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315" windowHeight="12045" tabRatio="933"/>
  </bookViews>
  <sheets>
    <sheet name="北海道【別表1】電気購入入札詳細" sheetId="251" r:id="rId1"/>
    <sheet name="北海道【別表2】電気購入随意契約詳細" sheetId="252" r:id="rId2"/>
    <sheet name="北海道【別表３】電気売却入札詳細" sheetId="253" r:id="rId3"/>
    <sheet name="北海道【別表４】電気売却随意契約詳細 " sheetId="254" r:id="rId4"/>
    <sheet name="青森県【別表1】電気購入入札詳細" sheetId="247" r:id="rId5"/>
    <sheet name="青森県【別表2】電気購入随意契約詳細" sheetId="248" r:id="rId6"/>
    <sheet name="青森県【別表３】電気売却入札詳細" sheetId="249" r:id="rId7"/>
    <sheet name="青森県【別表４】電気売却随意契約詳細 " sheetId="250" r:id="rId8"/>
    <sheet name="岩手県【別表1】電気購入入札詳細" sheetId="1" r:id="rId9"/>
    <sheet name="岩手県【別表2】電気購入随意契約詳細" sheetId="2" r:id="rId10"/>
    <sheet name="岩手県【別表３】電気売却入札詳細" sheetId="3" r:id="rId11"/>
    <sheet name="岩手県【別表４】電気売却随意契約詳細 " sheetId="4" r:id="rId12"/>
    <sheet name="宮城県【別表1】電気購入入札詳細" sheetId="5" r:id="rId13"/>
    <sheet name="宮城県【別表2】電気購入随意契約詳細" sheetId="6" r:id="rId14"/>
    <sheet name="宮城県【別表３】電気売却入札詳細" sheetId="7" r:id="rId15"/>
    <sheet name="宮城県【別表４】電気売却随意契約詳細 " sheetId="8" r:id="rId16"/>
    <sheet name="秋田県【別表1】電気購入入札詳細" sheetId="9" r:id="rId17"/>
    <sheet name="秋田県【別表2】電気購入随意契約詳細" sheetId="10" r:id="rId18"/>
    <sheet name="秋田県【別表３】電気売却入札詳細" sheetId="11" r:id="rId19"/>
    <sheet name="秋田県【別表４】電気売却随意契約詳細 " sheetId="12" r:id="rId20"/>
    <sheet name="山形県【別表1】電気購入入札詳細" sheetId="13" r:id="rId21"/>
    <sheet name="山形県【別表2】電気購入随意契約詳細" sheetId="14" r:id="rId22"/>
    <sheet name="山形県【別表３】電気売却入札詳細" sheetId="15" r:id="rId23"/>
    <sheet name="山形県【別表４】電気売却随意契約詳細 " sheetId="16" r:id="rId24"/>
    <sheet name="福島県【別表1】電気購入入札詳細" sheetId="17" r:id="rId25"/>
    <sheet name="福島県【別表2】電気購入随意契約詳細" sheetId="18" r:id="rId26"/>
    <sheet name="福島県【別表３】電気売却入札詳細" sheetId="19" r:id="rId27"/>
    <sheet name="福島県【別表４】電気売却随意契約詳細 " sheetId="20" r:id="rId28"/>
    <sheet name="茨城県(別表１)電気購入入札詳細" sheetId="21" r:id="rId29"/>
    <sheet name="茨城県【別表2】電気購入随意契約詳細" sheetId="22" r:id="rId30"/>
    <sheet name="茨城県【別表３】電気売却入札詳細" sheetId="23" r:id="rId31"/>
    <sheet name="茨城県【別表４】電気売却随意契約詳細 " sheetId="24" r:id="rId32"/>
    <sheet name="栃木県【別表1】電気購入入札詳細 (2)" sheetId="27" r:id="rId33"/>
    <sheet name="栃木県【別表2】電気購入随意契約詳細" sheetId="28" r:id="rId34"/>
    <sheet name="栃木県【別表３】電気売却入札詳細" sheetId="29" r:id="rId35"/>
    <sheet name="栃木県【別表４】電気売却随意契約詳細 " sheetId="30" r:id="rId36"/>
    <sheet name="群馬県【別表1】電気購入入札詳細" sheetId="50" r:id="rId37"/>
    <sheet name="群馬県【別表2】電気購入随意契約詳細" sheetId="51" r:id="rId38"/>
    <sheet name="群馬県【別表３】電気売却入札詳細" sheetId="52" r:id="rId39"/>
    <sheet name="群馬県【別表４】電気売却随意契約詳細 " sheetId="53" r:id="rId40"/>
    <sheet name="埼玉県【別表1】電気購入入札詳細" sheetId="39" r:id="rId41"/>
    <sheet name="埼玉県【別表2】電気購入随意契約詳細" sheetId="40" r:id="rId42"/>
    <sheet name="埼玉県【別表３】電気売却入札詳細" sheetId="41" r:id="rId43"/>
    <sheet name="埼玉県【別表４】電気売却随意契約詳細 " sheetId="42" r:id="rId44"/>
    <sheet name="千葉県【別表1】電気購入入札詳細" sheetId="45" r:id="rId45"/>
    <sheet name="千葉県【別表2】電気購入随意契約詳細" sheetId="46" r:id="rId46"/>
    <sheet name="千葉県【別表３】電気売却入札詳細" sheetId="47" r:id="rId47"/>
    <sheet name="千葉県【別表４】電気売却随意契約詳細 " sheetId="48" r:id="rId48"/>
    <sheet name="東京都【別表1】電気購入入札詳細" sheetId="243" r:id="rId49"/>
    <sheet name="東京都【別表2】電気購入随意契約詳細" sheetId="244" r:id="rId50"/>
    <sheet name="東京都【別表３】電気売却入札詳細" sheetId="245" r:id="rId51"/>
    <sheet name="東京都【別表４】電気売却随意契約詳細 " sheetId="246" r:id="rId52"/>
    <sheet name="神奈川県【別表1】電気購入入札詳細" sheetId="55" r:id="rId53"/>
    <sheet name="神奈川県【別表2】電気購入随意契約詳細" sheetId="56" r:id="rId54"/>
    <sheet name="神奈川県【別表３】電気売却入札詳細" sheetId="57" r:id="rId55"/>
    <sheet name="神奈川県【別表４】電気売却随意契約詳細 " sheetId="58" r:id="rId56"/>
    <sheet name="新潟県【別表1】電気購入入札詳細" sheetId="61" r:id="rId57"/>
    <sheet name="新潟県【別表2】電気購入随意契約詳細" sheetId="62" r:id="rId58"/>
    <sheet name="新潟県【別表３】電気売却入札詳細" sheetId="63" r:id="rId59"/>
    <sheet name="新潟県【別表４】電気売却随意契約詳細 " sheetId="64" r:id="rId60"/>
    <sheet name="富山県【別表1】電気購入入札詳細" sheetId="67" r:id="rId61"/>
    <sheet name="富山県【別表2】電気購入随意契約詳細" sheetId="68" r:id="rId62"/>
    <sheet name="富山県【別表３】電気売却入札詳細" sheetId="69" r:id="rId63"/>
    <sheet name="富山県【別表４】電気売却随意契約詳細 " sheetId="70" r:id="rId64"/>
    <sheet name="石川県【別表４】電気売却随意契約詳細 " sheetId="72" r:id="rId65"/>
    <sheet name="福井県【別表1】電気購入入札詳細" sheetId="74" r:id="rId66"/>
    <sheet name="福井県【別表2】電気購入随意契約詳細" sheetId="75" r:id="rId67"/>
    <sheet name="福井県【別表３】電気売却入札詳細" sheetId="76" r:id="rId68"/>
    <sheet name="福井県【別表４】電気売却随意契約詳細 " sheetId="77" r:id="rId69"/>
    <sheet name="長野県【別表1】電気購入入札詳細" sheetId="80" r:id="rId70"/>
    <sheet name="長野県【別表2】電気購入随意契約詳細" sheetId="81" r:id="rId71"/>
    <sheet name="長野県【別表３】電気売却入札詳細" sheetId="82" r:id="rId72"/>
    <sheet name="長野県【別表４】電気売却随意契約詳細 " sheetId="83" r:id="rId73"/>
    <sheet name="岐阜県【別表1】電気購入入札詳細" sheetId="86" r:id="rId74"/>
    <sheet name="岐阜県【別表2】電気購入随意契約詳細" sheetId="87" r:id="rId75"/>
    <sheet name="岐阜県【別表３】電気売却入札詳細" sheetId="88" r:id="rId76"/>
    <sheet name="岐阜県【別表４】電気売却随意契約詳細 " sheetId="89" r:id="rId77"/>
    <sheet name="静岡県【別表1】電気購入入札詳細" sheetId="92" r:id="rId78"/>
    <sheet name="静岡県【別表2】電気購入随意契約詳細" sheetId="93" r:id="rId79"/>
    <sheet name="静岡県【別表３】電気売却入札詳細" sheetId="94" r:id="rId80"/>
    <sheet name="静岡県【別表４】電気売却随意契約詳細 " sheetId="95" r:id="rId81"/>
    <sheet name="愛知県【別表1】電気購入入札詳細" sheetId="242" r:id="rId82"/>
    <sheet name="愛知県【別表2】電気購入随意契約詳細" sheetId="99" r:id="rId83"/>
    <sheet name="愛知県【別表３】電気売却入札詳細" sheetId="100" r:id="rId84"/>
    <sheet name="愛知県【別表４】電気売却随意契約詳細 " sheetId="101" r:id="rId85"/>
    <sheet name="三重県【別表1】電気購入入札詳細" sheetId="241" r:id="rId86"/>
    <sheet name="三重県【別表2】電気購入随意契約詳細" sheetId="105" r:id="rId87"/>
    <sheet name="三重県【別表３】電気売却入札詳細" sheetId="106" r:id="rId88"/>
    <sheet name="三重県【別表４】電気売却随意契約詳細 " sheetId="107" r:id="rId89"/>
    <sheet name="滋賀県【別表1】電気購入入札詳細" sheetId="110" r:id="rId90"/>
    <sheet name="滋賀県【別表2】電気購入随意契約詳細" sheetId="111" r:id="rId91"/>
    <sheet name="滋賀県【別表３】電気売却入札詳細" sheetId="112" r:id="rId92"/>
    <sheet name="滋賀県【別表４】電気売却随意契約詳細 " sheetId="113" r:id="rId93"/>
    <sheet name="京都府【別表1】電気購入入札詳細" sheetId="231" r:id="rId94"/>
    <sheet name="京都府【別表2】電気購入随意契約詳細" sheetId="232" r:id="rId95"/>
    <sheet name="京都府【別表３】電気売却入札詳細" sheetId="233" r:id="rId96"/>
    <sheet name="京都府【別表４】電気売却随意契約詳細 " sheetId="234" r:id="rId97"/>
    <sheet name="大阪府【別表1】電気購入入札詳細" sheetId="116" r:id="rId98"/>
    <sheet name="大阪府【別表2】電気購入随意契約詳細" sheetId="117" r:id="rId99"/>
    <sheet name="大阪府【別表３】電気売却入札詳細" sheetId="118" r:id="rId100"/>
    <sheet name="大阪府【別表４】電気売却随意契約詳細 " sheetId="119" r:id="rId101"/>
    <sheet name="兵庫県　別紙" sheetId="121" r:id="rId102"/>
    <sheet name="兵庫県【別表1】電気購入詳細" sheetId="122" r:id="rId103"/>
    <sheet name="兵庫県【別表２】電気売却詳細" sheetId="123" r:id="rId104"/>
    <sheet name="奈良県【別表1】電気購入入札詳細" sheetId="125" r:id="rId105"/>
    <sheet name="奈良県【別表2】電気購入随意契約詳細" sheetId="126" r:id="rId106"/>
    <sheet name="奈良県【別表３】電気売却入札詳細" sheetId="127" r:id="rId107"/>
    <sheet name="奈良県【別表４】電気売却随意契約詳細 " sheetId="128" r:id="rId108"/>
    <sheet name="和歌山県【別表1】電気購入入札詳細" sheetId="131" r:id="rId109"/>
    <sheet name="和歌山県【別表2】電気購入随意契約詳細" sheetId="132" r:id="rId110"/>
    <sheet name="和歌山県【別表３】電気売却入札詳細" sheetId="133" r:id="rId111"/>
    <sheet name="和歌山県【別表４】電気売却随意契約詳細 " sheetId="134" r:id="rId112"/>
    <sheet name="鳥取県【別表1】電気購入入札詳細" sheetId="137" r:id="rId113"/>
    <sheet name="鳥取県【別表2】電気購入随意契約詳細" sheetId="138" r:id="rId114"/>
    <sheet name="鳥取県【別表３】電気売却入札詳細" sheetId="139" r:id="rId115"/>
    <sheet name="鳥取県【別表４】電気売却随意契約詳細 " sheetId="140" r:id="rId116"/>
    <sheet name="島根県【別表1】電気購入入札詳細" sheetId="143" r:id="rId117"/>
    <sheet name="島根県【別表2】電気購入随意契約詳細" sheetId="144" r:id="rId118"/>
    <sheet name="島根県【別表３】電気売却入札詳細" sheetId="145" r:id="rId119"/>
    <sheet name="島根県【別表４】電気売却随意契約詳細 " sheetId="146" r:id="rId120"/>
    <sheet name="岡山県【別表1】電気購入入札詳細" sheetId="149" r:id="rId121"/>
    <sheet name="岡山県【別表2】電気購入随意契約詳細" sheetId="150" r:id="rId122"/>
    <sheet name="岡山県【別表３】電気売却入札詳細" sheetId="151" r:id="rId123"/>
    <sheet name="岡山県【別表４】電気売却随意契約詳細 " sheetId="152" r:id="rId124"/>
    <sheet name="広島県【別表1】電気購入入札詳細" sheetId="157" r:id="rId125"/>
    <sheet name="広島県【別表2】電気購入随意契約詳細" sheetId="158" r:id="rId126"/>
    <sheet name="広島県【別表３】電気売却入札詳細" sheetId="159" r:id="rId127"/>
    <sheet name="広島県【別表４】電気売却随意契約詳細 " sheetId="160" r:id="rId128"/>
    <sheet name="山口県【別表1】電気購入入札詳細" sheetId="163" r:id="rId129"/>
    <sheet name="山口県【別表2】電気購入随意契約詳細" sheetId="164" r:id="rId130"/>
    <sheet name="山口県【別表３】電気売却入札詳細" sheetId="165" r:id="rId131"/>
    <sheet name="山口県【別表４】電気売却随意契約詳細 " sheetId="166" r:id="rId132"/>
    <sheet name="徳島県【別表1】電気購入入札詳細" sheetId="169" r:id="rId133"/>
    <sheet name="徳島県【別表2】電気購入随意契約詳細" sheetId="170" r:id="rId134"/>
    <sheet name="徳島県【別表３】電気売却入札詳細" sheetId="171" r:id="rId135"/>
    <sheet name="徳島県【別表４】電気売却随意契約詳細 " sheetId="172" r:id="rId136"/>
    <sheet name="香川県　別表１" sheetId="175" r:id="rId137"/>
    <sheet name="香川県　別表２" sheetId="176" r:id="rId138"/>
    <sheet name="香川県　別表3" sheetId="177" r:id="rId139"/>
    <sheet name="香川県　別表4" sheetId="178" r:id="rId140"/>
    <sheet name="愛媛県【別表1】電気購入入札詳細" sheetId="181" r:id="rId141"/>
    <sheet name="愛媛県【別表2】電気購入随意契約詳細" sheetId="182" r:id="rId142"/>
    <sheet name="愛媛県【別表３】電気売却入札詳細" sheetId="183" r:id="rId143"/>
    <sheet name="愛媛県【別表４】電気売却随意契約詳細 " sheetId="184" r:id="rId144"/>
    <sheet name="高知県【別表1】電気購入入札詳細" sheetId="237" r:id="rId145"/>
    <sheet name="高知県【別表2】電気購入随意契約詳細" sheetId="238" r:id="rId146"/>
    <sheet name="高知県【別表３】電気売却入札詳細" sheetId="239" r:id="rId147"/>
    <sheet name="高知県【別表４】電気売却随意契約詳細 " sheetId="240" r:id="rId148"/>
    <sheet name="福岡県【別表1】電気購入入札詳細" sheetId="193" r:id="rId149"/>
    <sheet name="福岡県【別表2】電気購入随意契約詳細" sheetId="194" r:id="rId150"/>
    <sheet name="福岡県【別表３】電気売却入札詳細" sheetId="195" r:id="rId151"/>
    <sheet name="福岡県【別表４】電気売却随意契約詳細 " sheetId="196" r:id="rId152"/>
    <sheet name="佐賀県【別表1】電気購入入札詳細" sheetId="199" r:id="rId153"/>
    <sheet name="佐賀県【別表2】電気購入随意契約詳細" sheetId="200" r:id="rId154"/>
    <sheet name="佐賀県【別表３】電気売却入札詳細" sheetId="201" r:id="rId155"/>
    <sheet name="佐賀県【別表４】電気売却随意契約詳細 " sheetId="202" r:id="rId156"/>
    <sheet name="長崎県【別表1】電気購入入札詳細" sheetId="255" r:id="rId157"/>
    <sheet name="長崎県【別表2】電気購入随意契約詳細" sheetId="256" r:id="rId158"/>
    <sheet name="長崎県【別表３】電気売却入札詳細" sheetId="257" r:id="rId159"/>
    <sheet name="長崎県【別表４】電気売却随意契約詳細 " sheetId="258" r:id="rId160"/>
    <sheet name="熊本県【別表1】電気購入入札詳細" sheetId="204" r:id="rId161"/>
    <sheet name="熊本県【別表2】電気購入随意契約詳細" sheetId="205" r:id="rId162"/>
    <sheet name="熊本県【別表３】電気売却入札詳細" sheetId="206" r:id="rId163"/>
    <sheet name="熊本県熊本県【別表４】電気売却随意契約詳細 " sheetId="207" r:id="rId164"/>
    <sheet name="大分県【別表1】電気購入入札詳細" sheetId="210" r:id="rId165"/>
    <sheet name="大分県【別表2】電気購入随意契約詳細" sheetId="211" r:id="rId166"/>
    <sheet name="大分県【別表３】電気売却入札詳細" sheetId="212" r:id="rId167"/>
    <sheet name="大分県【別表４】電気売却随意契約詳細 " sheetId="213" r:id="rId168"/>
    <sheet name="宮崎県（別表１）電気購入入札詳細" sheetId="215" r:id="rId169"/>
    <sheet name="宮崎県（別表2）" sheetId="216" r:id="rId170"/>
    <sheet name="宮崎県（別表3）" sheetId="217" r:id="rId171"/>
    <sheet name="宮崎県（別表4）" sheetId="218" r:id="rId172"/>
    <sheet name="鹿児島県【別表1】電気購入入札詳細" sheetId="220" r:id="rId173"/>
    <sheet name="鹿児島県【別表2】電気購入随意契約詳細" sheetId="221" r:id="rId174"/>
    <sheet name="鹿児島県【別表３】電気売却入札詳細" sheetId="222" r:id="rId175"/>
    <sheet name="鹿児島県【別表４】電気売却随意契約詳細 " sheetId="223" r:id="rId176"/>
    <sheet name="沖縄県【別表1】電気購入入札詳細" sheetId="226" r:id="rId177"/>
    <sheet name="沖縄県【別表2】電気購入随意契約詳細" sheetId="227" r:id="rId178"/>
    <sheet name="沖縄県【別表３】電気売却入札詳細" sheetId="228" r:id="rId179"/>
    <sheet name="沖縄県【別表４】電気売却随意契約詳細 " sheetId="229" r:id="rId180"/>
  </sheets>
  <externalReferences>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s>
  <definedNames>
    <definedName name="_xlnm.Print_Area" localSheetId="81">愛知県【別表1】電気購入入札詳細!$A$1:$L$9</definedName>
    <definedName name="_xlnm.Print_Area" localSheetId="82">愛知県【別表2】電気購入随意契約詳細!$A$1:$N$10</definedName>
    <definedName name="_xlnm.Print_Area" localSheetId="83">愛知県【別表３】電気売却入札詳細!$A$1:$J$7</definedName>
    <definedName name="_xlnm.Print_Area" localSheetId="84">'愛知県【別表４】電気売却随意契約詳細 '!$A$1:$J$6</definedName>
    <definedName name="_xlnm.Print_Area" localSheetId="140">愛媛県【別表1】電気購入入札詳細!$A$1:$M$10</definedName>
    <definedName name="_xlnm.Print_Area" localSheetId="141">愛媛県【別表2】電気購入随意契約詳細!$A$1:$O$10</definedName>
    <definedName name="_xlnm.Print_Area" localSheetId="142">愛媛県【別表３】電気売却入札詳細!$A$1:$L$8</definedName>
    <definedName name="_xlnm.Print_Area" localSheetId="143">'愛媛県【別表４】電気売却随意契約詳細 '!$A$1:$M$8</definedName>
    <definedName name="_xlnm.Print_Area" localSheetId="28">'茨城県(別表１)電気購入入札詳細'!$A$1:$M$21</definedName>
    <definedName name="_xlnm.Print_Area" localSheetId="29">茨城県【別表2】電気購入随意契約詳細!$A$1:$O$17</definedName>
    <definedName name="_xlnm.Print_Area" localSheetId="30">茨城県【別表３】電気売却入札詳細!$A$1:$J$15</definedName>
    <definedName name="_xlnm.Print_Area" localSheetId="31">'茨城県【別表４】電気売却随意契約詳細 '!$A$1:$J$15</definedName>
    <definedName name="_xlnm.Print_Area" localSheetId="120">岡山県【別表1】電気購入入札詳細!$A$1:$L$54</definedName>
    <definedName name="_xlnm.Print_Area" localSheetId="121">岡山県【別表2】電気購入随意契約詳細!$A$1:$N$10</definedName>
    <definedName name="_xlnm.Print_Area" localSheetId="122">岡山県【別表３】電気売却入札詳細!$A$1:$J$7</definedName>
    <definedName name="_xlnm.Print_Area" localSheetId="123">'岡山県【別表４】電気売却随意契約詳細 '!$A$1:$J$8</definedName>
    <definedName name="_xlnm.Print_Area" localSheetId="176">沖縄県【別表1】電気購入入札詳細!$A$1:$L$9</definedName>
    <definedName name="_xlnm.Print_Area" localSheetId="177">沖縄県【別表2】電気購入随意契約詳細!$A$1:$N$10</definedName>
    <definedName name="_xlnm.Print_Area" localSheetId="178">沖縄県【別表３】電気売却入札詳細!$A$1:$J$7</definedName>
    <definedName name="_xlnm.Print_Area" localSheetId="179">'沖縄県【別表４】電気売却随意契約詳細 '!$A$1:$J$6</definedName>
    <definedName name="_xlnm.Print_Area" localSheetId="8">岩手県【別表1】電気購入入札詳細!$A$1:$M$9</definedName>
    <definedName name="_xlnm.Print_Area" localSheetId="9">岩手県【別表2】電気購入随意契約詳細!$A$1:$O$10</definedName>
    <definedName name="_xlnm.Print_Area" localSheetId="10">岩手県【別表３】電気売却入札詳細!$A$1:$J$7</definedName>
    <definedName name="_xlnm.Print_Area" localSheetId="11">'岩手県【別表４】電気売却随意契約詳細 '!$A$1:$J$13</definedName>
    <definedName name="_xlnm.Print_Area" localSheetId="74">岐阜県【別表2】電気購入随意契約詳細!$A$1:$O$8</definedName>
    <definedName name="_xlnm.Print_Area" localSheetId="75">岐阜県【別表３】電気売却入札詳細!$A$1:$J$7</definedName>
    <definedName name="_xlnm.Print_Area" localSheetId="76">'岐阜県【別表４】電気売却随意契約詳細 '!$A$1:$J$6</definedName>
    <definedName name="_xlnm.Print_Area" localSheetId="12">宮城県【別表1】電気購入入札詳細!$A$1:$L$9</definedName>
    <definedName name="_xlnm.Print_Area" localSheetId="13">宮城県【別表2】電気購入随意契約詳細!$A$1:$N$10</definedName>
    <definedName name="_xlnm.Print_Area" localSheetId="14">宮城県【別表３】電気売却入札詳細!$A$1:$J$7</definedName>
    <definedName name="_xlnm.Print_Area" localSheetId="15">'宮城県【別表４】電気売却随意契約詳細 '!$A$1:$J$6</definedName>
    <definedName name="_xlnm.Print_Area" localSheetId="93">京都府【別表1】電気購入入札詳細!$A$1:$L$9</definedName>
    <definedName name="_xlnm.Print_Area" localSheetId="94">京都府【別表2】電気購入随意契約詳細!$A$1:$N$10</definedName>
    <definedName name="_xlnm.Print_Area" localSheetId="95">京都府【別表３】電気売却入札詳細!$A$1:$J$7</definedName>
    <definedName name="_xlnm.Print_Area" localSheetId="96">'京都府【別表４】電気売却随意契約詳細 '!$A$1:$J$6</definedName>
    <definedName name="_xlnm.Print_Area" localSheetId="160">熊本県【別表1】電気購入入札詳細!$A$1:$M$26</definedName>
    <definedName name="_xlnm.Print_Area" localSheetId="161">熊本県【別表2】電気購入随意契約詳細!$A$1:$O$10</definedName>
    <definedName name="_xlnm.Print_Area" localSheetId="162">熊本県【別表３】電気売却入札詳細!$A$1:$J$7</definedName>
    <definedName name="_xlnm.Print_Area" localSheetId="163">'熊本県熊本県【別表４】電気売却随意契約詳細 '!$A$1:$J$8</definedName>
    <definedName name="_xlnm.Print_Area" localSheetId="36">群馬県【別表1】電気購入入札詳細!$A$1:$L$13</definedName>
    <definedName name="_xlnm.Print_Area" localSheetId="37">群馬県【別表2】電気購入随意契約詳細!$A$1:$N$10</definedName>
    <definedName name="_xlnm.Print_Area" localSheetId="38">群馬県【別表３】電気売却入札詳細!$A$1:$J$7</definedName>
    <definedName name="_xlnm.Print_Area" localSheetId="39">'群馬県【別表４】電気売却随意契約詳細 '!$A$1:$J$14</definedName>
    <definedName name="_xlnm.Print_Area" localSheetId="124">広島県【別表1】電気購入入札詳細!$A$1:$L$19</definedName>
    <definedName name="_xlnm.Print_Area" localSheetId="125">広島県【別表2】電気購入随意契約詳細!$A$1:$N$10</definedName>
    <definedName name="_xlnm.Print_Area" localSheetId="126">広島県【別表３】電気売却入札詳細!$A$1:$J$7</definedName>
    <definedName name="_xlnm.Print_Area" localSheetId="127">'広島県【別表４】電気売却随意契約詳細 '!$A$1:$J$9</definedName>
    <definedName name="_xlnm.Print_Area" localSheetId="144">高知県【別表1】電気購入入札詳細!$A$1:$L$7</definedName>
    <definedName name="_xlnm.Print_Area" localSheetId="145">高知県【別表2】電気購入随意契約詳細!$A$1:$N$10</definedName>
    <definedName name="_xlnm.Print_Area" localSheetId="146">高知県【別表３】電気売却入札詳細!$A$1:$J$7</definedName>
    <definedName name="_xlnm.Print_Area" localSheetId="147">'高知県【別表４】電気売却随意契約詳細 '!$A$1:$J$6</definedName>
    <definedName name="_xlnm.Print_Area" localSheetId="152">佐賀県【別表1】電気購入入札詳細!$A$1:$L$9</definedName>
    <definedName name="_xlnm.Print_Area" localSheetId="153">佐賀県【別表2】電気購入随意契約詳細!$A$1:$N$10</definedName>
    <definedName name="_xlnm.Print_Area" localSheetId="154">佐賀県【別表３】電気売却入札詳細!$A$1:$J$7</definedName>
    <definedName name="_xlnm.Print_Area" localSheetId="155">'佐賀県【別表４】電気売却随意契約詳細 '!$A$1:$J$6</definedName>
    <definedName name="_xlnm.Print_Area" localSheetId="40">埼玉県【別表1】電気購入入札詳細!$A$1:$L$9</definedName>
    <definedName name="_xlnm.Print_Area" localSheetId="41">埼玉県【別表2】電気購入随意契約詳細!$A$1:$N$10</definedName>
    <definedName name="_xlnm.Print_Area" localSheetId="42">埼玉県【別表３】電気売却入札詳細!$A$1:$J$7</definedName>
    <definedName name="_xlnm.Print_Area" localSheetId="43">'埼玉県【別表４】電気売却随意契約詳細 '!$A$1:$J$6</definedName>
    <definedName name="_xlnm.Print_Area" localSheetId="85">三重県【別表1】電気購入入札詳細!$A$1:$L$9</definedName>
    <definedName name="_xlnm.Print_Area" localSheetId="86">三重県【別表2】電気購入随意契約詳細!$A$1:$N$10</definedName>
    <definedName name="_xlnm.Print_Area" localSheetId="87">三重県【別表３】電気売却入札詳細!$A$1:$J$7</definedName>
    <definedName name="_xlnm.Print_Area" localSheetId="88">'三重県【別表４】電気売却随意契約詳細 '!$A$1:$J$6</definedName>
    <definedName name="_xlnm.Print_Area" localSheetId="20">山形県【別表1】電気購入入札詳細!$A$1:$L$9</definedName>
    <definedName name="_xlnm.Print_Area" localSheetId="21">山形県【別表2】電気購入随意契約詳細!$A$1:$N$10</definedName>
    <definedName name="_xlnm.Print_Area" localSheetId="22">山形県【別表３】電気売却入札詳細!$A$1:$J$7</definedName>
    <definedName name="_xlnm.Print_Area" localSheetId="23">'山形県【別表４】電気売却随意契約詳細 '!$A$1:$J$66</definedName>
    <definedName name="_xlnm.Print_Area" localSheetId="128">山口県【別表1】電気購入入札詳細!$A$1:$M$12</definedName>
    <definedName name="_xlnm.Print_Area" localSheetId="129">山口県【別表2】電気購入随意契約詳細!$A$1:$O$10</definedName>
    <definedName name="_xlnm.Print_Area" localSheetId="130">山口県【別表３】電気売却入札詳細!$A$1:$J$7</definedName>
    <definedName name="_xlnm.Print_Area" localSheetId="131">'山口県【別表４】電気売却随意契約詳細 '!$A$1:$J$6</definedName>
    <definedName name="_xlnm.Print_Area" localSheetId="89">滋賀県【別表1】電気購入入札詳細!$A$1:$L$11</definedName>
    <definedName name="_xlnm.Print_Area" localSheetId="90">滋賀県【別表2】電気購入随意契約詳細!$A$1:$N$10</definedName>
    <definedName name="_xlnm.Print_Area" localSheetId="91">滋賀県【別表３】電気売却入札詳細!$A$1:$J$7</definedName>
    <definedName name="_xlnm.Print_Area" localSheetId="92">'滋賀県【別表４】電気売却随意契約詳細 '!$A$1:$J$6</definedName>
    <definedName name="_xlnm.Print_Area" localSheetId="172">鹿児島県【別表1】電気購入入札詳細!$A$1:$M$24</definedName>
    <definedName name="_xlnm.Print_Area" localSheetId="173">鹿児島県【別表2】電気購入随意契約詳細!$A$1:$N$10</definedName>
    <definedName name="_xlnm.Print_Area" localSheetId="174">鹿児島県【別表３】電気売却入札詳細!$A$1:$J$7</definedName>
    <definedName name="_xlnm.Print_Area" localSheetId="175">'鹿児島県【別表４】電気売却随意契約詳細 '!$A$1:$J$6</definedName>
    <definedName name="_xlnm.Print_Area" localSheetId="16">秋田県【別表1】電気購入入札詳細!$A$1:$L$9</definedName>
    <definedName name="_xlnm.Print_Area" localSheetId="17">秋田県【別表2】電気購入随意契約詳細!$A$1:$N$10</definedName>
    <definedName name="_xlnm.Print_Area" localSheetId="18">秋田県【別表３】電気売却入札詳細!$A$1:$J$7</definedName>
    <definedName name="_xlnm.Print_Area" localSheetId="19">'秋田県【別表４】電気売却随意契約詳細 '!$A$1:$J$6</definedName>
    <definedName name="_xlnm.Print_Area" localSheetId="56">新潟県【別表1】電気購入入札詳細!$A$1:$M$8</definedName>
    <definedName name="_xlnm.Print_Area" localSheetId="57">新潟県【別表2】電気購入随意契約詳細!$A$1:$O$8</definedName>
    <definedName name="_xlnm.Print_Area" localSheetId="58">新潟県【別表３】電気売却入札詳細!$A$1:$J$7</definedName>
    <definedName name="_xlnm.Print_Area" localSheetId="59">'新潟県【別表４】電気売却随意契約詳細 '!$A$1:$J$13</definedName>
    <definedName name="_xlnm.Print_Area" localSheetId="52">神奈川県【別表1】電気購入入札詳細!$A$1:$M$25</definedName>
    <definedName name="_xlnm.Print_Area" localSheetId="53">神奈川県【別表2】電気購入随意契約詳細!$A$1:$O$22</definedName>
    <definedName name="_xlnm.Print_Area" localSheetId="54">神奈川県【別表３】電気売却入札詳細!$A$1:$J$20</definedName>
    <definedName name="_xlnm.Print_Area" localSheetId="55">'神奈川県【別表４】電気売却随意契約詳細 '!$A$1:$J$20</definedName>
    <definedName name="_xlnm.Print_Area" localSheetId="4">青森県【別表1】電気購入入札詳細!$A$1:$L$9</definedName>
    <definedName name="_xlnm.Print_Area" localSheetId="5">青森県【別表2】電気購入随意契約詳細!$A$1:$N$10</definedName>
    <definedName name="_xlnm.Print_Area" localSheetId="6">青森県【別表３】電気売却入札詳細!$A$1:$J$7</definedName>
    <definedName name="_xlnm.Print_Area" localSheetId="7">'青森県【別表４】電気売却随意契約詳細 '!$A$1:$J$8</definedName>
    <definedName name="_xlnm.Print_Area" localSheetId="77">静岡県【別表1】電気購入入札詳細!$A$1:$M$28</definedName>
    <definedName name="_xlnm.Print_Area" localSheetId="78">静岡県【別表2】電気購入随意契約詳細!$A$1:$O$18</definedName>
    <definedName name="_xlnm.Print_Area" localSheetId="79">静岡県【別表３】電気売却入札詳細!$A$1:$J$7</definedName>
    <definedName name="_xlnm.Print_Area" localSheetId="80">'静岡県【別表４】電気売却随意契約詳細 '!$A$1:$J$6</definedName>
    <definedName name="_xlnm.Print_Area" localSheetId="64">'石川県【別表４】電気売却随意契約詳細 '!$A$1:$J$14</definedName>
    <definedName name="_xlnm.Print_Area" localSheetId="44">千葉県【別表1】電気購入入札詳細!$A$1:$M$209</definedName>
    <definedName name="_xlnm.Print_Area" localSheetId="45">千葉県【別表2】電気購入随意契約詳細!$A$1:$N$10</definedName>
    <definedName name="_xlnm.Print_Area" localSheetId="46">千葉県【別表３】電気売却入札詳細!$A$1:$J$7</definedName>
    <definedName name="_xlnm.Print_Area" localSheetId="47">'千葉県【別表４】電気売却随意契約詳細 '!$A$1:$J$6</definedName>
    <definedName name="_xlnm.Print_Area" localSheetId="97">大阪府【別表1】電気購入入札詳細!$A$1:$M$23</definedName>
    <definedName name="_xlnm.Print_Area" localSheetId="98">大阪府【別表2】電気購入随意契約詳細!$A$1:$N$10</definedName>
    <definedName name="_xlnm.Print_Area" localSheetId="99">大阪府【別表３】電気売却入札詳細!$A$1:$J$6</definedName>
    <definedName name="_xlnm.Print_Area" localSheetId="100">'大阪府【別表４】電気売却随意契約詳細 '!$A$1:$J$13</definedName>
    <definedName name="_xlnm.Print_Area" localSheetId="164">大分県【別表1】電気購入入札詳細!$A$1:$L$9</definedName>
    <definedName name="_xlnm.Print_Area" localSheetId="165">大分県【別表2】電気購入随意契約詳細!$A$1:$N$9</definedName>
    <definedName name="_xlnm.Print_Area" localSheetId="166">大分県【別表３】電気売却入札詳細!$A$1:$J$7</definedName>
    <definedName name="_xlnm.Print_Area" localSheetId="167">'大分県【別表４】電気売却随意契約詳細 '!$A$1:$J$7</definedName>
    <definedName name="_xlnm.Print_Area" localSheetId="156">長崎県【別表1】電気購入入札詳細!$A$1:$L$9</definedName>
    <definedName name="_xlnm.Print_Area" localSheetId="157">長崎県【別表2】電気購入随意契約詳細!$A$1:$N$10</definedName>
    <definedName name="_xlnm.Print_Area" localSheetId="158">長崎県【別表３】電気売却入札詳細!$A$1:$J$7</definedName>
    <definedName name="_xlnm.Print_Area" localSheetId="159">'長崎県【別表４】電気売却随意契約詳細 '!$A$1:$J$6</definedName>
    <definedName name="_xlnm.Print_Area" localSheetId="69">長野県【別表1】電気購入入札詳細!$A$1:$L$9</definedName>
    <definedName name="_xlnm.Print_Area" localSheetId="70">長野県【別表2】電気購入随意契約詳細!$A$1:$N$10</definedName>
    <definedName name="_xlnm.Print_Area" localSheetId="71">長野県【別表３】電気売却入札詳細!$A$1:$J$7</definedName>
    <definedName name="_xlnm.Print_Area" localSheetId="72">'長野県【別表４】電気売却随意契約詳細 '!$A$1:$J$6</definedName>
    <definedName name="_xlnm.Print_Area" localSheetId="112">鳥取県【別表1】電気購入入札詳細!$A$1:$L$9</definedName>
    <definedName name="_xlnm.Print_Area" localSheetId="113">鳥取県【別表2】電気購入随意契約詳細!$A$1:$N$10</definedName>
    <definedName name="_xlnm.Print_Area" localSheetId="114">鳥取県【別表３】電気売却入札詳細!$A$1:$J$7</definedName>
    <definedName name="_xlnm.Print_Area" localSheetId="115">'鳥取県【別表４】電気売却随意契約詳細 '!$A$1:$J$6</definedName>
    <definedName name="_xlnm.Print_Area" localSheetId="116">島根県【別表1】電気購入入札詳細!$A$1:$M$8</definedName>
    <definedName name="_xlnm.Print_Area" localSheetId="117">島根県【別表2】電気購入随意契約詳細!$A$1:$N$10</definedName>
    <definedName name="_xlnm.Print_Area" localSheetId="118">島根県【別表３】電気売却入札詳細!$A$1:$J$7</definedName>
    <definedName name="_xlnm.Print_Area" localSheetId="119">'島根県【別表４】電気売却随意契約詳細 '!$A$1:$J$8</definedName>
    <definedName name="_xlnm.Print_Area" localSheetId="48">東京都【別表1】電気購入入札詳細!$A$1:$M$29</definedName>
    <definedName name="_xlnm.Print_Area" localSheetId="49">東京都【別表2】電気購入随意契約詳細!$A$1:$O$17</definedName>
    <definedName name="_xlnm.Print_Area" localSheetId="50">東京都【別表３】電気売却入札詳細!$A$1:$J$9</definedName>
    <definedName name="_xlnm.Print_Area" localSheetId="51">'東京都【別表４】電気売却随意契約詳細 '!$A$1:$J$8</definedName>
    <definedName name="_xlnm.Print_Area" localSheetId="132">徳島県【別表1】電気購入入札詳細!$A$1:$M$23</definedName>
    <definedName name="_xlnm.Print_Area" localSheetId="133">徳島県【別表2】電気購入随意契約詳細!$A$1:$O$13</definedName>
    <definedName name="_xlnm.Print_Area" localSheetId="134">徳島県【別表３】電気売却入札詳細!$A$1:$J$11</definedName>
    <definedName name="_xlnm.Print_Area" localSheetId="135">'徳島県【別表４】電気売却随意契約詳細 '!$A$1:$J$8</definedName>
    <definedName name="_xlnm.Print_Area" localSheetId="32">'栃木県【別表1】電気購入入札詳細 (2)'!$A$2:$M$21</definedName>
    <definedName name="_xlnm.Print_Area" localSheetId="33">栃木県【別表2】電気購入随意契約詳細!$A$1:$O$14</definedName>
    <definedName name="_xlnm.Print_Area" localSheetId="34">栃木県【別表３】電気売却入札詳細!$A$1:$J$15</definedName>
    <definedName name="_xlnm.Print_Area" localSheetId="35">'栃木県【別表４】電気売却随意契約詳細 '!$A$1:$J$15</definedName>
    <definedName name="_xlnm.Print_Area" localSheetId="104">奈良県【別表1】電気購入入札詳細!$A$1:$M$38</definedName>
    <definedName name="_xlnm.Print_Area" localSheetId="105">奈良県【別表2】電気購入随意契約詳細!$A$1:$N$10</definedName>
    <definedName name="_xlnm.Print_Area" localSheetId="106">奈良県【別表３】電気売却入札詳細!$A$1:$J$7</definedName>
    <definedName name="_xlnm.Print_Area" localSheetId="107">'奈良県【別表４】電気売却随意契約詳細 '!$A$1:$J$8</definedName>
    <definedName name="_xlnm.Print_Area" localSheetId="60">富山県【別表1】電気購入入札詳細!$A$1:$L$17</definedName>
    <definedName name="_xlnm.Print_Area" localSheetId="61">富山県【別表2】電気購入随意契約詳細!$A$1:$N$17</definedName>
    <definedName name="_xlnm.Print_Area" localSheetId="62">富山県【別表３】電気売却入札詳細!$A$1:$J$15</definedName>
    <definedName name="_xlnm.Print_Area" localSheetId="63">'富山県【別表４】電気売却随意契約詳細 '!$A$1:$J$7</definedName>
    <definedName name="_xlnm.Print_Area" localSheetId="65">福井県【別表1】電気購入入札詳細!$A$1:$L$9</definedName>
    <definedName name="_xlnm.Print_Area" localSheetId="66">福井県【別表2】電気購入随意契約詳細!$A$1:$N$10</definedName>
    <definedName name="_xlnm.Print_Area" localSheetId="67">福井県【別表３】電気売却入札詳細!$A$1:$J$7</definedName>
    <definedName name="_xlnm.Print_Area" localSheetId="68">'福井県【別表４】電気売却随意契約詳細 '!$A$1:$J$6</definedName>
    <definedName name="_xlnm.Print_Area" localSheetId="148">福岡県【別表1】電気購入入札詳細!$A$1:$M$35</definedName>
    <definedName name="_xlnm.Print_Area" localSheetId="149">福岡県【別表2】電気購入随意契約詳細!$A$1:$N$10</definedName>
    <definedName name="_xlnm.Print_Area" localSheetId="150">福岡県【別表３】電気売却入札詳細!$A$1:$J$7</definedName>
    <definedName name="_xlnm.Print_Area" localSheetId="151">'福岡県【別表４】電気売却随意契約詳細 '!$A$1:$J$6</definedName>
    <definedName name="_xlnm.Print_Area" localSheetId="24">福島県【別表1】電気購入入札詳細!$A$1:$L$9</definedName>
    <definedName name="_xlnm.Print_Area" localSheetId="25">福島県【別表2】電気購入随意契約詳細!$A$1:$N$10</definedName>
    <definedName name="_xlnm.Print_Area" localSheetId="26">福島県【別表３】電気売却入札詳細!$A$1:$J$7</definedName>
    <definedName name="_xlnm.Print_Area" localSheetId="27">'福島県【別表４】電気売却随意契約詳細 '!$A$1:$J$6</definedName>
    <definedName name="_xlnm.Print_Area" localSheetId="101">'兵庫県　別紙'!$A$1:$Z$232</definedName>
    <definedName name="_xlnm.Print_Area" localSheetId="102">兵庫県【別表1】電気購入詳細!$A$1:$M$56</definedName>
    <definedName name="_xlnm.Print_Area" localSheetId="0">北海道【別表1】電気購入入札詳細!$A$1:$M$10</definedName>
    <definedName name="_xlnm.Print_Area" localSheetId="1">北海道【別表2】電気購入随意契約詳細!$A$1:$N$10</definedName>
    <definedName name="_xlnm.Print_Area" localSheetId="2">北海道【別表３】電気売却入札詳細!$A$1:$J$7</definedName>
    <definedName name="_xlnm.Print_Area" localSheetId="3">'北海道【別表４】電気売却随意契約詳細 '!$A$1:$J$6</definedName>
    <definedName name="_xlnm.Print_Area" localSheetId="108">和歌山県【別表1】電気購入入札詳細!$A$1:$L$9</definedName>
    <definedName name="_xlnm.Print_Area" localSheetId="109">和歌山県【別表2】電気購入随意契約詳細!$A$1:$N$10</definedName>
    <definedName name="_xlnm.Print_Area" localSheetId="110">和歌山県【別表３】電気売却入札詳細!$A$1:$J$7</definedName>
    <definedName name="_xlnm.Print_Area" localSheetId="111">'和歌山県【別表４】電気売却随意契約詳細 '!$A$1:$J$6</definedName>
    <definedName name="_xlnm.Print_Titles" localSheetId="73">岐阜県【別表1】電気購入入札詳細!$6:$6</definedName>
    <definedName name="_xlnm.Print_Titles" localSheetId="101">'兵庫県　別紙'!$A:$B,'兵庫県　別紙'!$1:$3</definedName>
  </definedNames>
  <calcPr calcId="145621"/>
</workbook>
</file>

<file path=xl/calcChain.xml><?xml version="1.0" encoding="utf-8"?>
<calcChain xmlns="http://schemas.openxmlformats.org/spreadsheetml/2006/main">
  <c r="J65" i="258" l="1"/>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I5" i="258"/>
  <c r="H5" i="258"/>
  <c r="J5" i="258" s="1"/>
  <c r="H2" i="258"/>
  <c r="B1" i="258"/>
  <c r="J65" i="257"/>
  <c r="J64" i="257"/>
  <c r="J63" i="257"/>
  <c r="J62" i="257"/>
  <c r="J61" i="257"/>
  <c r="J60" i="257"/>
  <c r="J59" i="257"/>
  <c r="J58" i="257"/>
  <c r="J57" i="257"/>
  <c r="J56" i="257"/>
  <c r="J55" i="257"/>
  <c r="J54" i="257"/>
  <c r="J53" i="257"/>
  <c r="J52" i="257"/>
  <c r="J51" i="257"/>
  <c r="J50" i="257"/>
  <c r="J49" i="257"/>
  <c r="J48" i="257"/>
  <c r="J47" i="257"/>
  <c r="J46" i="257"/>
  <c r="J45" i="257"/>
  <c r="J44" i="257"/>
  <c r="J43" i="257"/>
  <c r="J42" i="257"/>
  <c r="J41" i="257"/>
  <c r="J40" i="257"/>
  <c r="J39" i="257"/>
  <c r="J38" i="257"/>
  <c r="J37" i="257"/>
  <c r="J36" i="257"/>
  <c r="J35" i="257"/>
  <c r="J34" i="257"/>
  <c r="J33" i="257"/>
  <c r="J32" i="257"/>
  <c r="J31" i="257"/>
  <c r="J30" i="257"/>
  <c r="J29" i="257"/>
  <c r="J28" i="257"/>
  <c r="J27" i="257"/>
  <c r="J26" i="257"/>
  <c r="J25" i="257"/>
  <c r="J24" i="257"/>
  <c r="J23" i="257"/>
  <c r="J22" i="257"/>
  <c r="J21" i="257"/>
  <c r="J20" i="257"/>
  <c r="J19" i="257"/>
  <c r="J18" i="257"/>
  <c r="J17" i="257"/>
  <c r="J16" i="257"/>
  <c r="J15" i="257"/>
  <c r="J14" i="257"/>
  <c r="J13" i="257"/>
  <c r="J12" i="257"/>
  <c r="J11" i="257"/>
  <c r="J10" i="257"/>
  <c r="J9" i="257"/>
  <c r="J8" i="257"/>
  <c r="J7" i="257"/>
  <c r="J6" i="257"/>
  <c r="I5" i="257"/>
  <c r="H5" i="257"/>
  <c r="J5" i="257" s="1"/>
  <c r="H2" i="257"/>
  <c r="B1" i="257"/>
  <c r="J357" i="256"/>
  <c r="J356" i="256"/>
  <c r="J355" i="256"/>
  <c r="J354" i="256"/>
  <c r="J353" i="256"/>
  <c r="J352" i="256"/>
  <c r="J351" i="256"/>
  <c r="J350" i="256"/>
  <c r="J349" i="256"/>
  <c r="J348" i="256"/>
  <c r="J347" i="256"/>
  <c r="J346" i="256"/>
  <c r="J345" i="256"/>
  <c r="J344" i="256"/>
  <c r="J343" i="256"/>
  <c r="J342" i="256"/>
  <c r="J341" i="256"/>
  <c r="J340" i="256"/>
  <c r="J339" i="256"/>
  <c r="J338" i="256"/>
  <c r="J337" i="256"/>
  <c r="J336" i="256"/>
  <c r="J335" i="256"/>
  <c r="J334" i="256"/>
  <c r="J333" i="256"/>
  <c r="J332" i="256"/>
  <c r="J331" i="256"/>
  <c r="J330" i="256"/>
  <c r="J329" i="256"/>
  <c r="J328" i="256"/>
  <c r="J327" i="256"/>
  <c r="J326" i="256"/>
  <c r="J325" i="256"/>
  <c r="J324" i="256"/>
  <c r="J323" i="256"/>
  <c r="J322" i="256"/>
  <c r="J321" i="256"/>
  <c r="J320" i="256"/>
  <c r="J319" i="256"/>
  <c r="J318" i="256"/>
  <c r="J317" i="256"/>
  <c r="J316" i="256"/>
  <c r="J315" i="256"/>
  <c r="J314" i="256"/>
  <c r="J313" i="256"/>
  <c r="J312" i="256"/>
  <c r="J311" i="256"/>
  <c r="J310" i="256"/>
  <c r="J309" i="256"/>
  <c r="J308" i="256"/>
  <c r="J307" i="256"/>
  <c r="J306" i="256"/>
  <c r="J305" i="256"/>
  <c r="J304" i="256"/>
  <c r="J303" i="256"/>
  <c r="J302" i="256"/>
  <c r="J301" i="256"/>
  <c r="J300" i="256"/>
  <c r="J299" i="256"/>
  <c r="J298" i="256"/>
  <c r="J297" i="256"/>
  <c r="J296" i="256"/>
  <c r="J295" i="256"/>
  <c r="J294" i="256"/>
  <c r="J293" i="256"/>
  <c r="J292" i="256"/>
  <c r="J291" i="256"/>
  <c r="J290" i="256"/>
  <c r="J289" i="256"/>
  <c r="J288" i="256"/>
  <c r="J287" i="256"/>
  <c r="J286" i="256"/>
  <c r="J285" i="256"/>
  <c r="J284" i="256"/>
  <c r="J283" i="256"/>
  <c r="J282" i="256"/>
  <c r="J281" i="256"/>
  <c r="J280" i="256"/>
  <c r="J279" i="256"/>
  <c r="J278" i="256"/>
  <c r="J277" i="256"/>
  <c r="J276" i="256"/>
  <c r="J275" i="256"/>
  <c r="J274" i="256"/>
  <c r="J273" i="256"/>
  <c r="J272" i="256"/>
  <c r="J271" i="256"/>
  <c r="J270" i="256"/>
  <c r="J269" i="256"/>
  <c r="J268" i="256"/>
  <c r="J267" i="256"/>
  <c r="J266" i="256"/>
  <c r="J265" i="256"/>
  <c r="J264" i="256"/>
  <c r="J263" i="256"/>
  <c r="J262" i="256"/>
  <c r="J261" i="256"/>
  <c r="J260" i="256"/>
  <c r="J259" i="256"/>
  <c r="J258" i="256"/>
  <c r="J257" i="256"/>
  <c r="J256" i="256"/>
  <c r="J255" i="256"/>
  <c r="J254" i="256"/>
  <c r="J253" i="256"/>
  <c r="J252" i="256"/>
  <c r="J251" i="256"/>
  <c r="J250" i="256"/>
  <c r="J249" i="256"/>
  <c r="J248" i="256"/>
  <c r="J247" i="256"/>
  <c r="J246" i="256"/>
  <c r="J245" i="256"/>
  <c r="J244" i="256"/>
  <c r="J243" i="256"/>
  <c r="J242" i="256"/>
  <c r="J241" i="256"/>
  <c r="J240" i="256"/>
  <c r="J239" i="256"/>
  <c r="J238" i="256"/>
  <c r="J237" i="256"/>
  <c r="J236" i="256"/>
  <c r="J235" i="256"/>
  <c r="J234" i="256"/>
  <c r="J233" i="256"/>
  <c r="J232" i="256"/>
  <c r="J231" i="256"/>
  <c r="J230" i="256"/>
  <c r="J229" i="256"/>
  <c r="J228" i="256"/>
  <c r="J227" i="256"/>
  <c r="J226" i="256"/>
  <c r="J225" i="256"/>
  <c r="J224" i="256"/>
  <c r="J223" i="256"/>
  <c r="J222" i="256"/>
  <c r="J221" i="256"/>
  <c r="J220" i="256"/>
  <c r="J219" i="256"/>
  <c r="J218" i="256"/>
  <c r="J217" i="256"/>
  <c r="J216" i="256"/>
  <c r="J215" i="256"/>
  <c r="J214" i="256"/>
  <c r="J213" i="256"/>
  <c r="J212" i="256"/>
  <c r="J211" i="256"/>
  <c r="J210" i="256"/>
  <c r="J209" i="256"/>
  <c r="J208" i="256"/>
  <c r="J207" i="256"/>
  <c r="J206" i="256"/>
  <c r="J205" i="256"/>
  <c r="J204" i="256"/>
  <c r="J203" i="256"/>
  <c r="J202" i="256"/>
  <c r="J201" i="256"/>
  <c r="J200" i="256"/>
  <c r="J199" i="256"/>
  <c r="J198" i="256"/>
  <c r="J197" i="256"/>
  <c r="J196" i="256"/>
  <c r="J195" i="256"/>
  <c r="J194" i="256"/>
  <c r="J193" i="256"/>
  <c r="J192" i="256"/>
  <c r="J191" i="256"/>
  <c r="J190" i="256"/>
  <c r="J189" i="256"/>
  <c r="J188" i="256"/>
  <c r="J187" i="256"/>
  <c r="J186" i="256"/>
  <c r="J185" i="256"/>
  <c r="J184" i="256"/>
  <c r="J183" i="256"/>
  <c r="J182" i="256"/>
  <c r="J181" i="256"/>
  <c r="J180" i="256"/>
  <c r="J179" i="256"/>
  <c r="J178" i="256"/>
  <c r="J177" i="256"/>
  <c r="J176" i="256"/>
  <c r="J175" i="256"/>
  <c r="J174" i="256"/>
  <c r="J173" i="256"/>
  <c r="J172" i="256"/>
  <c r="J171" i="256"/>
  <c r="J170" i="256"/>
  <c r="J169" i="256"/>
  <c r="J168" i="256"/>
  <c r="J167" i="256"/>
  <c r="J166" i="256"/>
  <c r="J165" i="256"/>
  <c r="J164" i="256"/>
  <c r="J163" i="256"/>
  <c r="J162" i="256"/>
  <c r="J161" i="256"/>
  <c r="J160" i="256"/>
  <c r="J159" i="256"/>
  <c r="J158" i="256"/>
  <c r="J157" i="256"/>
  <c r="J156" i="256"/>
  <c r="J155" i="256"/>
  <c r="J154" i="256"/>
  <c r="J153" i="256"/>
  <c r="J152" i="256"/>
  <c r="J151" i="256"/>
  <c r="J150" i="256"/>
  <c r="J149" i="256"/>
  <c r="J148" i="256"/>
  <c r="J147" i="256"/>
  <c r="J146" i="256"/>
  <c r="J145" i="256"/>
  <c r="J144" i="256"/>
  <c r="J143" i="256"/>
  <c r="J142" i="256"/>
  <c r="J141" i="256"/>
  <c r="J140" i="256"/>
  <c r="J139" i="256"/>
  <c r="J138" i="256"/>
  <c r="J137" i="256"/>
  <c r="J136" i="256"/>
  <c r="J135" i="256"/>
  <c r="J134" i="256"/>
  <c r="J133" i="256"/>
  <c r="J132" i="256"/>
  <c r="J131" i="256"/>
  <c r="J130" i="256"/>
  <c r="J129" i="256"/>
  <c r="J128" i="256"/>
  <c r="J127" i="256"/>
  <c r="J126" i="256"/>
  <c r="J125" i="256"/>
  <c r="J124" i="256"/>
  <c r="J123" i="256"/>
  <c r="J122" i="256"/>
  <c r="J121" i="256"/>
  <c r="J120" i="256"/>
  <c r="J119" i="256"/>
  <c r="J118" i="256"/>
  <c r="J117" i="256"/>
  <c r="J116" i="256"/>
  <c r="J115" i="256"/>
  <c r="J114" i="256"/>
  <c r="J113" i="256"/>
  <c r="J112" i="256"/>
  <c r="J111" i="256"/>
  <c r="J110" i="256"/>
  <c r="J109" i="256"/>
  <c r="J108" i="256"/>
  <c r="J107" i="256"/>
  <c r="J106" i="256"/>
  <c r="J105" i="256"/>
  <c r="J104" i="256"/>
  <c r="J103" i="256"/>
  <c r="J102" i="256"/>
  <c r="J101" i="256"/>
  <c r="J100" i="256"/>
  <c r="J99" i="256"/>
  <c r="J98" i="256"/>
  <c r="J97" i="256"/>
  <c r="J96" i="256"/>
  <c r="J95" i="256"/>
  <c r="J94" i="256"/>
  <c r="J93" i="256"/>
  <c r="J92" i="256"/>
  <c r="J91" i="256"/>
  <c r="J90" i="256"/>
  <c r="J89" i="256"/>
  <c r="J88" i="256"/>
  <c r="J87" i="256"/>
  <c r="J86" i="256"/>
  <c r="J85" i="256"/>
  <c r="J84" i="256"/>
  <c r="J83" i="256"/>
  <c r="J82" i="256"/>
  <c r="J81" i="256"/>
  <c r="J80" i="256"/>
  <c r="J79" i="256"/>
  <c r="J78" i="256"/>
  <c r="J77" i="256"/>
  <c r="J76" i="256"/>
  <c r="J75" i="256"/>
  <c r="J74" i="256"/>
  <c r="J73" i="256"/>
  <c r="J72" i="256"/>
  <c r="J71" i="256"/>
  <c r="J70" i="256"/>
  <c r="J69" i="256"/>
  <c r="J68" i="256"/>
  <c r="J67" i="256"/>
  <c r="J66" i="256"/>
  <c r="J65" i="256"/>
  <c r="J64" i="256"/>
  <c r="J63" i="256"/>
  <c r="J62" i="256"/>
  <c r="J61" i="256"/>
  <c r="J60" i="256"/>
  <c r="J59" i="256"/>
  <c r="J58" i="256"/>
  <c r="J57" i="256"/>
  <c r="J56" i="256"/>
  <c r="J55" i="256"/>
  <c r="J54" i="256"/>
  <c r="J53" i="256"/>
  <c r="J52" i="256"/>
  <c r="J51" i="256"/>
  <c r="J50" i="256"/>
  <c r="J49" i="256"/>
  <c r="J48" i="256"/>
  <c r="J47" i="256"/>
  <c r="J46" i="256"/>
  <c r="J45" i="256"/>
  <c r="J44" i="256"/>
  <c r="J43" i="256"/>
  <c r="J42" i="256"/>
  <c r="J41" i="256"/>
  <c r="J40" i="256"/>
  <c r="J39" i="256"/>
  <c r="J38" i="256"/>
  <c r="J37" i="256"/>
  <c r="J36" i="256"/>
  <c r="J35" i="256"/>
  <c r="J34" i="256"/>
  <c r="J33" i="256"/>
  <c r="J32" i="256"/>
  <c r="J31" i="256"/>
  <c r="J30" i="256"/>
  <c r="J29" i="256"/>
  <c r="J28" i="256"/>
  <c r="J27" i="256"/>
  <c r="J26" i="256"/>
  <c r="J25" i="256"/>
  <c r="J24" i="256"/>
  <c r="J23" i="256"/>
  <c r="J22" i="256"/>
  <c r="J21" i="256"/>
  <c r="O20" i="256"/>
  <c r="J20" i="256"/>
  <c r="O19" i="256"/>
  <c r="J19" i="256"/>
  <c r="O18" i="256"/>
  <c r="J18" i="256"/>
  <c r="O17" i="256"/>
  <c r="J17" i="256"/>
  <c r="O16" i="256"/>
  <c r="J16" i="256"/>
  <c r="O15" i="256"/>
  <c r="J15" i="256"/>
  <c r="O14" i="256"/>
  <c r="J14" i="256"/>
  <c r="O13" i="256"/>
  <c r="J13" i="256"/>
  <c r="O12" i="256"/>
  <c r="J12" i="256"/>
  <c r="O11" i="256"/>
  <c r="J11" i="256"/>
  <c r="O10" i="256"/>
  <c r="O7" i="256" s="1"/>
  <c r="H3" i="256" s="1"/>
  <c r="H4" i="256" s="1"/>
  <c r="J10" i="256"/>
  <c r="O9" i="256"/>
  <c r="J9" i="256"/>
  <c r="O8" i="256"/>
  <c r="J8" i="256"/>
  <c r="I7" i="256"/>
  <c r="H7" i="256"/>
  <c r="J7" i="256" s="1"/>
  <c r="H2" i="256"/>
  <c r="B1" i="256"/>
  <c r="J357" i="255"/>
  <c r="J356" i="255"/>
  <c r="J355" i="255"/>
  <c r="J354" i="255"/>
  <c r="J353" i="255"/>
  <c r="J352" i="255"/>
  <c r="J351" i="255"/>
  <c r="J350" i="255"/>
  <c r="J349" i="255"/>
  <c r="J348" i="255"/>
  <c r="J347" i="255"/>
  <c r="J346" i="255"/>
  <c r="J345" i="255"/>
  <c r="J344" i="255"/>
  <c r="J343" i="255"/>
  <c r="J342" i="255"/>
  <c r="J341" i="255"/>
  <c r="J340" i="255"/>
  <c r="J339" i="255"/>
  <c r="J338" i="255"/>
  <c r="J337" i="255"/>
  <c r="J336" i="255"/>
  <c r="J335" i="255"/>
  <c r="J334" i="255"/>
  <c r="J333" i="255"/>
  <c r="J332" i="255"/>
  <c r="J331" i="255"/>
  <c r="J330" i="255"/>
  <c r="J329" i="255"/>
  <c r="J328" i="255"/>
  <c r="J327" i="255"/>
  <c r="J326" i="255"/>
  <c r="J325" i="255"/>
  <c r="J324" i="255"/>
  <c r="J323" i="255"/>
  <c r="J322" i="255"/>
  <c r="J321" i="255"/>
  <c r="J320" i="255"/>
  <c r="J319" i="255"/>
  <c r="J318" i="255"/>
  <c r="J317" i="255"/>
  <c r="J316" i="255"/>
  <c r="J315" i="255"/>
  <c r="J314" i="255"/>
  <c r="J313" i="255"/>
  <c r="J312" i="255"/>
  <c r="J311" i="255"/>
  <c r="J310" i="255"/>
  <c r="J309" i="255"/>
  <c r="J308" i="255"/>
  <c r="J307" i="255"/>
  <c r="J306" i="255"/>
  <c r="J305" i="255"/>
  <c r="J304" i="255"/>
  <c r="J303" i="255"/>
  <c r="J302" i="255"/>
  <c r="J301" i="255"/>
  <c r="J300" i="255"/>
  <c r="J299" i="255"/>
  <c r="J298" i="255"/>
  <c r="J297" i="255"/>
  <c r="J296" i="255"/>
  <c r="J295" i="255"/>
  <c r="J294" i="255"/>
  <c r="J293" i="255"/>
  <c r="J292" i="255"/>
  <c r="J291" i="255"/>
  <c r="J290" i="255"/>
  <c r="J289" i="255"/>
  <c r="J288" i="255"/>
  <c r="J287" i="255"/>
  <c r="J286" i="255"/>
  <c r="J285" i="255"/>
  <c r="J284" i="255"/>
  <c r="J283" i="255"/>
  <c r="J282" i="255"/>
  <c r="J281" i="255"/>
  <c r="J280" i="255"/>
  <c r="J279" i="255"/>
  <c r="J278" i="255"/>
  <c r="J277" i="255"/>
  <c r="J276" i="255"/>
  <c r="J275" i="255"/>
  <c r="J274" i="255"/>
  <c r="J273" i="255"/>
  <c r="J272" i="255"/>
  <c r="J271" i="255"/>
  <c r="J270" i="255"/>
  <c r="J269" i="255"/>
  <c r="J268" i="255"/>
  <c r="J267" i="255"/>
  <c r="J266" i="255"/>
  <c r="J265" i="255"/>
  <c r="J264" i="255"/>
  <c r="J263" i="255"/>
  <c r="J262" i="255"/>
  <c r="J261" i="255"/>
  <c r="J260" i="255"/>
  <c r="J259" i="255"/>
  <c r="J258" i="255"/>
  <c r="J257" i="255"/>
  <c r="J256" i="255"/>
  <c r="J255" i="255"/>
  <c r="J254" i="255"/>
  <c r="J253" i="255"/>
  <c r="J252" i="255"/>
  <c r="J251" i="255"/>
  <c r="J250" i="255"/>
  <c r="J249" i="255"/>
  <c r="J248" i="255"/>
  <c r="J247" i="255"/>
  <c r="J246" i="255"/>
  <c r="J245" i="255"/>
  <c r="J244" i="255"/>
  <c r="J243" i="255"/>
  <c r="J242" i="255"/>
  <c r="J241" i="255"/>
  <c r="J240" i="255"/>
  <c r="J239" i="255"/>
  <c r="J238" i="255"/>
  <c r="J237" i="255"/>
  <c r="J236" i="255"/>
  <c r="J235" i="255"/>
  <c r="J234" i="255"/>
  <c r="J233" i="255"/>
  <c r="J232" i="255"/>
  <c r="J231" i="255"/>
  <c r="J230" i="255"/>
  <c r="J229" i="255"/>
  <c r="J228" i="255"/>
  <c r="J227" i="255"/>
  <c r="J226" i="255"/>
  <c r="J225" i="255"/>
  <c r="J224" i="255"/>
  <c r="J223" i="255"/>
  <c r="J222" i="255"/>
  <c r="J221" i="255"/>
  <c r="J220" i="255"/>
  <c r="J219" i="255"/>
  <c r="J218" i="255"/>
  <c r="J217" i="255"/>
  <c r="J216" i="255"/>
  <c r="J215" i="255"/>
  <c r="J214" i="255"/>
  <c r="J213" i="255"/>
  <c r="J212" i="255"/>
  <c r="J211" i="255"/>
  <c r="J210" i="255"/>
  <c r="J209" i="255"/>
  <c r="J208" i="255"/>
  <c r="J207" i="255"/>
  <c r="J206" i="255"/>
  <c r="J205" i="255"/>
  <c r="J204" i="255"/>
  <c r="J203" i="255"/>
  <c r="J202" i="255"/>
  <c r="J201" i="255"/>
  <c r="J200" i="255"/>
  <c r="J199" i="255"/>
  <c r="J198" i="255"/>
  <c r="J197" i="255"/>
  <c r="J196" i="255"/>
  <c r="J195" i="255"/>
  <c r="J194" i="255"/>
  <c r="J193" i="255"/>
  <c r="J192" i="255"/>
  <c r="J191" i="255"/>
  <c r="J190" i="255"/>
  <c r="J189" i="255"/>
  <c r="J188" i="255"/>
  <c r="J187" i="255"/>
  <c r="J186" i="255"/>
  <c r="J185" i="255"/>
  <c r="J184" i="255"/>
  <c r="J183" i="255"/>
  <c r="J182" i="255"/>
  <c r="J181" i="255"/>
  <c r="J180" i="255"/>
  <c r="J179" i="255"/>
  <c r="J178" i="255"/>
  <c r="J177" i="255"/>
  <c r="J176" i="255"/>
  <c r="J175" i="255"/>
  <c r="J174" i="255"/>
  <c r="J173" i="255"/>
  <c r="J172" i="255"/>
  <c r="J171" i="255"/>
  <c r="J170" i="255"/>
  <c r="J169" i="255"/>
  <c r="J168" i="255"/>
  <c r="J167" i="255"/>
  <c r="J166" i="255"/>
  <c r="J165" i="255"/>
  <c r="J164" i="255"/>
  <c r="J163" i="255"/>
  <c r="J162" i="255"/>
  <c r="J161" i="255"/>
  <c r="J160" i="255"/>
  <c r="J159" i="255"/>
  <c r="J158" i="255"/>
  <c r="J157" i="255"/>
  <c r="J156" i="255"/>
  <c r="J155" i="255"/>
  <c r="J154" i="255"/>
  <c r="J153" i="255"/>
  <c r="J152" i="255"/>
  <c r="J151" i="255"/>
  <c r="J150" i="255"/>
  <c r="J149" i="255"/>
  <c r="J148" i="255"/>
  <c r="J147" i="255"/>
  <c r="J146" i="255"/>
  <c r="J145" i="255"/>
  <c r="J144" i="255"/>
  <c r="J143" i="255"/>
  <c r="J142" i="255"/>
  <c r="J141" i="255"/>
  <c r="J140" i="255"/>
  <c r="J139" i="255"/>
  <c r="J138" i="255"/>
  <c r="J137" i="255"/>
  <c r="J136" i="255"/>
  <c r="J135" i="255"/>
  <c r="J134" i="255"/>
  <c r="J133" i="255"/>
  <c r="J132" i="255"/>
  <c r="J131" i="255"/>
  <c r="J130" i="255"/>
  <c r="J129" i="255"/>
  <c r="J128" i="255"/>
  <c r="J127" i="255"/>
  <c r="J126" i="255"/>
  <c r="J125" i="255"/>
  <c r="J124" i="255"/>
  <c r="J123" i="255"/>
  <c r="J122" i="255"/>
  <c r="J121" i="255"/>
  <c r="J120" i="255"/>
  <c r="J119" i="255"/>
  <c r="J118" i="255"/>
  <c r="J117" i="255"/>
  <c r="J116" i="255"/>
  <c r="J115" i="255"/>
  <c r="J114" i="255"/>
  <c r="J113" i="255"/>
  <c r="J112" i="255"/>
  <c r="J111" i="255"/>
  <c r="J110" i="255"/>
  <c r="J109" i="255"/>
  <c r="J108" i="255"/>
  <c r="J107" i="255"/>
  <c r="J106" i="255"/>
  <c r="J105" i="255"/>
  <c r="J104" i="255"/>
  <c r="J103" i="255"/>
  <c r="J102" i="255"/>
  <c r="J101" i="255"/>
  <c r="J100" i="255"/>
  <c r="J99" i="255"/>
  <c r="J98" i="255"/>
  <c r="J97" i="255"/>
  <c r="J96" i="255"/>
  <c r="J95" i="255"/>
  <c r="J94" i="255"/>
  <c r="J93" i="255"/>
  <c r="J92" i="255"/>
  <c r="J91" i="255"/>
  <c r="J90" i="255"/>
  <c r="J89" i="255"/>
  <c r="J88" i="255"/>
  <c r="J87" i="255"/>
  <c r="J86" i="255"/>
  <c r="J85" i="255"/>
  <c r="J84" i="255"/>
  <c r="J83" i="255"/>
  <c r="J82" i="255"/>
  <c r="J81" i="255"/>
  <c r="J80" i="255"/>
  <c r="J79" i="255"/>
  <c r="J78" i="255"/>
  <c r="J77" i="255"/>
  <c r="J76" i="255"/>
  <c r="J75" i="255"/>
  <c r="J74" i="255"/>
  <c r="J73" i="255"/>
  <c r="J72" i="255"/>
  <c r="J71" i="255"/>
  <c r="J70" i="255"/>
  <c r="J69" i="255"/>
  <c r="J68" i="255"/>
  <c r="J67" i="255"/>
  <c r="J66" i="255"/>
  <c r="J65" i="255"/>
  <c r="J64" i="255"/>
  <c r="J63" i="255"/>
  <c r="J62" i="255"/>
  <c r="J61" i="255"/>
  <c r="J60" i="255"/>
  <c r="J59" i="255"/>
  <c r="J58" i="255"/>
  <c r="J57" i="255"/>
  <c r="J56" i="255"/>
  <c r="J55" i="255"/>
  <c r="J54" i="255"/>
  <c r="J53" i="255"/>
  <c r="J52" i="255"/>
  <c r="J51" i="255"/>
  <c r="J50" i="255"/>
  <c r="J49" i="255"/>
  <c r="J48" i="255"/>
  <c r="J47" i="255"/>
  <c r="J46" i="255"/>
  <c r="J45" i="255"/>
  <c r="J44" i="255"/>
  <c r="J43" i="255"/>
  <c r="J42" i="255"/>
  <c r="J41" i="255"/>
  <c r="J40" i="255"/>
  <c r="J39" i="255"/>
  <c r="J38" i="255"/>
  <c r="J37" i="255"/>
  <c r="J36" i="255"/>
  <c r="J35" i="255"/>
  <c r="J34" i="255"/>
  <c r="J33" i="255"/>
  <c r="J32" i="255"/>
  <c r="J31" i="255"/>
  <c r="J30" i="255"/>
  <c r="J29" i="255"/>
  <c r="J28" i="255"/>
  <c r="J27" i="255"/>
  <c r="J26" i="255"/>
  <c r="J25" i="255"/>
  <c r="J24" i="255"/>
  <c r="J23" i="255"/>
  <c r="J22" i="255"/>
  <c r="J21" i="255"/>
  <c r="J20" i="255"/>
  <c r="J19" i="255"/>
  <c r="J18" i="255"/>
  <c r="J17" i="255"/>
  <c r="J16" i="255"/>
  <c r="M15" i="255"/>
  <c r="J15" i="255"/>
  <c r="M14" i="255"/>
  <c r="J14" i="255"/>
  <c r="M13" i="255"/>
  <c r="J13" i="255"/>
  <c r="M12" i="255"/>
  <c r="J12" i="255"/>
  <c r="M11" i="255"/>
  <c r="J11" i="255"/>
  <c r="M10" i="255"/>
  <c r="J10" i="255"/>
  <c r="M9" i="255"/>
  <c r="J9" i="255"/>
  <c r="M8" i="255"/>
  <c r="J8" i="255"/>
  <c r="L7" i="255"/>
  <c r="K7" i="255"/>
  <c r="I7" i="255"/>
  <c r="H7" i="255"/>
  <c r="J7" i="255" s="1"/>
  <c r="H2" i="255"/>
  <c r="B1" i="255"/>
  <c r="J65" i="254"/>
  <c r="J64" i="254"/>
  <c r="J63" i="254"/>
  <c r="J62" i="254"/>
  <c r="J61" i="254"/>
  <c r="J60" i="254"/>
  <c r="J59" i="254"/>
  <c r="J58" i="254"/>
  <c r="J57" i="254"/>
  <c r="J56" i="254"/>
  <c r="J55" i="254"/>
  <c r="J54" i="254"/>
  <c r="J53" i="254"/>
  <c r="J52" i="254"/>
  <c r="J51" i="254"/>
  <c r="J50" i="254"/>
  <c r="J49" i="254"/>
  <c r="J48" i="254"/>
  <c r="J47" i="254"/>
  <c r="J46" i="254"/>
  <c r="J45" i="254"/>
  <c r="J44" i="254"/>
  <c r="J43" i="254"/>
  <c r="J42" i="254"/>
  <c r="J41" i="254"/>
  <c r="J40" i="254"/>
  <c r="J39" i="254"/>
  <c r="J38" i="254"/>
  <c r="J37" i="254"/>
  <c r="J36" i="254"/>
  <c r="J35" i="254"/>
  <c r="J34" i="254"/>
  <c r="J33" i="254"/>
  <c r="J32" i="254"/>
  <c r="J31" i="254"/>
  <c r="J30" i="254"/>
  <c r="J29" i="254"/>
  <c r="J28" i="254"/>
  <c r="J27" i="254"/>
  <c r="J26" i="254"/>
  <c r="J25" i="254"/>
  <c r="J24" i="254"/>
  <c r="J23" i="254"/>
  <c r="J22" i="254"/>
  <c r="J21" i="254"/>
  <c r="J20" i="254"/>
  <c r="J19" i="254"/>
  <c r="J18" i="254"/>
  <c r="J17" i="254"/>
  <c r="J16" i="254"/>
  <c r="J15" i="254"/>
  <c r="J14" i="254"/>
  <c r="J13" i="254"/>
  <c r="J12" i="254"/>
  <c r="J11" i="254"/>
  <c r="J10" i="254"/>
  <c r="J9" i="254"/>
  <c r="J8" i="254"/>
  <c r="J7" i="254"/>
  <c r="J6" i="254"/>
  <c r="I5" i="254"/>
  <c r="H5" i="254"/>
  <c r="J5" i="254" s="1"/>
  <c r="H2" i="254"/>
  <c r="B1" i="254"/>
  <c r="J65" i="253"/>
  <c r="J64" i="253"/>
  <c r="J63" i="253"/>
  <c r="J62" i="253"/>
  <c r="J61" i="253"/>
  <c r="J60" i="253"/>
  <c r="J59" i="253"/>
  <c r="J58" i="253"/>
  <c r="J57" i="253"/>
  <c r="J56" i="253"/>
  <c r="J55" i="253"/>
  <c r="J54" i="253"/>
  <c r="J53" i="253"/>
  <c r="J52" i="253"/>
  <c r="J51" i="253"/>
  <c r="J50" i="253"/>
  <c r="J49" i="253"/>
  <c r="J48" i="253"/>
  <c r="J47" i="253"/>
  <c r="J46" i="253"/>
  <c r="J45" i="253"/>
  <c r="J44" i="253"/>
  <c r="J43" i="253"/>
  <c r="J42" i="253"/>
  <c r="J41" i="253"/>
  <c r="J40" i="253"/>
  <c r="J39" i="253"/>
  <c r="J38" i="253"/>
  <c r="J37" i="253"/>
  <c r="J36" i="253"/>
  <c r="J35" i="253"/>
  <c r="J34" i="253"/>
  <c r="J33" i="253"/>
  <c r="J32" i="253"/>
  <c r="J31" i="253"/>
  <c r="J30" i="253"/>
  <c r="J29" i="253"/>
  <c r="J28" i="253"/>
  <c r="J27" i="253"/>
  <c r="J26" i="253"/>
  <c r="J25" i="253"/>
  <c r="J24" i="253"/>
  <c r="J23" i="253"/>
  <c r="J22" i="253"/>
  <c r="J21" i="253"/>
  <c r="J20" i="253"/>
  <c r="J19" i="253"/>
  <c r="J18" i="253"/>
  <c r="J17" i="253"/>
  <c r="J16" i="253"/>
  <c r="J15" i="253"/>
  <c r="J14" i="253"/>
  <c r="J13" i="253"/>
  <c r="J12" i="253"/>
  <c r="J11" i="253"/>
  <c r="J10" i="253"/>
  <c r="J9" i="253"/>
  <c r="J8" i="253"/>
  <c r="J7" i="253"/>
  <c r="J6" i="253"/>
  <c r="I5" i="253"/>
  <c r="H5" i="253"/>
  <c r="J5" i="253" s="1"/>
  <c r="H2" i="253"/>
  <c r="B1" i="253"/>
  <c r="J357" i="252"/>
  <c r="J356" i="252"/>
  <c r="J355" i="252"/>
  <c r="J354" i="252"/>
  <c r="J353" i="252"/>
  <c r="J352" i="252"/>
  <c r="J351" i="252"/>
  <c r="J350" i="252"/>
  <c r="J349" i="252"/>
  <c r="J348" i="252"/>
  <c r="J347" i="252"/>
  <c r="J346" i="252"/>
  <c r="J345" i="252"/>
  <c r="J344" i="252"/>
  <c r="J343" i="252"/>
  <c r="J342" i="252"/>
  <c r="J341" i="252"/>
  <c r="J340" i="252"/>
  <c r="J339" i="252"/>
  <c r="J338" i="252"/>
  <c r="J337" i="252"/>
  <c r="J336" i="252"/>
  <c r="J335" i="252"/>
  <c r="J334" i="252"/>
  <c r="J333" i="252"/>
  <c r="J332" i="252"/>
  <c r="J331" i="252"/>
  <c r="J330" i="252"/>
  <c r="J329" i="252"/>
  <c r="J328" i="252"/>
  <c r="J327" i="252"/>
  <c r="J326" i="252"/>
  <c r="J325" i="252"/>
  <c r="J324" i="252"/>
  <c r="J323" i="252"/>
  <c r="J322" i="252"/>
  <c r="J321" i="252"/>
  <c r="J320" i="252"/>
  <c r="J319" i="252"/>
  <c r="J318" i="252"/>
  <c r="J317" i="252"/>
  <c r="J316" i="252"/>
  <c r="J315" i="252"/>
  <c r="J314" i="252"/>
  <c r="J313" i="252"/>
  <c r="J312" i="252"/>
  <c r="J311" i="252"/>
  <c r="J310" i="252"/>
  <c r="J309" i="252"/>
  <c r="J308" i="252"/>
  <c r="J307" i="252"/>
  <c r="J306" i="252"/>
  <c r="J305" i="252"/>
  <c r="J304" i="252"/>
  <c r="J303" i="252"/>
  <c r="J302" i="252"/>
  <c r="J301" i="252"/>
  <c r="J300" i="252"/>
  <c r="J299" i="252"/>
  <c r="J298" i="252"/>
  <c r="J297" i="252"/>
  <c r="J296" i="252"/>
  <c r="J295" i="252"/>
  <c r="J294" i="252"/>
  <c r="J293" i="252"/>
  <c r="J292" i="252"/>
  <c r="J291" i="252"/>
  <c r="J290" i="252"/>
  <c r="J289" i="252"/>
  <c r="J288" i="252"/>
  <c r="J287" i="252"/>
  <c r="J286" i="252"/>
  <c r="J285" i="252"/>
  <c r="J284" i="252"/>
  <c r="J283" i="252"/>
  <c r="J282" i="252"/>
  <c r="J281" i="252"/>
  <c r="J280" i="252"/>
  <c r="J279" i="252"/>
  <c r="J278" i="252"/>
  <c r="J277" i="252"/>
  <c r="J276" i="252"/>
  <c r="J275" i="252"/>
  <c r="J274" i="252"/>
  <c r="J273" i="252"/>
  <c r="J272" i="252"/>
  <c r="J271" i="252"/>
  <c r="J270" i="252"/>
  <c r="J269" i="252"/>
  <c r="J268" i="252"/>
  <c r="J267" i="252"/>
  <c r="J266" i="252"/>
  <c r="J265" i="252"/>
  <c r="J264" i="252"/>
  <c r="J263" i="252"/>
  <c r="J262" i="252"/>
  <c r="J261" i="252"/>
  <c r="J260" i="252"/>
  <c r="J259" i="252"/>
  <c r="J258" i="252"/>
  <c r="J257" i="252"/>
  <c r="J256" i="252"/>
  <c r="J255" i="252"/>
  <c r="J254" i="252"/>
  <c r="J253" i="252"/>
  <c r="J252" i="252"/>
  <c r="J251" i="252"/>
  <c r="J250" i="252"/>
  <c r="J249" i="252"/>
  <c r="J248" i="252"/>
  <c r="J247" i="252"/>
  <c r="J246" i="252"/>
  <c r="J245" i="252"/>
  <c r="J244" i="252"/>
  <c r="J243" i="252"/>
  <c r="J242" i="252"/>
  <c r="J241" i="252"/>
  <c r="J240" i="252"/>
  <c r="J239" i="252"/>
  <c r="J238" i="252"/>
  <c r="J237" i="252"/>
  <c r="J236" i="252"/>
  <c r="J235" i="252"/>
  <c r="J234" i="252"/>
  <c r="J233" i="252"/>
  <c r="J232" i="252"/>
  <c r="J231" i="252"/>
  <c r="J230" i="252"/>
  <c r="J229" i="252"/>
  <c r="J228" i="252"/>
  <c r="J227" i="252"/>
  <c r="J226" i="252"/>
  <c r="J225" i="252"/>
  <c r="J224" i="252"/>
  <c r="J223" i="252"/>
  <c r="J222" i="252"/>
  <c r="J221" i="252"/>
  <c r="J220" i="252"/>
  <c r="J219" i="252"/>
  <c r="J218" i="252"/>
  <c r="J217" i="252"/>
  <c r="J216" i="252"/>
  <c r="J215" i="252"/>
  <c r="J214" i="252"/>
  <c r="J213" i="252"/>
  <c r="J212" i="252"/>
  <c r="J211" i="252"/>
  <c r="J210" i="252"/>
  <c r="J209" i="252"/>
  <c r="J208" i="252"/>
  <c r="J207" i="252"/>
  <c r="J206" i="252"/>
  <c r="J205" i="252"/>
  <c r="J204" i="252"/>
  <c r="J203" i="252"/>
  <c r="J202" i="252"/>
  <c r="J201" i="252"/>
  <c r="J200" i="252"/>
  <c r="J199" i="252"/>
  <c r="J198" i="252"/>
  <c r="J197" i="252"/>
  <c r="J196" i="252"/>
  <c r="J195" i="252"/>
  <c r="J194" i="252"/>
  <c r="J193" i="252"/>
  <c r="J192" i="252"/>
  <c r="J191" i="252"/>
  <c r="J190" i="252"/>
  <c r="J189" i="252"/>
  <c r="J188" i="252"/>
  <c r="J187" i="252"/>
  <c r="J186" i="252"/>
  <c r="J185" i="252"/>
  <c r="J184" i="252"/>
  <c r="J183" i="252"/>
  <c r="J182" i="252"/>
  <c r="J181" i="252"/>
  <c r="J180" i="252"/>
  <c r="J179" i="252"/>
  <c r="J178" i="252"/>
  <c r="J177" i="252"/>
  <c r="J176" i="252"/>
  <c r="J175" i="252"/>
  <c r="J174" i="252"/>
  <c r="J173" i="252"/>
  <c r="J172" i="252"/>
  <c r="J171" i="252"/>
  <c r="J170" i="252"/>
  <c r="J169" i="252"/>
  <c r="J168" i="252"/>
  <c r="J167" i="252"/>
  <c r="J166" i="252"/>
  <c r="J165" i="252"/>
  <c r="J164" i="252"/>
  <c r="J163" i="252"/>
  <c r="J162" i="252"/>
  <c r="J161" i="252"/>
  <c r="J160" i="252"/>
  <c r="J159" i="252"/>
  <c r="J158" i="252"/>
  <c r="J157" i="252"/>
  <c r="J156" i="252"/>
  <c r="J155" i="252"/>
  <c r="J154" i="252"/>
  <c r="J153" i="252"/>
  <c r="J152" i="252"/>
  <c r="J151" i="252"/>
  <c r="J150" i="252"/>
  <c r="J149" i="252"/>
  <c r="J148" i="252"/>
  <c r="J147" i="252"/>
  <c r="J146" i="252"/>
  <c r="J145" i="252"/>
  <c r="J144" i="252"/>
  <c r="J143" i="252"/>
  <c r="J142" i="252"/>
  <c r="J141" i="252"/>
  <c r="J140" i="252"/>
  <c r="J139" i="252"/>
  <c r="J138" i="252"/>
  <c r="J137" i="252"/>
  <c r="J136" i="252"/>
  <c r="J135" i="252"/>
  <c r="J134" i="252"/>
  <c r="J133" i="252"/>
  <c r="J132" i="252"/>
  <c r="J131" i="252"/>
  <c r="J130" i="252"/>
  <c r="J129" i="252"/>
  <c r="J128" i="252"/>
  <c r="J127" i="252"/>
  <c r="J126" i="252"/>
  <c r="J125" i="252"/>
  <c r="J124" i="252"/>
  <c r="J123" i="252"/>
  <c r="J122" i="252"/>
  <c r="J121" i="252"/>
  <c r="J120" i="252"/>
  <c r="J119" i="252"/>
  <c r="J118" i="252"/>
  <c r="J117" i="252"/>
  <c r="J116" i="252"/>
  <c r="J115" i="252"/>
  <c r="J114" i="252"/>
  <c r="J113" i="252"/>
  <c r="J112" i="252"/>
  <c r="J111" i="252"/>
  <c r="J110" i="252"/>
  <c r="J109" i="252"/>
  <c r="J108" i="252"/>
  <c r="J107" i="252"/>
  <c r="J106" i="252"/>
  <c r="J105" i="252"/>
  <c r="J104" i="252"/>
  <c r="J103" i="252"/>
  <c r="J102" i="252"/>
  <c r="J101" i="252"/>
  <c r="J100" i="252"/>
  <c r="J99" i="252"/>
  <c r="J98" i="252"/>
  <c r="J97" i="252"/>
  <c r="J96" i="252"/>
  <c r="J95" i="252"/>
  <c r="J94" i="252"/>
  <c r="J93" i="252"/>
  <c r="J92" i="252"/>
  <c r="J91" i="252"/>
  <c r="J90" i="252"/>
  <c r="J89" i="252"/>
  <c r="J88" i="252"/>
  <c r="J87" i="252"/>
  <c r="J86" i="252"/>
  <c r="J85" i="252"/>
  <c r="J84" i="252"/>
  <c r="J83" i="252"/>
  <c r="J82" i="252"/>
  <c r="J81" i="252"/>
  <c r="J80" i="252"/>
  <c r="J79" i="252"/>
  <c r="J78" i="252"/>
  <c r="J77" i="252"/>
  <c r="J76" i="252"/>
  <c r="J75" i="252"/>
  <c r="J74" i="252"/>
  <c r="J73" i="252"/>
  <c r="J72" i="252"/>
  <c r="J71" i="252"/>
  <c r="J70" i="252"/>
  <c r="J69" i="252"/>
  <c r="J68" i="252"/>
  <c r="J67" i="252"/>
  <c r="J66" i="252"/>
  <c r="J65" i="252"/>
  <c r="J64" i="252"/>
  <c r="J63" i="252"/>
  <c r="J62" i="252"/>
  <c r="J61" i="252"/>
  <c r="J60" i="252"/>
  <c r="J59" i="252"/>
  <c r="J58" i="252"/>
  <c r="J57" i="252"/>
  <c r="J56" i="252"/>
  <c r="J55" i="252"/>
  <c r="J54" i="252"/>
  <c r="J53" i="252"/>
  <c r="J52" i="252"/>
  <c r="J51" i="252"/>
  <c r="J50" i="252"/>
  <c r="J49" i="252"/>
  <c r="J48" i="252"/>
  <c r="J47" i="252"/>
  <c r="J46" i="252"/>
  <c r="J45" i="252"/>
  <c r="J44" i="252"/>
  <c r="J43" i="252"/>
  <c r="J42" i="252"/>
  <c r="J41" i="252"/>
  <c r="J40" i="252"/>
  <c r="J39" i="252"/>
  <c r="J38" i="252"/>
  <c r="J37" i="252"/>
  <c r="J36" i="252"/>
  <c r="J35" i="252"/>
  <c r="J34" i="252"/>
  <c r="J33" i="252"/>
  <c r="J32" i="252"/>
  <c r="J31" i="252"/>
  <c r="J30" i="252"/>
  <c r="J29" i="252"/>
  <c r="J28" i="252"/>
  <c r="J27" i="252"/>
  <c r="J26" i="252"/>
  <c r="J25" i="252"/>
  <c r="J24" i="252"/>
  <c r="J23" i="252"/>
  <c r="J22" i="252"/>
  <c r="J21" i="252"/>
  <c r="O20" i="252"/>
  <c r="J20" i="252"/>
  <c r="O19" i="252"/>
  <c r="J19" i="252"/>
  <c r="O18" i="252"/>
  <c r="J18" i="252"/>
  <c r="O17" i="252"/>
  <c r="J17" i="252"/>
  <c r="O16" i="252"/>
  <c r="J16" i="252"/>
  <c r="O15" i="252"/>
  <c r="J15" i="252"/>
  <c r="O14" i="252"/>
  <c r="J14" i="252"/>
  <c r="O13" i="252"/>
  <c r="J13" i="252"/>
  <c r="O12" i="252"/>
  <c r="J12" i="252"/>
  <c r="O11" i="252"/>
  <c r="J11" i="252"/>
  <c r="O10" i="252"/>
  <c r="J10" i="252"/>
  <c r="O9" i="252"/>
  <c r="J9" i="252"/>
  <c r="O8" i="252"/>
  <c r="J8" i="252"/>
  <c r="I7" i="252"/>
  <c r="H7" i="252"/>
  <c r="J7" i="252" s="1"/>
  <c r="H2" i="252"/>
  <c r="B1" i="252"/>
  <c r="J357" i="251"/>
  <c r="J356" i="251"/>
  <c r="J355" i="251"/>
  <c r="J354" i="251"/>
  <c r="J353" i="251"/>
  <c r="J352" i="251"/>
  <c r="J351" i="251"/>
  <c r="J350" i="251"/>
  <c r="J349" i="251"/>
  <c r="J348" i="251"/>
  <c r="J347" i="251"/>
  <c r="J346" i="251"/>
  <c r="J345" i="251"/>
  <c r="J344" i="251"/>
  <c r="J343" i="251"/>
  <c r="J342" i="251"/>
  <c r="J341" i="251"/>
  <c r="J340" i="251"/>
  <c r="J339" i="251"/>
  <c r="J338" i="251"/>
  <c r="J337" i="251"/>
  <c r="J336" i="251"/>
  <c r="J335" i="251"/>
  <c r="J334" i="251"/>
  <c r="J333" i="251"/>
  <c r="J332" i="251"/>
  <c r="J331" i="251"/>
  <c r="J330" i="251"/>
  <c r="J329" i="251"/>
  <c r="J328" i="251"/>
  <c r="J327" i="251"/>
  <c r="J326" i="251"/>
  <c r="J325" i="251"/>
  <c r="J324" i="251"/>
  <c r="J323" i="251"/>
  <c r="J322" i="251"/>
  <c r="J321" i="251"/>
  <c r="J320" i="251"/>
  <c r="J319" i="251"/>
  <c r="J318" i="251"/>
  <c r="J317" i="251"/>
  <c r="J316" i="251"/>
  <c r="J315" i="251"/>
  <c r="J314" i="251"/>
  <c r="J313" i="251"/>
  <c r="J312" i="251"/>
  <c r="J311" i="251"/>
  <c r="J310" i="251"/>
  <c r="J309" i="251"/>
  <c r="J308" i="251"/>
  <c r="J307" i="251"/>
  <c r="J306" i="251"/>
  <c r="J305" i="251"/>
  <c r="J304" i="251"/>
  <c r="J303" i="251"/>
  <c r="J302" i="251"/>
  <c r="J301" i="251"/>
  <c r="J300" i="251"/>
  <c r="J299" i="251"/>
  <c r="J298" i="251"/>
  <c r="J297" i="251"/>
  <c r="J296" i="251"/>
  <c r="J295" i="251"/>
  <c r="J294" i="251"/>
  <c r="J293" i="251"/>
  <c r="J292" i="251"/>
  <c r="J291" i="251"/>
  <c r="J290" i="251"/>
  <c r="J289" i="251"/>
  <c r="J288" i="251"/>
  <c r="J287" i="251"/>
  <c r="J286" i="251"/>
  <c r="J285" i="251"/>
  <c r="J284" i="251"/>
  <c r="J283" i="251"/>
  <c r="J282" i="251"/>
  <c r="J281" i="251"/>
  <c r="J280" i="251"/>
  <c r="J279" i="251"/>
  <c r="J278" i="251"/>
  <c r="J277" i="251"/>
  <c r="J276" i="251"/>
  <c r="J275" i="251"/>
  <c r="J274" i="251"/>
  <c r="J273" i="251"/>
  <c r="J272" i="251"/>
  <c r="J271" i="251"/>
  <c r="J270" i="251"/>
  <c r="J269" i="251"/>
  <c r="J268" i="251"/>
  <c r="J267" i="251"/>
  <c r="J266" i="251"/>
  <c r="J265" i="251"/>
  <c r="J264" i="251"/>
  <c r="J263" i="251"/>
  <c r="J262" i="251"/>
  <c r="J261" i="251"/>
  <c r="J260" i="251"/>
  <c r="J259" i="251"/>
  <c r="J258" i="251"/>
  <c r="J257" i="251"/>
  <c r="J256" i="251"/>
  <c r="J255" i="251"/>
  <c r="J254" i="251"/>
  <c r="J253" i="251"/>
  <c r="J252" i="251"/>
  <c r="J251" i="251"/>
  <c r="J250" i="251"/>
  <c r="J249" i="251"/>
  <c r="J248" i="251"/>
  <c r="J247" i="251"/>
  <c r="J246" i="251"/>
  <c r="J245" i="251"/>
  <c r="J244" i="251"/>
  <c r="J243" i="251"/>
  <c r="J242" i="251"/>
  <c r="J241" i="251"/>
  <c r="J240" i="251"/>
  <c r="J239" i="251"/>
  <c r="J238" i="251"/>
  <c r="J237" i="251"/>
  <c r="J236" i="251"/>
  <c r="J235" i="251"/>
  <c r="J234" i="251"/>
  <c r="J233" i="251"/>
  <c r="J232" i="251"/>
  <c r="J231" i="251"/>
  <c r="J230" i="251"/>
  <c r="J229" i="251"/>
  <c r="J228" i="251"/>
  <c r="J227" i="251"/>
  <c r="J226" i="251"/>
  <c r="J225" i="251"/>
  <c r="J224" i="251"/>
  <c r="J223" i="251"/>
  <c r="J222" i="251"/>
  <c r="J221" i="251"/>
  <c r="J220" i="251"/>
  <c r="J219" i="251"/>
  <c r="J218" i="251"/>
  <c r="J217" i="251"/>
  <c r="J216" i="251"/>
  <c r="J215" i="251"/>
  <c r="J214" i="251"/>
  <c r="J213" i="251"/>
  <c r="J212" i="251"/>
  <c r="J211" i="251"/>
  <c r="J210" i="251"/>
  <c r="J209" i="251"/>
  <c r="J208" i="251"/>
  <c r="J207" i="251"/>
  <c r="J206" i="251"/>
  <c r="J205" i="251"/>
  <c r="J204" i="251"/>
  <c r="J203" i="251"/>
  <c r="J202" i="251"/>
  <c r="J201" i="251"/>
  <c r="J200" i="251"/>
  <c r="J199" i="251"/>
  <c r="J198" i="251"/>
  <c r="J197" i="251"/>
  <c r="J196" i="251"/>
  <c r="J195" i="251"/>
  <c r="J194" i="251"/>
  <c r="J193" i="251"/>
  <c r="J192" i="251"/>
  <c r="J191" i="251"/>
  <c r="J190" i="251"/>
  <c r="J189" i="251"/>
  <c r="J188" i="251"/>
  <c r="J187" i="251"/>
  <c r="J186" i="251"/>
  <c r="J185" i="251"/>
  <c r="J184" i="251"/>
  <c r="J183" i="251"/>
  <c r="J182" i="251"/>
  <c r="J181" i="251"/>
  <c r="J180" i="251"/>
  <c r="J179" i="251"/>
  <c r="J178" i="251"/>
  <c r="J177" i="251"/>
  <c r="J176" i="251"/>
  <c r="J175" i="251"/>
  <c r="J174" i="251"/>
  <c r="J173" i="251"/>
  <c r="J172" i="251"/>
  <c r="J171" i="251"/>
  <c r="J170" i="251"/>
  <c r="J169" i="251"/>
  <c r="J168" i="251"/>
  <c r="J167" i="251"/>
  <c r="J166" i="251"/>
  <c r="J165" i="251"/>
  <c r="J164" i="251"/>
  <c r="J163" i="251"/>
  <c r="J162" i="251"/>
  <c r="J161" i="251"/>
  <c r="J160" i="251"/>
  <c r="J159" i="251"/>
  <c r="J158" i="251"/>
  <c r="J157" i="251"/>
  <c r="J156" i="251"/>
  <c r="J155" i="251"/>
  <c r="J154" i="251"/>
  <c r="J153" i="251"/>
  <c r="J152" i="251"/>
  <c r="J151" i="251"/>
  <c r="J150" i="251"/>
  <c r="J149" i="251"/>
  <c r="J148" i="251"/>
  <c r="J147" i="251"/>
  <c r="J146" i="251"/>
  <c r="J145" i="251"/>
  <c r="J144" i="251"/>
  <c r="J143" i="251"/>
  <c r="J142" i="251"/>
  <c r="J141" i="251"/>
  <c r="J140" i="251"/>
  <c r="J139" i="251"/>
  <c r="J138" i="251"/>
  <c r="J137" i="251"/>
  <c r="J136" i="251"/>
  <c r="J135" i="251"/>
  <c r="J134" i="251"/>
  <c r="J133" i="251"/>
  <c r="J132" i="251"/>
  <c r="J131" i="251"/>
  <c r="J130" i="251"/>
  <c r="J129" i="251"/>
  <c r="J128" i="251"/>
  <c r="J127" i="251"/>
  <c r="J126" i="251"/>
  <c r="J125" i="251"/>
  <c r="J124" i="251"/>
  <c r="J123" i="251"/>
  <c r="J122" i="251"/>
  <c r="J121" i="251"/>
  <c r="J120" i="251"/>
  <c r="J119" i="251"/>
  <c r="J118" i="251"/>
  <c r="J117" i="251"/>
  <c r="J116" i="251"/>
  <c r="J115" i="251"/>
  <c r="J114" i="251"/>
  <c r="J113" i="251"/>
  <c r="J112" i="251"/>
  <c r="J111" i="251"/>
  <c r="J110" i="251"/>
  <c r="J109" i="251"/>
  <c r="J108" i="251"/>
  <c r="J107" i="251"/>
  <c r="J106" i="251"/>
  <c r="J105" i="251"/>
  <c r="J104" i="251"/>
  <c r="J103" i="251"/>
  <c r="J102" i="251"/>
  <c r="J101" i="251"/>
  <c r="J100" i="251"/>
  <c r="J99" i="251"/>
  <c r="J98" i="251"/>
  <c r="J97" i="251"/>
  <c r="J96" i="251"/>
  <c r="J95" i="251"/>
  <c r="J94" i="251"/>
  <c r="J93" i="251"/>
  <c r="J92" i="251"/>
  <c r="J91" i="251"/>
  <c r="J90" i="251"/>
  <c r="J89" i="251"/>
  <c r="J88" i="251"/>
  <c r="J87" i="251"/>
  <c r="J86" i="251"/>
  <c r="J85" i="251"/>
  <c r="J84" i="251"/>
  <c r="J83" i="251"/>
  <c r="J82" i="251"/>
  <c r="J81" i="251"/>
  <c r="J80" i="251"/>
  <c r="J79" i="251"/>
  <c r="J78" i="251"/>
  <c r="J77" i="251"/>
  <c r="J76" i="251"/>
  <c r="J75" i="251"/>
  <c r="J74" i="251"/>
  <c r="J73" i="251"/>
  <c r="J72" i="251"/>
  <c r="J71" i="251"/>
  <c r="J70" i="251"/>
  <c r="J69" i="251"/>
  <c r="J68" i="251"/>
  <c r="J67" i="251"/>
  <c r="J66" i="251"/>
  <c r="J65" i="251"/>
  <c r="J64" i="251"/>
  <c r="J63" i="251"/>
  <c r="J62" i="251"/>
  <c r="J61" i="251"/>
  <c r="J60" i="251"/>
  <c r="J59" i="251"/>
  <c r="J58" i="251"/>
  <c r="J57" i="251"/>
  <c r="J56" i="251"/>
  <c r="J55" i="251"/>
  <c r="J54" i="251"/>
  <c r="J53" i="251"/>
  <c r="J52" i="251"/>
  <c r="J51" i="251"/>
  <c r="J50" i="251"/>
  <c r="J49" i="251"/>
  <c r="J48" i="251"/>
  <c r="J47" i="251"/>
  <c r="J46" i="251"/>
  <c r="J45" i="251"/>
  <c r="J44" i="251"/>
  <c r="J43" i="251"/>
  <c r="J42" i="251"/>
  <c r="J41" i="251"/>
  <c r="J40" i="251"/>
  <c r="J39" i="251"/>
  <c r="J38" i="251"/>
  <c r="J37" i="251"/>
  <c r="J36" i="251"/>
  <c r="J35" i="251"/>
  <c r="J34" i="251"/>
  <c r="J33" i="251"/>
  <c r="J32" i="251"/>
  <c r="J31" i="251"/>
  <c r="J30" i="251"/>
  <c r="J29" i="251"/>
  <c r="J28" i="251"/>
  <c r="J27" i="251"/>
  <c r="J26" i="251"/>
  <c r="J25" i="251"/>
  <c r="J24" i="251"/>
  <c r="J23" i="251"/>
  <c r="J22" i="251"/>
  <c r="J21" i="251"/>
  <c r="J20" i="251"/>
  <c r="J19" i="251"/>
  <c r="J18" i="251"/>
  <c r="J17" i="251"/>
  <c r="J16" i="251"/>
  <c r="M15" i="251"/>
  <c r="J15" i="251"/>
  <c r="M14" i="251"/>
  <c r="J14" i="251"/>
  <c r="M13" i="251"/>
  <c r="J13" i="251"/>
  <c r="M12" i="251"/>
  <c r="J12" i="251"/>
  <c r="M11" i="251"/>
  <c r="J11" i="251"/>
  <c r="M10" i="251"/>
  <c r="J10" i="251"/>
  <c r="M9" i="251"/>
  <c r="M7" i="251" s="1"/>
  <c r="H3" i="251" s="1"/>
  <c r="H4" i="251" s="1"/>
  <c r="J9" i="251"/>
  <c r="M8" i="251"/>
  <c r="J8" i="251"/>
  <c r="L7" i="251"/>
  <c r="K7" i="251"/>
  <c r="I7" i="251"/>
  <c r="H7" i="251"/>
  <c r="J7" i="251" s="1"/>
  <c r="H2" i="251"/>
  <c r="B1" i="251"/>
  <c r="J65" i="250"/>
  <c r="J64" i="250"/>
  <c r="J63" i="250"/>
  <c r="J62" i="250"/>
  <c r="J61" i="250"/>
  <c r="J60" i="250"/>
  <c r="J59" i="250"/>
  <c r="J58" i="250"/>
  <c r="J57" i="250"/>
  <c r="J56" i="250"/>
  <c r="J55" i="250"/>
  <c r="J54" i="250"/>
  <c r="J53" i="250"/>
  <c r="J52" i="250"/>
  <c r="J51" i="250"/>
  <c r="J50" i="250"/>
  <c r="J49" i="250"/>
  <c r="J48" i="250"/>
  <c r="J47" i="250"/>
  <c r="J46" i="250"/>
  <c r="J45" i="250"/>
  <c r="J44" i="250"/>
  <c r="J43" i="250"/>
  <c r="J42" i="250"/>
  <c r="J41" i="250"/>
  <c r="J40" i="250"/>
  <c r="J39" i="250"/>
  <c r="J38" i="250"/>
  <c r="J37" i="250"/>
  <c r="J36" i="250"/>
  <c r="J35" i="250"/>
  <c r="J34" i="250"/>
  <c r="J33" i="250"/>
  <c r="J32" i="250"/>
  <c r="J31" i="250"/>
  <c r="J30" i="250"/>
  <c r="J29" i="250"/>
  <c r="J28" i="250"/>
  <c r="J27" i="250"/>
  <c r="J26" i="250"/>
  <c r="J25" i="250"/>
  <c r="J24" i="250"/>
  <c r="J23" i="250"/>
  <c r="J22" i="250"/>
  <c r="J21" i="250"/>
  <c r="J20" i="250"/>
  <c r="J19" i="250"/>
  <c r="J18" i="250"/>
  <c r="J17" i="250"/>
  <c r="J16" i="250"/>
  <c r="J15" i="250"/>
  <c r="J14" i="250"/>
  <c r="J13" i="250"/>
  <c r="J12" i="250"/>
  <c r="J11" i="250"/>
  <c r="J10" i="250"/>
  <c r="J9" i="250"/>
  <c r="J8" i="250"/>
  <c r="J7" i="250"/>
  <c r="J6" i="250"/>
  <c r="I5" i="250"/>
  <c r="J5" i="250" s="1"/>
  <c r="H5" i="250"/>
  <c r="H2" i="250"/>
  <c r="B1" i="250"/>
  <c r="J65" i="249"/>
  <c r="J64" i="249"/>
  <c r="J63" i="249"/>
  <c r="J62" i="249"/>
  <c r="J61" i="249"/>
  <c r="J60" i="249"/>
  <c r="J59" i="249"/>
  <c r="J58" i="249"/>
  <c r="J57" i="249"/>
  <c r="J56" i="249"/>
  <c r="J55" i="249"/>
  <c r="J54" i="249"/>
  <c r="J53" i="249"/>
  <c r="J52" i="249"/>
  <c r="J51" i="249"/>
  <c r="J50" i="249"/>
  <c r="J49" i="249"/>
  <c r="J48" i="249"/>
  <c r="J47" i="249"/>
  <c r="J46" i="249"/>
  <c r="J45" i="249"/>
  <c r="J44" i="249"/>
  <c r="J43" i="249"/>
  <c r="J42" i="249"/>
  <c r="J41" i="249"/>
  <c r="J40" i="249"/>
  <c r="J39" i="249"/>
  <c r="J38" i="249"/>
  <c r="J37" i="249"/>
  <c r="J36" i="249"/>
  <c r="J35" i="249"/>
  <c r="J34" i="249"/>
  <c r="J33" i="249"/>
  <c r="J32" i="249"/>
  <c r="J31" i="249"/>
  <c r="J30" i="249"/>
  <c r="J29" i="249"/>
  <c r="J28" i="249"/>
  <c r="J27" i="249"/>
  <c r="J26" i="249"/>
  <c r="J25" i="249"/>
  <c r="J24" i="249"/>
  <c r="J23" i="249"/>
  <c r="J22" i="249"/>
  <c r="J21" i="249"/>
  <c r="J20" i="249"/>
  <c r="J19" i="249"/>
  <c r="J18" i="249"/>
  <c r="J17" i="249"/>
  <c r="J16" i="249"/>
  <c r="J15" i="249"/>
  <c r="J14" i="249"/>
  <c r="J13" i="249"/>
  <c r="J12" i="249"/>
  <c r="J11" i="249"/>
  <c r="J10" i="249"/>
  <c r="J9" i="249"/>
  <c r="J8" i="249"/>
  <c r="J7" i="249"/>
  <c r="J6" i="249"/>
  <c r="I5" i="249"/>
  <c r="H5" i="249"/>
  <c r="H2" i="249"/>
  <c r="B1" i="249"/>
  <c r="J357" i="248"/>
  <c r="J356" i="248"/>
  <c r="J355" i="248"/>
  <c r="J354" i="248"/>
  <c r="J353" i="248"/>
  <c r="J352" i="248"/>
  <c r="J351" i="248"/>
  <c r="J350" i="248"/>
  <c r="J349" i="248"/>
  <c r="J348" i="248"/>
  <c r="J347" i="248"/>
  <c r="J346" i="248"/>
  <c r="J345" i="248"/>
  <c r="J344" i="248"/>
  <c r="J343" i="248"/>
  <c r="J342" i="248"/>
  <c r="J341" i="248"/>
  <c r="J340" i="248"/>
  <c r="J339" i="248"/>
  <c r="J338" i="248"/>
  <c r="J337" i="248"/>
  <c r="J336" i="248"/>
  <c r="J335" i="248"/>
  <c r="J334" i="248"/>
  <c r="J333" i="248"/>
  <c r="J332" i="248"/>
  <c r="J331" i="248"/>
  <c r="J330" i="248"/>
  <c r="J329" i="248"/>
  <c r="J328" i="248"/>
  <c r="J327" i="248"/>
  <c r="J326" i="248"/>
  <c r="J325" i="248"/>
  <c r="J324" i="248"/>
  <c r="J323" i="248"/>
  <c r="J322" i="248"/>
  <c r="J321" i="248"/>
  <c r="J320" i="248"/>
  <c r="J319" i="248"/>
  <c r="J318" i="248"/>
  <c r="J317" i="248"/>
  <c r="J316" i="248"/>
  <c r="J315" i="248"/>
  <c r="J314" i="248"/>
  <c r="J313" i="248"/>
  <c r="J312" i="248"/>
  <c r="J311" i="248"/>
  <c r="J310" i="248"/>
  <c r="J309" i="248"/>
  <c r="J308" i="248"/>
  <c r="J307" i="248"/>
  <c r="J306" i="248"/>
  <c r="J305" i="248"/>
  <c r="J304" i="248"/>
  <c r="J303" i="248"/>
  <c r="J302" i="248"/>
  <c r="J301" i="248"/>
  <c r="J300" i="248"/>
  <c r="J299" i="248"/>
  <c r="J298" i="248"/>
  <c r="J297" i="248"/>
  <c r="J296" i="248"/>
  <c r="J295" i="248"/>
  <c r="J294" i="248"/>
  <c r="J293" i="248"/>
  <c r="J292" i="248"/>
  <c r="J291" i="248"/>
  <c r="J290" i="248"/>
  <c r="J289" i="248"/>
  <c r="J288" i="248"/>
  <c r="J287" i="248"/>
  <c r="J286" i="248"/>
  <c r="J285" i="248"/>
  <c r="J284" i="248"/>
  <c r="J283" i="248"/>
  <c r="J282" i="248"/>
  <c r="J281" i="248"/>
  <c r="J280" i="248"/>
  <c r="J279" i="248"/>
  <c r="J278" i="248"/>
  <c r="J277" i="248"/>
  <c r="J276" i="248"/>
  <c r="J275" i="248"/>
  <c r="J274" i="248"/>
  <c r="J273" i="248"/>
  <c r="J272" i="248"/>
  <c r="J271" i="248"/>
  <c r="J270" i="248"/>
  <c r="J269" i="248"/>
  <c r="J268" i="248"/>
  <c r="J267" i="248"/>
  <c r="J266" i="248"/>
  <c r="J265" i="248"/>
  <c r="J264" i="248"/>
  <c r="J263" i="248"/>
  <c r="J262" i="248"/>
  <c r="J261" i="248"/>
  <c r="J260" i="248"/>
  <c r="J259" i="248"/>
  <c r="J258" i="248"/>
  <c r="J257" i="248"/>
  <c r="J256" i="248"/>
  <c r="J255" i="248"/>
  <c r="J254" i="248"/>
  <c r="J253" i="248"/>
  <c r="J252" i="248"/>
  <c r="J251" i="248"/>
  <c r="J250" i="248"/>
  <c r="J249" i="248"/>
  <c r="J248" i="248"/>
  <c r="J247" i="248"/>
  <c r="J246" i="248"/>
  <c r="J245" i="248"/>
  <c r="J244" i="248"/>
  <c r="J243" i="248"/>
  <c r="J242" i="248"/>
  <c r="J241" i="248"/>
  <c r="J240" i="248"/>
  <c r="J239" i="248"/>
  <c r="J238" i="248"/>
  <c r="J237" i="248"/>
  <c r="J236" i="248"/>
  <c r="J235" i="248"/>
  <c r="J234" i="248"/>
  <c r="J233" i="248"/>
  <c r="J232" i="248"/>
  <c r="J231" i="248"/>
  <c r="J230" i="248"/>
  <c r="J229" i="248"/>
  <c r="J228" i="248"/>
  <c r="J227" i="248"/>
  <c r="J226" i="248"/>
  <c r="J225" i="248"/>
  <c r="J224" i="248"/>
  <c r="J223" i="248"/>
  <c r="J222" i="248"/>
  <c r="J221" i="248"/>
  <c r="J220" i="248"/>
  <c r="J219" i="248"/>
  <c r="J218" i="248"/>
  <c r="J217" i="248"/>
  <c r="J216" i="248"/>
  <c r="J215" i="248"/>
  <c r="J214" i="248"/>
  <c r="J213" i="248"/>
  <c r="J212" i="248"/>
  <c r="J211" i="248"/>
  <c r="J210" i="248"/>
  <c r="J209" i="248"/>
  <c r="J208" i="248"/>
  <c r="J207" i="248"/>
  <c r="J206" i="248"/>
  <c r="J205" i="248"/>
  <c r="J204" i="248"/>
  <c r="J203" i="248"/>
  <c r="J202" i="248"/>
  <c r="J201" i="248"/>
  <c r="J200" i="248"/>
  <c r="J199" i="248"/>
  <c r="J198" i="248"/>
  <c r="J197" i="248"/>
  <c r="J196" i="248"/>
  <c r="J195" i="248"/>
  <c r="J194" i="248"/>
  <c r="J193" i="248"/>
  <c r="J192" i="248"/>
  <c r="J191" i="248"/>
  <c r="J190" i="248"/>
  <c r="J189" i="248"/>
  <c r="J188" i="248"/>
  <c r="J187" i="248"/>
  <c r="J186" i="248"/>
  <c r="J185" i="248"/>
  <c r="J184" i="248"/>
  <c r="J183" i="248"/>
  <c r="J182" i="248"/>
  <c r="J181" i="248"/>
  <c r="J180" i="248"/>
  <c r="J179" i="248"/>
  <c r="J178" i="248"/>
  <c r="J177" i="248"/>
  <c r="J176" i="248"/>
  <c r="J175" i="248"/>
  <c r="J174" i="248"/>
  <c r="J173" i="248"/>
  <c r="J172" i="248"/>
  <c r="J171" i="248"/>
  <c r="J170" i="248"/>
  <c r="J169" i="248"/>
  <c r="J168" i="248"/>
  <c r="J167" i="248"/>
  <c r="J166" i="248"/>
  <c r="J165" i="248"/>
  <c r="J164" i="248"/>
  <c r="J163" i="248"/>
  <c r="J162" i="248"/>
  <c r="J161" i="248"/>
  <c r="J160" i="248"/>
  <c r="J159" i="248"/>
  <c r="J158" i="248"/>
  <c r="J157" i="248"/>
  <c r="J156" i="248"/>
  <c r="J155" i="248"/>
  <c r="J154" i="248"/>
  <c r="J153" i="248"/>
  <c r="J152" i="248"/>
  <c r="J151" i="248"/>
  <c r="J150" i="248"/>
  <c r="J149" i="248"/>
  <c r="J148" i="248"/>
  <c r="J147" i="248"/>
  <c r="J146" i="248"/>
  <c r="J145" i="248"/>
  <c r="J144" i="248"/>
  <c r="J143" i="248"/>
  <c r="J142" i="248"/>
  <c r="J141" i="248"/>
  <c r="J140" i="248"/>
  <c r="J139" i="248"/>
  <c r="J138" i="248"/>
  <c r="J137" i="248"/>
  <c r="J136" i="248"/>
  <c r="J135" i="248"/>
  <c r="J134" i="248"/>
  <c r="J133" i="248"/>
  <c r="J132" i="248"/>
  <c r="J131" i="248"/>
  <c r="J130" i="248"/>
  <c r="J129" i="248"/>
  <c r="J128" i="248"/>
  <c r="J127" i="248"/>
  <c r="J126" i="248"/>
  <c r="J125" i="248"/>
  <c r="J124" i="248"/>
  <c r="J123" i="248"/>
  <c r="J122" i="248"/>
  <c r="J121" i="248"/>
  <c r="J120" i="248"/>
  <c r="J119" i="248"/>
  <c r="J118" i="248"/>
  <c r="J117" i="248"/>
  <c r="J116" i="248"/>
  <c r="J115" i="248"/>
  <c r="J114" i="248"/>
  <c r="J113" i="248"/>
  <c r="J112" i="248"/>
  <c r="J111" i="248"/>
  <c r="J110" i="248"/>
  <c r="J109" i="248"/>
  <c r="J108" i="248"/>
  <c r="J107" i="248"/>
  <c r="J106" i="248"/>
  <c r="J105" i="248"/>
  <c r="J104" i="248"/>
  <c r="J103" i="248"/>
  <c r="J102" i="248"/>
  <c r="J101" i="248"/>
  <c r="J100" i="248"/>
  <c r="J99" i="248"/>
  <c r="J98" i="248"/>
  <c r="J97" i="248"/>
  <c r="J96" i="248"/>
  <c r="J95" i="248"/>
  <c r="J94" i="248"/>
  <c r="J93" i="248"/>
  <c r="J92" i="248"/>
  <c r="J91" i="248"/>
  <c r="J90" i="248"/>
  <c r="J89" i="248"/>
  <c r="J88" i="248"/>
  <c r="J87" i="248"/>
  <c r="J86" i="248"/>
  <c r="J85" i="248"/>
  <c r="J84" i="248"/>
  <c r="J83" i="248"/>
  <c r="J82" i="248"/>
  <c r="J81" i="248"/>
  <c r="J80" i="248"/>
  <c r="J79" i="248"/>
  <c r="J78" i="248"/>
  <c r="J77" i="248"/>
  <c r="J76" i="248"/>
  <c r="J75" i="248"/>
  <c r="J74" i="248"/>
  <c r="J73" i="248"/>
  <c r="J72" i="248"/>
  <c r="J71" i="248"/>
  <c r="J70" i="248"/>
  <c r="J69" i="248"/>
  <c r="J68" i="248"/>
  <c r="J67" i="248"/>
  <c r="J66" i="248"/>
  <c r="J65" i="248"/>
  <c r="J64" i="248"/>
  <c r="J63" i="248"/>
  <c r="J62" i="248"/>
  <c r="J61" i="248"/>
  <c r="J60" i="248"/>
  <c r="J59" i="248"/>
  <c r="J58" i="248"/>
  <c r="J57" i="248"/>
  <c r="J56" i="248"/>
  <c r="J55" i="248"/>
  <c r="J54" i="248"/>
  <c r="J53" i="248"/>
  <c r="J52" i="248"/>
  <c r="J51" i="248"/>
  <c r="J50" i="248"/>
  <c r="J49" i="248"/>
  <c r="J48" i="248"/>
  <c r="J47" i="248"/>
  <c r="J46" i="248"/>
  <c r="J45" i="248"/>
  <c r="J44" i="248"/>
  <c r="J43" i="248"/>
  <c r="J42" i="248"/>
  <c r="J41" i="248"/>
  <c r="J40" i="248"/>
  <c r="J39" i="248"/>
  <c r="J38" i="248"/>
  <c r="J37" i="248"/>
  <c r="J36" i="248"/>
  <c r="J35" i="248"/>
  <c r="J34" i="248"/>
  <c r="J33" i="248"/>
  <c r="J32" i="248"/>
  <c r="J31" i="248"/>
  <c r="J30" i="248"/>
  <c r="J29" i="248"/>
  <c r="J28" i="248"/>
  <c r="J27" i="248"/>
  <c r="J26" i="248"/>
  <c r="J25" i="248"/>
  <c r="J24" i="248"/>
  <c r="J23" i="248"/>
  <c r="J22" i="248"/>
  <c r="J21" i="248"/>
  <c r="O20" i="248"/>
  <c r="J20" i="248"/>
  <c r="O19" i="248"/>
  <c r="J19" i="248"/>
  <c r="O18" i="248"/>
  <c r="J18" i="248"/>
  <c r="O17" i="248"/>
  <c r="J17" i="248"/>
  <c r="O16" i="248"/>
  <c r="J16" i="248"/>
  <c r="O15" i="248"/>
  <c r="J15" i="248"/>
  <c r="O14" i="248"/>
  <c r="J14" i="248"/>
  <c r="O13" i="248"/>
  <c r="J13" i="248"/>
  <c r="O12" i="248"/>
  <c r="J12" i="248"/>
  <c r="O11" i="248"/>
  <c r="J11" i="248"/>
  <c r="O10" i="248"/>
  <c r="J10" i="248"/>
  <c r="O9" i="248"/>
  <c r="J9" i="248"/>
  <c r="O8" i="248"/>
  <c r="J8" i="248"/>
  <c r="I7" i="248"/>
  <c r="H7" i="248"/>
  <c r="J7" i="248" s="1"/>
  <c r="H2" i="248"/>
  <c r="B1" i="248"/>
  <c r="J357" i="247"/>
  <c r="J356" i="247"/>
  <c r="J355" i="247"/>
  <c r="J354" i="247"/>
  <c r="J353" i="247"/>
  <c r="J352" i="247"/>
  <c r="J351" i="247"/>
  <c r="J350" i="247"/>
  <c r="J349" i="247"/>
  <c r="J348" i="247"/>
  <c r="J347" i="247"/>
  <c r="J346" i="247"/>
  <c r="J345" i="247"/>
  <c r="J344" i="247"/>
  <c r="J343" i="247"/>
  <c r="J342" i="247"/>
  <c r="J341" i="247"/>
  <c r="J340" i="247"/>
  <c r="J339" i="247"/>
  <c r="J338" i="247"/>
  <c r="J337" i="247"/>
  <c r="J336" i="247"/>
  <c r="J335" i="247"/>
  <c r="J334" i="247"/>
  <c r="J333" i="247"/>
  <c r="J332" i="247"/>
  <c r="J331" i="247"/>
  <c r="J330" i="247"/>
  <c r="J329" i="247"/>
  <c r="J328" i="247"/>
  <c r="J327" i="247"/>
  <c r="J326" i="247"/>
  <c r="J325" i="247"/>
  <c r="J324" i="247"/>
  <c r="J323" i="247"/>
  <c r="J322" i="247"/>
  <c r="J321" i="247"/>
  <c r="J320" i="247"/>
  <c r="J319" i="247"/>
  <c r="J318" i="247"/>
  <c r="J317" i="247"/>
  <c r="J316" i="247"/>
  <c r="J315" i="247"/>
  <c r="J314" i="247"/>
  <c r="J313" i="247"/>
  <c r="J312" i="247"/>
  <c r="J311" i="247"/>
  <c r="J310" i="247"/>
  <c r="J309" i="247"/>
  <c r="J308" i="247"/>
  <c r="J307" i="247"/>
  <c r="J306" i="247"/>
  <c r="J305" i="247"/>
  <c r="J304" i="247"/>
  <c r="J303" i="247"/>
  <c r="J302" i="247"/>
  <c r="J301" i="247"/>
  <c r="J300" i="247"/>
  <c r="J299" i="247"/>
  <c r="J298" i="247"/>
  <c r="J297" i="247"/>
  <c r="J296" i="247"/>
  <c r="J295" i="247"/>
  <c r="J294" i="247"/>
  <c r="J293" i="247"/>
  <c r="J292" i="247"/>
  <c r="J291" i="247"/>
  <c r="J290" i="247"/>
  <c r="J289" i="247"/>
  <c r="J288" i="247"/>
  <c r="J287" i="247"/>
  <c r="J286" i="247"/>
  <c r="J285" i="247"/>
  <c r="J284" i="247"/>
  <c r="J283" i="247"/>
  <c r="J282" i="247"/>
  <c r="J281" i="247"/>
  <c r="J280" i="247"/>
  <c r="J279" i="247"/>
  <c r="J278" i="247"/>
  <c r="J277" i="247"/>
  <c r="J276" i="247"/>
  <c r="J275" i="247"/>
  <c r="J274" i="247"/>
  <c r="J273" i="247"/>
  <c r="J272" i="247"/>
  <c r="J271" i="247"/>
  <c r="J270" i="247"/>
  <c r="J269" i="247"/>
  <c r="J268" i="247"/>
  <c r="J267" i="247"/>
  <c r="J266" i="247"/>
  <c r="J265" i="247"/>
  <c r="J264" i="247"/>
  <c r="J263" i="247"/>
  <c r="J262" i="247"/>
  <c r="J261" i="247"/>
  <c r="J260" i="247"/>
  <c r="J259" i="247"/>
  <c r="J258" i="247"/>
  <c r="J257" i="247"/>
  <c r="J256" i="247"/>
  <c r="J255" i="247"/>
  <c r="J254" i="247"/>
  <c r="J253" i="247"/>
  <c r="J252" i="247"/>
  <c r="J251" i="247"/>
  <c r="J250" i="247"/>
  <c r="J249" i="247"/>
  <c r="J248" i="247"/>
  <c r="J247" i="247"/>
  <c r="J246" i="247"/>
  <c r="J245" i="247"/>
  <c r="J244" i="247"/>
  <c r="J243" i="247"/>
  <c r="J242" i="247"/>
  <c r="J241" i="247"/>
  <c r="J240" i="247"/>
  <c r="J239" i="247"/>
  <c r="J238" i="247"/>
  <c r="J237" i="247"/>
  <c r="J236" i="247"/>
  <c r="J235" i="247"/>
  <c r="J234" i="247"/>
  <c r="J233" i="247"/>
  <c r="J232" i="247"/>
  <c r="J231" i="247"/>
  <c r="J230" i="247"/>
  <c r="J229" i="247"/>
  <c r="J228" i="247"/>
  <c r="J227" i="247"/>
  <c r="J226" i="247"/>
  <c r="J225" i="247"/>
  <c r="J224" i="247"/>
  <c r="J223" i="247"/>
  <c r="J222" i="247"/>
  <c r="J221" i="247"/>
  <c r="J220" i="247"/>
  <c r="J219" i="247"/>
  <c r="J218" i="247"/>
  <c r="J217" i="247"/>
  <c r="J216" i="247"/>
  <c r="J215" i="247"/>
  <c r="J214" i="247"/>
  <c r="J213" i="247"/>
  <c r="J212" i="247"/>
  <c r="J211" i="247"/>
  <c r="J210" i="247"/>
  <c r="J209" i="247"/>
  <c r="J208" i="247"/>
  <c r="J207" i="247"/>
  <c r="J206" i="247"/>
  <c r="J205" i="247"/>
  <c r="J204" i="247"/>
  <c r="J203" i="247"/>
  <c r="J202" i="247"/>
  <c r="J201" i="247"/>
  <c r="J200" i="247"/>
  <c r="J199" i="247"/>
  <c r="J198" i="247"/>
  <c r="J197" i="247"/>
  <c r="J196" i="247"/>
  <c r="J195" i="247"/>
  <c r="J194" i="247"/>
  <c r="J193" i="247"/>
  <c r="J192" i="247"/>
  <c r="J191" i="247"/>
  <c r="J190" i="247"/>
  <c r="J189" i="247"/>
  <c r="J188" i="247"/>
  <c r="J187" i="247"/>
  <c r="J186" i="247"/>
  <c r="J185" i="247"/>
  <c r="J184" i="247"/>
  <c r="J183" i="247"/>
  <c r="J182" i="247"/>
  <c r="J181" i="247"/>
  <c r="J180" i="247"/>
  <c r="J179" i="247"/>
  <c r="J178" i="247"/>
  <c r="J177" i="247"/>
  <c r="J176" i="247"/>
  <c r="J175" i="247"/>
  <c r="J174" i="247"/>
  <c r="J173" i="247"/>
  <c r="J172" i="247"/>
  <c r="J171" i="247"/>
  <c r="J170" i="247"/>
  <c r="J169" i="247"/>
  <c r="J168" i="247"/>
  <c r="J167" i="247"/>
  <c r="J166" i="247"/>
  <c r="J165" i="247"/>
  <c r="J164" i="247"/>
  <c r="J163" i="247"/>
  <c r="J162" i="247"/>
  <c r="J161" i="247"/>
  <c r="J160" i="247"/>
  <c r="J159" i="247"/>
  <c r="J158" i="247"/>
  <c r="J157" i="247"/>
  <c r="J156" i="247"/>
  <c r="J155" i="247"/>
  <c r="J154" i="247"/>
  <c r="J153" i="247"/>
  <c r="J152" i="247"/>
  <c r="J151" i="247"/>
  <c r="J150" i="247"/>
  <c r="J149" i="247"/>
  <c r="J148" i="247"/>
  <c r="J147" i="247"/>
  <c r="J146" i="247"/>
  <c r="J145" i="247"/>
  <c r="J144" i="247"/>
  <c r="J143" i="247"/>
  <c r="J142" i="247"/>
  <c r="J141" i="247"/>
  <c r="J140" i="247"/>
  <c r="J139" i="247"/>
  <c r="J138" i="247"/>
  <c r="J137" i="247"/>
  <c r="J136" i="247"/>
  <c r="J135" i="247"/>
  <c r="J134" i="247"/>
  <c r="J133" i="247"/>
  <c r="J132" i="247"/>
  <c r="J131" i="247"/>
  <c r="J130" i="247"/>
  <c r="J129" i="247"/>
  <c r="J128" i="247"/>
  <c r="J127" i="247"/>
  <c r="J126" i="247"/>
  <c r="J125" i="247"/>
  <c r="J124" i="247"/>
  <c r="J123" i="247"/>
  <c r="J122" i="247"/>
  <c r="J121" i="247"/>
  <c r="J120" i="247"/>
  <c r="J119" i="247"/>
  <c r="J118" i="247"/>
  <c r="J117" i="247"/>
  <c r="J116" i="247"/>
  <c r="J115" i="247"/>
  <c r="J114" i="247"/>
  <c r="J113" i="247"/>
  <c r="J112" i="247"/>
  <c r="J111" i="247"/>
  <c r="J110" i="247"/>
  <c r="J109" i="247"/>
  <c r="J108" i="247"/>
  <c r="J107" i="247"/>
  <c r="J106" i="247"/>
  <c r="J105" i="247"/>
  <c r="J104" i="247"/>
  <c r="J103" i="247"/>
  <c r="J102" i="247"/>
  <c r="J101" i="247"/>
  <c r="J100" i="247"/>
  <c r="J99" i="247"/>
  <c r="J98" i="247"/>
  <c r="J97" i="247"/>
  <c r="J96" i="247"/>
  <c r="J95" i="247"/>
  <c r="J94" i="247"/>
  <c r="J93" i="247"/>
  <c r="J92" i="247"/>
  <c r="J91" i="247"/>
  <c r="J90" i="247"/>
  <c r="J89" i="247"/>
  <c r="J88" i="247"/>
  <c r="J87" i="247"/>
  <c r="J86" i="247"/>
  <c r="J85" i="247"/>
  <c r="J84" i="247"/>
  <c r="J83" i="247"/>
  <c r="J82" i="247"/>
  <c r="J81" i="247"/>
  <c r="J80" i="247"/>
  <c r="J79" i="247"/>
  <c r="J78" i="247"/>
  <c r="J77" i="247"/>
  <c r="J76" i="247"/>
  <c r="J75" i="247"/>
  <c r="J74" i="247"/>
  <c r="J73" i="247"/>
  <c r="J72" i="247"/>
  <c r="J71" i="247"/>
  <c r="J70" i="247"/>
  <c r="J69" i="247"/>
  <c r="J68" i="247"/>
  <c r="J67" i="247"/>
  <c r="J66" i="247"/>
  <c r="J65" i="247"/>
  <c r="J64" i="247"/>
  <c r="J63" i="247"/>
  <c r="J62" i="247"/>
  <c r="J61" i="247"/>
  <c r="J60" i="247"/>
  <c r="J59" i="247"/>
  <c r="J58" i="247"/>
  <c r="J57" i="247"/>
  <c r="J56" i="247"/>
  <c r="J55" i="247"/>
  <c r="J54" i="247"/>
  <c r="J53" i="247"/>
  <c r="J52" i="247"/>
  <c r="J51" i="247"/>
  <c r="J50" i="247"/>
  <c r="J49" i="247"/>
  <c r="J48" i="247"/>
  <c r="J47" i="247"/>
  <c r="J46" i="247"/>
  <c r="J45" i="247"/>
  <c r="J44" i="247"/>
  <c r="J43" i="247"/>
  <c r="J42" i="247"/>
  <c r="J41" i="247"/>
  <c r="J40" i="247"/>
  <c r="J39" i="247"/>
  <c r="J38" i="247"/>
  <c r="J37" i="247"/>
  <c r="J36" i="247"/>
  <c r="J35" i="247"/>
  <c r="J34" i="247"/>
  <c r="J33" i="247"/>
  <c r="J32" i="247"/>
  <c r="J31" i="247"/>
  <c r="J30" i="247"/>
  <c r="J29" i="247"/>
  <c r="J28" i="247"/>
  <c r="J27" i="247"/>
  <c r="J26" i="247"/>
  <c r="J25" i="247"/>
  <c r="J24" i="247"/>
  <c r="J23" i="247"/>
  <c r="J22" i="247"/>
  <c r="J21" i="247"/>
  <c r="J20" i="247"/>
  <c r="J19" i="247"/>
  <c r="J18" i="247"/>
  <c r="J17" i="247"/>
  <c r="J16" i="247"/>
  <c r="M15" i="247"/>
  <c r="J15" i="247"/>
  <c r="M14" i="247"/>
  <c r="J14" i="247"/>
  <c r="M13" i="247"/>
  <c r="J13" i="247"/>
  <c r="M12" i="247"/>
  <c r="J12" i="247"/>
  <c r="M11" i="247"/>
  <c r="J11" i="247"/>
  <c r="M10" i="247"/>
  <c r="J10" i="247"/>
  <c r="M9" i="247"/>
  <c r="J9" i="247"/>
  <c r="M8" i="247"/>
  <c r="J8" i="247"/>
  <c r="L7" i="247"/>
  <c r="K7" i="247"/>
  <c r="I7" i="247"/>
  <c r="H7" i="247"/>
  <c r="J7" i="247" s="1"/>
  <c r="H2" i="247"/>
  <c r="B1" i="247"/>
  <c r="J65" i="246"/>
  <c r="J64" i="246"/>
  <c r="J63" i="246"/>
  <c r="J62" i="246"/>
  <c r="J61" i="246"/>
  <c r="J60" i="246"/>
  <c r="J59" i="246"/>
  <c r="J58" i="246"/>
  <c r="J57" i="246"/>
  <c r="J56" i="246"/>
  <c r="J55" i="246"/>
  <c r="J54" i="246"/>
  <c r="J53" i="246"/>
  <c r="J52" i="246"/>
  <c r="J51" i="246"/>
  <c r="J50" i="246"/>
  <c r="J49" i="246"/>
  <c r="J48" i="246"/>
  <c r="J47" i="246"/>
  <c r="J46" i="246"/>
  <c r="J45" i="246"/>
  <c r="J44" i="246"/>
  <c r="J43" i="246"/>
  <c r="J42" i="246"/>
  <c r="J41" i="246"/>
  <c r="J40" i="246"/>
  <c r="J39" i="246"/>
  <c r="J38" i="246"/>
  <c r="J37" i="246"/>
  <c r="J36" i="246"/>
  <c r="J35" i="246"/>
  <c r="J34" i="246"/>
  <c r="J33" i="246"/>
  <c r="J32" i="246"/>
  <c r="J31" i="246"/>
  <c r="J30" i="246"/>
  <c r="J29" i="246"/>
  <c r="J28" i="246"/>
  <c r="J27" i="246"/>
  <c r="J26" i="246"/>
  <c r="J25" i="246"/>
  <c r="J24" i="246"/>
  <c r="J23" i="246"/>
  <c r="J22" i="246"/>
  <c r="J21" i="246"/>
  <c r="J20" i="246"/>
  <c r="J19" i="246"/>
  <c r="J18" i="246"/>
  <c r="J17" i="246"/>
  <c r="J16" i="246"/>
  <c r="J15" i="246"/>
  <c r="J14" i="246"/>
  <c r="J13" i="246"/>
  <c r="J12" i="246"/>
  <c r="J11" i="246"/>
  <c r="J10" i="246"/>
  <c r="J9" i="246"/>
  <c r="J8" i="246"/>
  <c r="J7" i="246"/>
  <c r="J6" i="246"/>
  <c r="I5" i="246"/>
  <c r="H5" i="246"/>
  <c r="J5" i="246" s="1"/>
  <c r="H2" i="246"/>
  <c r="B1" i="246"/>
  <c r="J65" i="245"/>
  <c r="J64" i="245"/>
  <c r="J63" i="245"/>
  <c r="J62" i="245"/>
  <c r="J61" i="245"/>
  <c r="J60" i="245"/>
  <c r="J59" i="245"/>
  <c r="J58" i="245"/>
  <c r="J57" i="245"/>
  <c r="J56" i="245"/>
  <c r="J55" i="245"/>
  <c r="J54" i="245"/>
  <c r="J53" i="245"/>
  <c r="J52" i="245"/>
  <c r="J51" i="245"/>
  <c r="J50" i="245"/>
  <c r="J49" i="245"/>
  <c r="J48" i="245"/>
  <c r="J47" i="245"/>
  <c r="J46" i="245"/>
  <c r="J45" i="245"/>
  <c r="J44" i="245"/>
  <c r="J43" i="245"/>
  <c r="J42" i="245"/>
  <c r="J41" i="245"/>
  <c r="J40" i="245"/>
  <c r="J39" i="245"/>
  <c r="J38" i="245"/>
  <c r="J37" i="245"/>
  <c r="J36" i="245"/>
  <c r="J35" i="245"/>
  <c r="J34" i="245"/>
  <c r="J33" i="245"/>
  <c r="J32" i="245"/>
  <c r="J31" i="245"/>
  <c r="J30" i="245"/>
  <c r="J29" i="245"/>
  <c r="J28" i="245"/>
  <c r="J27" i="245"/>
  <c r="J26" i="245"/>
  <c r="J25" i="245"/>
  <c r="J24" i="245"/>
  <c r="J23" i="245"/>
  <c r="J22" i="245"/>
  <c r="J21" i="245"/>
  <c r="J20" i="245"/>
  <c r="J19" i="245"/>
  <c r="J18" i="245"/>
  <c r="J17" i="245"/>
  <c r="J16" i="245"/>
  <c r="J15" i="245"/>
  <c r="J14" i="245"/>
  <c r="J13" i="245"/>
  <c r="J12" i="245"/>
  <c r="J11" i="245"/>
  <c r="J10" i="245"/>
  <c r="J9" i="245"/>
  <c r="J8" i="245"/>
  <c r="J7" i="245"/>
  <c r="J6" i="245"/>
  <c r="I5" i="245"/>
  <c r="H5" i="245"/>
  <c r="J5" i="245" s="1"/>
  <c r="H2" i="245"/>
  <c r="B1" i="245"/>
  <c r="J357" i="244"/>
  <c r="J356" i="244"/>
  <c r="J355" i="244"/>
  <c r="J354" i="244"/>
  <c r="J353" i="244"/>
  <c r="J352" i="244"/>
  <c r="J351" i="244"/>
  <c r="J350" i="244"/>
  <c r="J349" i="244"/>
  <c r="J348" i="244"/>
  <c r="J347" i="244"/>
  <c r="J346" i="244"/>
  <c r="J345" i="244"/>
  <c r="J344" i="244"/>
  <c r="J343" i="244"/>
  <c r="J342" i="244"/>
  <c r="J341" i="244"/>
  <c r="J340" i="244"/>
  <c r="J339" i="244"/>
  <c r="J338" i="244"/>
  <c r="J337" i="244"/>
  <c r="J336" i="244"/>
  <c r="J335" i="244"/>
  <c r="J334" i="244"/>
  <c r="J333" i="244"/>
  <c r="J332" i="244"/>
  <c r="J331" i="244"/>
  <c r="J330" i="244"/>
  <c r="J329" i="244"/>
  <c r="J328" i="244"/>
  <c r="J327" i="244"/>
  <c r="J326" i="244"/>
  <c r="J325" i="244"/>
  <c r="J324" i="244"/>
  <c r="J323" i="244"/>
  <c r="J322" i="244"/>
  <c r="J321" i="244"/>
  <c r="J320" i="244"/>
  <c r="J319" i="244"/>
  <c r="J318" i="244"/>
  <c r="J317" i="244"/>
  <c r="J316" i="244"/>
  <c r="J315" i="244"/>
  <c r="J314" i="244"/>
  <c r="J313" i="244"/>
  <c r="J312" i="244"/>
  <c r="J311" i="244"/>
  <c r="J310" i="244"/>
  <c r="J309" i="244"/>
  <c r="J308" i="244"/>
  <c r="J307" i="244"/>
  <c r="J306" i="244"/>
  <c r="J305" i="244"/>
  <c r="J304" i="244"/>
  <c r="J303" i="244"/>
  <c r="J302" i="244"/>
  <c r="J301" i="244"/>
  <c r="J300" i="244"/>
  <c r="J299" i="244"/>
  <c r="J298" i="244"/>
  <c r="J297" i="244"/>
  <c r="J296" i="244"/>
  <c r="J295" i="244"/>
  <c r="J294" i="244"/>
  <c r="J293" i="244"/>
  <c r="J292" i="244"/>
  <c r="J291" i="244"/>
  <c r="J290" i="244"/>
  <c r="J289" i="244"/>
  <c r="J288" i="244"/>
  <c r="J287" i="244"/>
  <c r="J286" i="244"/>
  <c r="J285" i="244"/>
  <c r="J284" i="244"/>
  <c r="J283" i="244"/>
  <c r="J282" i="244"/>
  <c r="J281" i="244"/>
  <c r="J280" i="244"/>
  <c r="J279" i="244"/>
  <c r="J278" i="244"/>
  <c r="J277" i="244"/>
  <c r="J276" i="244"/>
  <c r="J275" i="244"/>
  <c r="J274" i="244"/>
  <c r="J273" i="244"/>
  <c r="J272" i="244"/>
  <c r="J271" i="244"/>
  <c r="J270" i="244"/>
  <c r="J269" i="244"/>
  <c r="J268" i="244"/>
  <c r="J267" i="244"/>
  <c r="J266" i="244"/>
  <c r="J265" i="244"/>
  <c r="J264" i="244"/>
  <c r="J263" i="244"/>
  <c r="J262" i="244"/>
  <c r="J261" i="244"/>
  <c r="J260" i="244"/>
  <c r="J259" i="244"/>
  <c r="J258" i="244"/>
  <c r="J257" i="244"/>
  <c r="J256" i="244"/>
  <c r="J255" i="244"/>
  <c r="J254" i="244"/>
  <c r="J253" i="244"/>
  <c r="J252" i="244"/>
  <c r="J251" i="244"/>
  <c r="J250" i="244"/>
  <c r="J249" i="244"/>
  <c r="J248" i="244"/>
  <c r="J247" i="244"/>
  <c r="J246" i="244"/>
  <c r="J245" i="244"/>
  <c r="J244" i="244"/>
  <c r="J243" i="244"/>
  <c r="J242" i="244"/>
  <c r="J241" i="244"/>
  <c r="J240" i="244"/>
  <c r="J239" i="244"/>
  <c r="J238" i="244"/>
  <c r="J237" i="244"/>
  <c r="J236" i="244"/>
  <c r="J235" i="244"/>
  <c r="J234" i="244"/>
  <c r="J233" i="244"/>
  <c r="J232" i="244"/>
  <c r="J231" i="244"/>
  <c r="J230" i="244"/>
  <c r="J229" i="244"/>
  <c r="J228" i="244"/>
  <c r="J227" i="244"/>
  <c r="J226" i="244"/>
  <c r="J225" i="244"/>
  <c r="J224" i="244"/>
  <c r="J223" i="244"/>
  <c r="J222" i="244"/>
  <c r="J221" i="244"/>
  <c r="J220" i="244"/>
  <c r="J219" i="244"/>
  <c r="J218" i="244"/>
  <c r="J217" i="244"/>
  <c r="J216" i="244"/>
  <c r="J215" i="244"/>
  <c r="J214" i="244"/>
  <c r="J213" i="244"/>
  <c r="J212" i="244"/>
  <c r="J211" i="244"/>
  <c r="J210" i="244"/>
  <c r="J209" i="244"/>
  <c r="J208" i="244"/>
  <c r="J207" i="244"/>
  <c r="J206" i="244"/>
  <c r="J205" i="244"/>
  <c r="J204" i="244"/>
  <c r="J203" i="244"/>
  <c r="J202" i="244"/>
  <c r="J201" i="244"/>
  <c r="J200" i="244"/>
  <c r="J199" i="244"/>
  <c r="J198" i="244"/>
  <c r="J197" i="244"/>
  <c r="J196" i="244"/>
  <c r="J195" i="244"/>
  <c r="J194" i="244"/>
  <c r="J193" i="244"/>
  <c r="J192" i="244"/>
  <c r="J191" i="244"/>
  <c r="J190" i="244"/>
  <c r="J189" i="244"/>
  <c r="J188" i="244"/>
  <c r="J187" i="244"/>
  <c r="J186" i="244"/>
  <c r="J185" i="244"/>
  <c r="J184" i="244"/>
  <c r="J183" i="244"/>
  <c r="J182" i="244"/>
  <c r="J181" i="244"/>
  <c r="J180" i="244"/>
  <c r="J179" i="244"/>
  <c r="J178" i="244"/>
  <c r="J177" i="244"/>
  <c r="J176" i="244"/>
  <c r="J175" i="244"/>
  <c r="J174" i="244"/>
  <c r="J173" i="244"/>
  <c r="J172" i="244"/>
  <c r="J171" i="244"/>
  <c r="J170" i="244"/>
  <c r="J169" i="244"/>
  <c r="J168" i="244"/>
  <c r="J167" i="244"/>
  <c r="J166" i="244"/>
  <c r="J165" i="244"/>
  <c r="J164" i="244"/>
  <c r="J163" i="244"/>
  <c r="J162" i="244"/>
  <c r="J161" i="244"/>
  <c r="J160" i="244"/>
  <c r="J159" i="244"/>
  <c r="J158" i="244"/>
  <c r="J157" i="244"/>
  <c r="J156" i="244"/>
  <c r="J155" i="244"/>
  <c r="J154" i="244"/>
  <c r="J153" i="244"/>
  <c r="J152" i="244"/>
  <c r="J151" i="244"/>
  <c r="J150" i="244"/>
  <c r="J149" i="244"/>
  <c r="J148" i="244"/>
  <c r="J147" i="244"/>
  <c r="J146" i="244"/>
  <c r="J145" i="244"/>
  <c r="J144" i="244"/>
  <c r="J143" i="244"/>
  <c r="J142" i="244"/>
  <c r="J141" i="244"/>
  <c r="J140" i="244"/>
  <c r="J139" i="244"/>
  <c r="J138" i="244"/>
  <c r="J137" i="244"/>
  <c r="J136" i="244"/>
  <c r="J135" i="244"/>
  <c r="J134" i="244"/>
  <c r="J133" i="244"/>
  <c r="J132" i="244"/>
  <c r="J131" i="244"/>
  <c r="J130" i="244"/>
  <c r="J129" i="244"/>
  <c r="J128" i="244"/>
  <c r="J127" i="244"/>
  <c r="J126" i="244"/>
  <c r="J125" i="244"/>
  <c r="J124" i="244"/>
  <c r="J123" i="244"/>
  <c r="J122" i="244"/>
  <c r="J121" i="244"/>
  <c r="J120" i="244"/>
  <c r="J119" i="244"/>
  <c r="J118" i="244"/>
  <c r="J117" i="244"/>
  <c r="J116" i="244"/>
  <c r="J115" i="244"/>
  <c r="J114" i="244"/>
  <c r="J113" i="244"/>
  <c r="J112" i="244"/>
  <c r="J111" i="244"/>
  <c r="J110" i="244"/>
  <c r="J109" i="244"/>
  <c r="J108" i="244"/>
  <c r="J107" i="244"/>
  <c r="J106" i="244"/>
  <c r="J105" i="244"/>
  <c r="J104" i="244"/>
  <c r="J103" i="244"/>
  <c r="J102" i="244"/>
  <c r="J101" i="244"/>
  <c r="J100" i="244"/>
  <c r="J99" i="244"/>
  <c r="J98" i="244"/>
  <c r="J97" i="244"/>
  <c r="J96" i="244"/>
  <c r="J95" i="244"/>
  <c r="J94" i="244"/>
  <c r="J93" i="244"/>
  <c r="J92" i="244"/>
  <c r="J91" i="244"/>
  <c r="J90" i="244"/>
  <c r="J89" i="244"/>
  <c r="J88" i="244"/>
  <c r="J87" i="244"/>
  <c r="J86" i="244"/>
  <c r="J85" i="244"/>
  <c r="J84" i="244"/>
  <c r="J83" i="244"/>
  <c r="J82" i="244"/>
  <c r="J81" i="244"/>
  <c r="J80" i="244"/>
  <c r="J79" i="244"/>
  <c r="J78" i="244"/>
  <c r="J77" i="244"/>
  <c r="J76" i="244"/>
  <c r="J75" i="244"/>
  <c r="J74" i="244"/>
  <c r="J73" i="244"/>
  <c r="J72" i="244"/>
  <c r="J71" i="244"/>
  <c r="J70" i="244"/>
  <c r="J69" i="244"/>
  <c r="J68" i="244"/>
  <c r="J67" i="244"/>
  <c r="J66" i="244"/>
  <c r="J65" i="244"/>
  <c r="J64" i="244"/>
  <c r="J63" i="244"/>
  <c r="J62" i="244"/>
  <c r="J61" i="244"/>
  <c r="J60" i="244"/>
  <c r="J59" i="244"/>
  <c r="J58" i="244"/>
  <c r="J57" i="244"/>
  <c r="J56" i="244"/>
  <c r="J55" i="244"/>
  <c r="J54" i="244"/>
  <c r="J53" i="244"/>
  <c r="J52" i="244"/>
  <c r="J51" i="244"/>
  <c r="J50" i="244"/>
  <c r="J49" i="244"/>
  <c r="J48" i="244"/>
  <c r="J47" i="244"/>
  <c r="J46" i="244"/>
  <c r="J45" i="244"/>
  <c r="J44" i="244"/>
  <c r="J43" i="244"/>
  <c r="J42" i="244"/>
  <c r="J41" i="244"/>
  <c r="J40" i="244"/>
  <c r="J39" i="244"/>
  <c r="J38" i="244"/>
  <c r="J37" i="244"/>
  <c r="J36" i="244"/>
  <c r="J35" i="244"/>
  <c r="J34" i="244"/>
  <c r="J33" i="244"/>
  <c r="J32" i="244"/>
  <c r="J31" i="244"/>
  <c r="J30" i="244"/>
  <c r="J29" i="244"/>
  <c r="J28" i="244"/>
  <c r="J27" i="244"/>
  <c r="J26" i="244"/>
  <c r="J25" i="244"/>
  <c r="J24" i="244"/>
  <c r="J23" i="244"/>
  <c r="J22" i="244"/>
  <c r="J21" i="244"/>
  <c r="O20" i="244"/>
  <c r="J20" i="244"/>
  <c r="O19" i="244"/>
  <c r="J19" i="244"/>
  <c r="O18" i="244"/>
  <c r="J18" i="244"/>
  <c r="O17" i="244"/>
  <c r="J17" i="244"/>
  <c r="O16" i="244"/>
  <c r="J16" i="244"/>
  <c r="O15" i="244"/>
  <c r="J15" i="244"/>
  <c r="O14" i="244"/>
  <c r="J14" i="244"/>
  <c r="O13" i="244"/>
  <c r="J13" i="244"/>
  <c r="O12" i="244"/>
  <c r="J12" i="244"/>
  <c r="O11" i="244"/>
  <c r="J11" i="244"/>
  <c r="O10" i="244"/>
  <c r="J10" i="244"/>
  <c r="O9" i="244"/>
  <c r="J9" i="244"/>
  <c r="O8" i="244"/>
  <c r="J8" i="244"/>
  <c r="I7" i="244"/>
  <c r="H7" i="244"/>
  <c r="J7" i="244" s="1"/>
  <c r="H2" i="244"/>
  <c r="B1" i="244"/>
  <c r="J357" i="243"/>
  <c r="J356" i="243"/>
  <c r="J355" i="243"/>
  <c r="J354" i="243"/>
  <c r="J353" i="243"/>
  <c r="J352" i="243"/>
  <c r="J351" i="243"/>
  <c r="J350" i="243"/>
  <c r="J349" i="243"/>
  <c r="J348" i="243"/>
  <c r="J347" i="243"/>
  <c r="J346" i="243"/>
  <c r="J345" i="243"/>
  <c r="J344" i="243"/>
  <c r="J343" i="243"/>
  <c r="J342" i="243"/>
  <c r="J341" i="243"/>
  <c r="J340" i="243"/>
  <c r="J339" i="243"/>
  <c r="J338" i="243"/>
  <c r="J337" i="243"/>
  <c r="J336" i="243"/>
  <c r="J335" i="243"/>
  <c r="J334" i="243"/>
  <c r="J333" i="243"/>
  <c r="J332" i="243"/>
  <c r="J331" i="243"/>
  <c r="J330" i="243"/>
  <c r="J329" i="243"/>
  <c r="J328" i="243"/>
  <c r="J327" i="243"/>
  <c r="J326" i="243"/>
  <c r="J325" i="243"/>
  <c r="J324" i="243"/>
  <c r="J323" i="243"/>
  <c r="J322" i="243"/>
  <c r="J321" i="243"/>
  <c r="J320" i="243"/>
  <c r="J319" i="243"/>
  <c r="J318" i="243"/>
  <c r="J317" i="243"/>
  <c r="J316" i="243"/>
  <c r="J315" i="243"/>
  <c r="J314" i="243"/>
  <c r="J313" i="243"/>
  <c r="J312" i="243"/>
  <c r="J311" i="243"/>
  <c r="J310" i="243"/>
  <c r="J309" i="243"/>
  <c r="J308" i="243"/>
  <c r="J307" i="243"/>
  <c r="J306" i="243"/>
  <c r="J305" i="243"/>
  <c r="J304" i="243"/>
  <c r="J303" i="243"/>
  <c r="J302" i="243"/>
  <c r="J301" i="243"/>
  <c r="J300" i="243"/>
  <c r="J299" i="243"/>
  <c r="J298" i="243"/>
  <c r="J297" i="243"/>
  <c r="J296" i="243"/>
  <c r="J295" i="243"/>
  <c r="J294" i="243"/>
  <c r="J293" i="243"/>
  <c r="J292" i="243"/>
  <c r="J291" i="243"/>
  <c r="J290" i="243"/>
  <c r="J289" i="243"/>
  <c r="J288" i="243"/>
  <c r="J287" i="243"/>
  <c r="J286" i="243"/>
  <c r="J285" i="243"/>
  <c r="J284" i="243"/>
  <c r="J283" i="243"/>
  <c r="J282" i="243"/>
  <c r="J281" i="243"/>
  <c r="J280" i="243"/>
  <c r="J279" i="243"/>
  <c r="J278" i="243"/>
  <c r="J277" i="243"/>
  <c r="J276" i="243"/>
  <c r="J275" i="243"/>
  <c r="J274" i="243"/>
  <c r="J273" i="243"/>
  <c r="J272" i="243"/>
  <c r="J271" i="243"/>
  <c r="J270" i="243"/>
  <c r="J269" i="243"/>
  <c r="J268" i="243"/>
  <c r="J267" i="243"/>
  <c r="J266" i="243"/>
  <c r="J265" i="243"/>
  <c r="J264" i="243"/>
  <c r="J263" i="243"/>
  <c r="J262" i="243"/>
  <c r="J261" i="243"/>
  <c r="J260" i="243"/>
  <c r="J259" i="243"/>
  <c r="J258" i="243"/>
  <c r="J257" i="243"/>
  <c r="J256" i="243"/>
  <c r="J255" i="243"/>
  <c r="J254" i="243"/>
  <c r="J253" i="243"/>
  <c r="J252" i="243"/>
  <c r="J251" i="243"/>
  <c r="J250" i="243"/>
  <c r="J249" i="243"/>
  <c r="J248" i="243"/>
  <c r="J247" i="243"/>
  <c r="J246" i="243"/>
  <c r="J245" i="243"/>
  <c r="J244" i="243"/>
  <c r="J243" i="243"/>
  <c r="J242" i="243"/>
  <c r="J241" i="243"/>
  <c r="J240" i="243"/>
  <c r="J239" i="243"/>
  <c r="J238" i="243"/>
  <c r="J237" i="243"/>
  <c r="J236" i="243"/>
  <c r="J235" i="243"/>
  <c r="J234" i="243"/>
  <c r="J233" i="243"/>
  <c r="J232" i="243"/>
  <c r="J231" i="243"/>
  <c r="J230" i="243"/>
  <c r="J229" i="243"/>
  <c r="J228" i="243"/>
  <c r="J227" i="243"/>
  <c r="J226" i="243"/>
  <c r="J225" i="243"/>
  <c r="J224" i="243"/>
  <c r="J223" i="243"/>
  <c r="J222" i="243"/>
  <c r="J221" i="243"/>
  <c r="J220" i="243"/>
  <c r="J219" i="243"/>
  <c r="J218" i="243"/>
  <c r="J217" i="243"/>
  <c r="J216" i="243"/>
  <c r="J215" i="243"/>
  <c r="J214" i="243"/>
  <c r="J213" i="243"/>
  <c r="J212" i="243"/>
  <c r="J211" i="243"/>
  <c r="J210" i="243"/>
  <c r="J209" i="243"/>
  <c r="J208" i="243"/>
  <c r="J207" i="243"/>
  <c r="J206" i="243"/>
  <c r="J205" i="243"/>
  <c r="J204" i="243"/>
  <c r="J203" i="243"/>
  <c r="J202" i="243"/>
  <c r="J201" i="243"/>
  <c r="J200" i="243"/>
  <c r="J199" i="243"/>
  <c r="J198" i="243"/>
  <c r="J197" i="243"/>
  <c r="J196" i="243"/>
  <c r="J195" i="243"/>
  <c r="J194" i="243"/>
  <c r="J193" i="243"/>
  <c r="J192" i="243"/>
  <c r="J191" i="243"/>
  <c r="J190" i="243"/>
  <c r="J189" i="243"/>
  <c r="J188" i="243"/>
  <c r="J187" i="243"/>
  <c r="J186" i="243"/>
  <c r="J185" i="243"/>
  <c r="J184" i="243"/>
  <c r="J183" i="243"/>
  <c r="J182" i="243"/>
  <c r="J181" i="243"/>
  <c r="J180" i="243"/>
  <c r="J179" i="243"/>
  <c r="J178" i="243"/>
  <c r="J177" i="243"/>
  <c r="J176" i="243"/>
  <c r="J175" i="243"/>
  <c r="J174" i="243"/>
  <c r="J173" i="243"/>
  <c r="J172" i="243"/>
  <c r="J171" i="243"/>
  <c r="J170" i="243"/>
  <c r="J169" i="243"/>
  <c r="J168" i="243"/>
  <c r="J167" i="243"/>
  <c r="J166" i="243"/>
  <c r="J165" i="243"/>
  <c r="J164" i="243"/>
  <c r="J163" i="243"/>
  <c r="J162" i="243"/>
  <c r="J161" i="243"/>
  <c r="J160" i="243"/>
  <c r="J159" i="243"/>
  <c r="J158" i="243"/>
  <c r="J157" i="243"/>
  <c r="J156" i="243"/>
  <c r="J155" i="243"/>
  <c r="J154" i="243"/>
  <c r="J153" i="243"/>
  <c r="J152" i="243"/>
  <c r="J151" i="243"/>
  <c r="J150" i="243"/>
  <c r="J149" i="243"/>
  <c r="J148" i="243"/>
  <c r="J147" i="243"/>
  <c r="J146" i="243"/>
  <c r="J145" i="243"/>
  <c r="J144" i="243"/>
  <c r="J143" i="243"/>
  <c r="J142" i="243"/>
  <c r="J141" i="243"/>
  <c r="J140" i="243"/>
  <c r="J139" i="243"/>
  <c r="J138" i="243"/>
  <c r="J137" i="243"/>
  <c r="J136" i="243"/>
  <c r="J135" i="243"/>
  <c r="J134" i="243"/>
  <c r="J133" i="243"/>
  <c r="J132" i="243"/>
  <c r="J131" i="243"/>
  <c r="J130" i="243"/>
  <c r="J129" i="243"/>
  <c r="J128" i="243"/>
  <c r="J127" i="243"/>
  <c r="J126" i="243"/>
  <c r="J125" i="243"/>
  <c r="J124" i="243"/>
  <c r="J123" i="243"/>
  <c r="J122" i="243"/>
  <c r="J121" i="243"/>
  <c r="J120" i="243"/>
  <c r="J119" i="243"/>
  <c r="J118" i="243"/>
  <c r="J117" i="243"/>
  <c r="J116" i="243"/>
  <c r="J115" i="243"/>
  <c r="J114" i="243"/>
  <c r="J113" i="243"/>
  <c r="J112" i="243"/>
  <c r="J111" i="243"/>
  <c r="J110" i="243"/>
  <c r="J109" i="243"/>
  <c r="J108" i="243"/>
  <c r="J107" i="243"/>
  <c r="J106" i="243"/>
  <c r="J105" i="243"/>
  <c r="J104" i="243"/>
  <c r="J103" i="243"/>
  <c r="J102" i="243"/>
  <c r="J101" i="243"/>
  <c r="J100" i="243"/>
  <c r="J99" i="243"/>
  <c r="J98" i="243"/>
  <c r="J97" i="243"/>
  <c r="J96" i="243"/>
  <c r="J95" i="243"/>
  <c r="J94" i="243"/>
  <c r="J93" i="243"/>
  <c r="J92" i="243"/>
  <c r="J91" i="243"/>
  <c r="J90" i="243"/>
  <c r="J89" i="243"/>
  <c r="J88" i="243"/>
  <c r="J87" i="243"/>
  <c r="J86" i="243"/>
  <c r="J85" i="243"/>
  <c r="J84" i="243"/>
  <c r="J83" i="243"/>
  <c r="J82" i="243"/>
  <c r="J81" i="243"/>
  <c r="J80" i="243"/>
  <c r="J79" i="243"/>
  <c r="J78" i="243"/>
  <c r="J77" i="243"/>
  <c r="J76" i="243"/>
  <c r="J75" i="243"/>
  <c r="J74" i="243"/>
  <c r="J73" i="243"/>
  <c r="J72" i="243"/>
  <c r="J71" i="243"/>
  <c r="J70" i="243"/>
  <c r="J69" i="243"/>
  <c r="J68" i="243"/>
  <c r="J67" i="243"/>
  <c r="J66" i="243"/>
  <c r="J65" i="243"/>
  <c r="J64" i="243"/>
  <c r="J63" i="243"/>
  <c r="J62" i="243"/>
  <c r="J61" i="243"/>
  <c r="J60" i="243"/>
  <c r="J59" i="243"/>
  <c r="J58" i="243"/>
  <c r="J57" i="243"/>
  <c r="J56" i="243"/>
  <c r="J55" i="243"/>
  <c r="J54" i="243"/>
  <c r="J53" i="243"/>
  <c r="J52" i="243"/>
  <c r="J51" i="243"/>
  <c r="J50" i="243"/>
  <c r="J49" i="243"/>
  <c r="J48" i="243"/>
  <c r="J47" i="243"/>
  <c r="J46" i="243"/>
  <c r="J45" i="243"/>
  <c r="J44" i="243"/>
  <c r="J43" i="243"/>
  <c r="J42" i="243"/>
  <c r="J41" i="243"/>
  <c r="J40" i="243"/>
  <c r="J39" i="243"/>
  <c r="J38" i="243"/>
  <c r="J37" i="243"/>
  <c r="J36" i="243"/>
  <c r="J35" i="243"/>
  <c r="J34" i="243"/>
  <c r="J33" i="243"/>
  <c r="J32" i="243"/>
  <c r="J31" i="243"/>
  <c r="J30" i="243"/>
  <c r="J29" i="243"/>
  <c r="J28" i="243"/>
  <c r="J27" i="243"/>
  <c r="J26" i="243"/>
  <c r="J25" i="243"/>
  <c r="J24" i="243"/>
  <c r="J23" i="243"/>
  <c r="J22" i="243"/>
  <c r="J21" i="243"/>
  <c r="J20" i="243"/>
  <c r="J19" i="243"/>
  <c r="J18" i="243"/>
  <c r="J17" i="243"/>
  <c r="J16" i="243"/>
  <c r="M15" i="243"/>
  <c r="J15" i="243"/>
  <c r="M14" i="243"/>
  <c r="J14" i="243"/>
  <c r="M13" i="243"/>
  <c r="J13" i="243"/>
  <c r="M12" i="243"/>
  <c r="J12" i="243"/>
  <c r="M11" i="243"/>
  <c r="J11" i="243"/>
  <c r="M10" i="243"/>
  <c r="M7" i="243" s="1"/>
  <c r="H3" i="243" s="1"/>
  <c r="H4" i="243" s="1"/>
  <c r="J10" i="243"/>
  <c r="M9" i="243"/>
  <c r="J9" i="243"/>
  <c r="M8" i="243"/>
  <c r="J8" i="243"/>
  <c r="L7" i="243"/>
  <c r="K7" i="243"/>
  <c r="I7" i="243"/>
  <c r="H7" i="243"/>
  <c r="H2" i="243"/>
  <c r="B1" i="243"/>
  <c r="M8" i="131"/>
  <c r="G43" i="122"/>
  <c r="G42" i="122"/>
  <c r="H41" i="122"/>
  <c r="G41" i="122"/>
  <c r="E202" i="121"/>
  <c r="I8" i="74"/>
  <c r="H8" i="74"/>
  <c r="L17" i="116"/>
  <c r="L16" i="116"/>
  <c r="N16" i="116" s="1"/>
  <c r="H16" i="116"/>
  <c r="N9" i="116"/>
  <c r="N10" i="116"/>
  <c r="N11" i="116"/>
  <c r="N12" i="116"/>
  <c r="N13" i="116"/>
  <c r="N15" i="116"/>
  <c r="N19" i="116"/>
  <c r="N20" i="116"/>
  <c r="N21" i="116"/>
  <c r="N22" i="116"/>
  <c r="N23" i="116"/>
  <c r="N8" i="116"/>
  <c r="J357" i="242"/>
  <c r="J356" i="242"/>
  <c r="J355" i="242"/>
  <c r="J354" i="242"/>
  <c r="J353" i="242"/>
  <c r="J352" i="242"/>
  <c r="J351" i="242"/>
  <c r="J350" i="242"/>
  <c r="J349" i="242"/>
  <c r="J348" i="242"/>
  <c r="J347" i="242"/>
  <c r="J346" i="242"/>
  <c r="J345" i="242"/>
  <c r="J344" i="242"/>
  <c r="J343" i="242"/>
  <c r="J342" i="242"/>
  <c r="J341" i="242"/>
  <c r="J340" i="242"/>
  <c r="J339" i="242"/>
  <c r="J338" i="242"/>
  <c r="J337" i="242"/>
  <c r="J336" i="242"/>
  <c r="J335" i="242"/>
  <c r="J334" i="242"/>
  <c r="J333" i="242"/>
  <c r="J332" i="242"/>
  <c r="J331" i="242"/>
  <c r="J330" i="242"/>
  <c r="J329" i="242"/>
  <c r="J328" i="242"/>
  <c r="J327" i="242"/>
  <c r="J326" i="242"/>
  <c r="J325" i="242"/>
  <c r="J324" i="242"/>
  <c r="J323" i="242"/>
  <c r="J322" i="242"/>
  <c r="J321" i="242"/>
  <c r="J320" i="242"/>
  <c r="J319" i="242"/>
  <c r="J318" i="242"/>
  <c r="J317" i="242"/>
  <c r="J316" i="242"/>
  <c r="J315" i="242"/>
  <c r="J314" i="242"/>
  <c r="J313" i="242"/>
  <c r="J312" i="242"/>
  <c r="J311" i="242"/>
  <c r="J310" i="242"/>
  <c r="J309" i="242"/>
  <c r="J308" i="242"/>
  <c r="J307" i="242"/>
  <c r="J306" i="242"/>
  <c r="J305" i="242"/>
  <c r="J304" i="242"/>
  <c r="J303" i="242"/>
  <c r="J302" i="242"/>
  <c r="J301" i="242"/>
  <c r="J300" i="242"/>
  <c r="J299" i="242"/>
  <c r="J298" i="242"/>
  <c r="J297" i="242"/>
  <c r="J296" i="242"/>
  <c r="J295" i="242"/>
  <c r="J294" i="242"/>
  <c r="J293" i="242"/>
  <c r="J292" i="242"/>
  <c r="J291" i="242"/>
  <c r="J290" i="242"/>
  <c r="J289" i="242"/>
  <c r="J288" i="242"/>
  <c r="J287" i="242"/>
  <c r="J286" i="242"/>
  <c r="J285" i="242"/>
  <c r="J284" i="242"/>
  <c r="J283" i="242"/>
  <c r="J282" i="242"/>
  <c r="J281" i="242"/>
  <c r="J280" i="242"/>
  <c r="J279" i="242"/>
  <c r="J278" i="242"/>
  <c r="J277" i="242"/>
  <c r="J276" i="242"/>
  <c r="J275" i="242"/>
  <c r="J274" i="242"/>
  <c r="J273" i="242"/>
  <c r="J272" i="242"/>
  <c r="J271" i="242"/>
  <c r="J270" i="242"/>
  <c r="J269" i="242"/>
  <c r="J268" i="242"/>
  <c r="J267" i="242"/>
  <c r="J266" i="242"/>
  <c r="J265" i="242"/>
  <c r="J264" i="242"/>
  <c r="J263" i="242"/>
  <c r="J262" i="242"/>
  <c r="J261" i="242"/>
  <c r="J260" i="242"/>
  <c r="J259" i="242"/>
  <c r="J258" i="242"/>
  <c r="J257" i="242"/>
  <c r="J256" i="242"/>
  <c r="J255" i="242"/>
  <c r="J254" i="242"/>
  <c r="J253" i="242"/>
  <c r="J252" i="242"/>
  <c r="J251" i="242"/>
  <c r="J250" i="242"/>
  <c r="J249" i="242"/>
  <c r="J248" i="242"/>
  <c r="J247" i="242"/>
  <c r="J246" i="242"/>
  <c r="J245" i="242"/>
  <c r="J244" i="242"/>
  <c r="J243" i="242"/>
  <c r="J242" i="242"/>
  <c r="J241" i="242"/>
  <c r="J240" i="242"/>
  <c r="J239" i="242"/>
  <c r="J238" i="242"/>
  <c r="J237" i="242"/>
  <c r="J236" i="242"/>
  <c r="J235" i="242"/>
  <c r="J234" i="242"/>
  <c r="J233" i="242"/>
  <c r="J232" i="242"/>
  <c r="J231" i="242"/>
  <c r="J230" i="242"/>
  <c r="J229" i="242"/>
  <c r="J228" i="242"/>
  <c r="J227" i="242"/>
  <c r="J226" i="242"/>
  <c r="J225" i="242"/>
  <c r="J224" i="242"/>
  <c r="J223" i="242"/>
  <c r="J222" i="242"/>
  <c r="J221" i="242"/>
  <c r="J220" i="242"/>
  <c r="J219" i="242"/>
  <c r="J218" i="242"/>
  <c r="J217" i="242"/>
  <c r="J216" i="242"/>
  <c r="J215" i="242"/>
  <c r="J214" i="242"/>
  <c r="J213" i="242"/>
  <c r="J212" i="242"/>
  <c r="J211" i="242"/>
  <c r="J210" i="242"/>
  <c r="J209" i="242"/>
  <c r="J208" i="242"/>
  <c r="J207" i="242"/>
  <c r="J206" i="242"/>
  <c r="J205" i="242"/>
  <c r="J204" i="242"/>
  <c r="J203" i="242"/>
  <c r="J202" i="242"/>
  <c r="J201" i="242"/>
  <c r="J200" i="242"/>
  <c r="J199" i="242"/>
  <c r="J198" i="242"/>
  <c r="J197" i="242"/>
  <c r="J196" i="242"/>
  <c r="J195" i="242"/>
  <c r="J194" i="242"/>
  <c r="J193" i="242"/>
  <c r="J192" i="242"/>
  <c r="J191" i="242"/>
  <c r="J190" i="242"/>
  <c r="J189" i="242"/>
  <c r="J188" i="242"/>
  <c r="J187" i="242"/>
  <c r="J186" i="242"/>
  <c r="J185" i="242"/>
  <c r="J184" i="242"/>
  <c r="J183" i="242"/>
  <c r="J182" i="242"/>
  <c r="J181" i="242"/>
  <c r="J180" i="242"/>
  <c r="J179" i="242"/>
  <c r="J178" i="242"/>
  <c r="J177" i="242"/>
  <c r="J176" i="242"/>
  <c r="J175" i="242"/>
  <c r="J174" i="242"/>
  <c r="J173" i="242"/>
  <c r="J172" i="242"/>
  <c r="J171" i="242"/>
  <c r="J170" i="242"/>
  <c r="J169" i="242"/>
  <c r="J168" i="242"/>
  <c r="J167" i="242"/>
  <c r="J166" i="242"/>
  <c r="J165" i="242"/>
  <c r="J164" i="242"/>
  <c r="J163" i="242"/>
  <c r="J162" i="242"/>
  <c r="J161" i="242"/>
  <c r="J160" i="242"/>
  <c r="J159" i="242"/>
  <c r="J158" i="242"/>
  <c r="J157" i="242"/>
  <c r="J156" i="242"/>
  <c r="J155" i="242"/>
  <c r="J154" i="242"/>
  <c r="J153" i="242"/>
  <c r="J152" i="242"/>
  <c r="J151" i="242"/>
  <c r="J150" i="242"/>
  <c r="J149" i="242"/>
  <c r="J148" i="242"/>
  <c r="J147" i="242"/>
  <c r="J146" i="242"/>
  <c r="J145" i="242"/>
  <c r="J144" i="242"/>
  <c r="J143" i="242"/>
  <c r="J142" i="242"/>
  <c r="J141" i="242"/>
  <c r="J140" i="242"/>
  <c r="J139" i="242"/>
  <c r="J138" i="242"/>
  <c r="J137" i="242"/>
  <c r="J136" i="242"/>
  <c r="J135" i="242"/>
  <c r="J134" i="242"/>
  <c r="J133" i="242"/>
  <c r="J132" i="242"/>
  <c r="J131" i="242"/>
  <c r="J130" i="242"/>
  <c r="J129" i="242"/>
  <c r="J128" i="242"/>
  <c r="J127" i="242"/>
  <c r="J126" i="242"/>
  <c r="J125" i="242"/>
  <c r="J124" i="242"/>
  <c r="J123" i="242"/>
  <c r="J122" i="242"/>
  <c r="J121" i="242"/>
  <c r="J120" i="242"/>
  <c r="J119" i="242"/>
  <c r="J118" i="242"/>
  <c r="J117" i="242"/>
  <c r="J116" i="242"/>
  <c r="J115" i="242"/>
  <c r="J114" i="242"/>
  <c r="J113" i="242"/>
  <c r="J112" i="242"/>
  <c r="J111" i="242"/>
  <c r="J110" i="242"/>
  <c r="J109" i="242"/>
  <c r="J108" i="242"/>
  <c r="J107" i="242"/>
  <c r="J106" i="242"/>
  <c r="J105" i="242"/>
  <c r="J104" i="242"/>
  <c r="J103" i="242"/>
  <c r="J102" i="242"/>
  <c r="J101" i="242"/>
  <c r="J100" i="242"/>
  <c r="J99" i="242"/>
  <c r="J98" i="242"/>
  <c r="J97" i="242"/>
  <c r="J96" i="242"/>
  <c r="J95" i="242"/>
  <c r="J94" i="242"/>
  <c r="J93" i="242"/>
  <c r="J92" i="242"/>
  <c r="J91" i="242"/>
  <c r="J90" i="242"/>
  <c r="J89" i="242"/>
  <c r="J88" i="242"/>
  <c r="J87" i="242"/>
  <c r="J86" i="242"/>
  <c r="J85" i="242"/>
  <c r="J84" i="242"/>
  <c r="J83" i="242"/>
  <c r="J82" i="242"/>
  <c r="J81" i="242"/>
  <c r="J80" i="242"/>
  <c r="J79" i="242"/>
  <c r="J78" i="242"/>
  <c r="J77" i="242"/>
  <c r="J76" i="242"/>
  <c r="J75" i="242"/>
  <c r="J74" i="242"/>
  <c r="J73" i="242"/>
  <c r="J72" i="242"/>
  <c r="J71" i="242"/>
  <c r="J70" i="242"/>
  <c r="J69" i="242"/>
  <c r="J68" i="242"/>
  <c r="J67" i="242"/>
  <c r="J66" i="242"/>
  <c r="J65" i="242"/>
  <c r="J64" i="242"/>
  <c r="J63" i="242"/>
  <c r="J62" i="242"/>
  <c r="J61" i="242"/>
  <c r="J60" i="242"/>
  <c r="J59" i="242"/>
  <c r="J58" i="242"/>
  <c r="J57" i="242"/>
  <c r="J56" i="242"/>
  <c r="J55" i="242"/>
  <c r="J54" i="242"/>
  <c r="J53" i="242"/>
  <c r="J52" i="242"/>
  <c r="J51" i="242"/>
  <c r="J50" i="242"/>
  <c r="J49" i="242"/>
  <c r="J48" i="242"/>
  <c r="P47" i="242"/>
  <c r="O47" i="242"/>
  <c r="J47" i="242"/>
  <c r="P46" i="242"/>
  <c r="O46" i="242"/>
  <c r="J46" i="242"/>
  <c r="P45" i="242"/>
  <c r="O45" i="242"/>
  <c r="J45" i="242"/>
  <c r="P44" i="242"/>
  <c r="O44" i="242"/>
  <c r="J44" i="242"/>
  <c r="P43" i="242"/>
  <c r="O43" i="242"/>
  <c r="J43" i="242"/>
  <c r="P42" i="242"/>
  <c r="O42" i="242"/>
  <c r="J42" i="242"/>
  <c r="P41" i="242"/>
  <c r="O41" i="242"/>
  <c r="J41" i="242"/>
  <c r="P40" i="242"/>
  <c r="O40" i="242"/>
  <c r="M40" i="242"/>
  <c r="J40" i="242"/>
  <c r="P39" i="242"/>
  <c r="O39" i="242"/>
  <c r="M39" i="242"/>
  <c r="J39" i="242"/>
  <c r="P38" i="242"/>
  <c r="O38" i="242"/>
  <c r="J38" i="242"/>
  <c r="P37" i="242"/>
  <c r="O37" i="242"/>
  <c r="J37" i="242"/>
  <c r="P36" i="242"/>
  <c r="O36" i="242"/>
  <c r="J36" i="242"/>
  <c r="P35" i="242"/>
  <c r="O35" i="242"/>
  <c r="J35" i="242"/>
  <c r="P34" i="242"/>
  <c r="O34" i="242"/>
  <c r="J34" i="242"/>
  <c r="P33" i="242"/>
  <c r="O33" i="242"/>
  <c r="J33" i="242"/>
  <c r="P32" i="242"/>
  <c r="O32" i="242"/>
  <c r="M32" i="242"/>
  <c r="J32" i="242"/>
  <c r="P31" i="242"/>
  <c r="O31" i="242"/>
  <c r="J31" i="242"/>
  <c r="P30" i="242"/>
  <c r="O30" i="242"/>
  <c r="M30" i="242"/>
  <c r="J30" i="242"/>
  <c r="P29" i="242"/>
  <c r="O29" i="242"/>
  <c r="J29" i="242"/>
  <c r="P28" i="242"/>
  <c r="O28" i="242"/>
  <c r="J28" i="242"/>
  <c r="P27" i="242"/>
  <c r="O27" i="242"/>
  <c r="J27" i="242"/>
  <c r="P26" i="242"/>
  <c r="O26" i="242"/>
  <c r="M26" i="242"/>
  <c r="J26" i="242"/>
  <c r="P25" i="242"/>
  <c r="O25" i="242"/>
  <c r="J25" i="242"/>
  <c r="P24" i="242"/>
  <c r="O24" i="242"/>
  <c r="J24" i="242"/>
  <c r="P23" i="242"/>
  <c r="O23" i="242"/>
  <c r="J23" i="242"/>
  <c r="P22" i="242"/>
  <c r="O22" i="242"/>
  <c r="J22" i="242"/>
  <c r="P21" i="242"/>
  <c r="O21" i="242"/>
  <c r="J21" i="242"/>
  <c r="P20" i="242"/>
  <c r="O20" i="242"/>
  <c r="J20" i="242"/>
  <c r="P19" i="242"/>
  <c r="O19" i="242"/>
  <c r="J19" i="242"/>
  <c r="P18" i="242"/>
  <c r="O18" i="242"/>
  <c r="J18" i="242"/>
  <c r="P17" i="242"/>
  <c r="O17" i="242"/>
  <c r="J17" i="242"/>
  <c r="P16" i="242"/>
  <c r="O16" i="242"/>
  <c r="J16" i="242"/>
  <c r="P15" i="242"/>
  <c r="O15" i="242"/>
  <c r="J15" i="242"/>
  <c r="P14" i="242"/>
  <c r="O14" i="242"/>
  <c r="J14" i="242"/>
  <c r="P13" i="242"/>
  <c r="O13" i="242"/>
  <c r="J13" i="242"/>
  <c r="P12" i="242"/>
  <c r="O12" i="242"/>
  <c r="J12" i="242"/>
  <c r="P11" i="242"/>
  <c r="O11" i="242"/>
  <c r="J11" i="242"/>
  <c r="P10" i="242"/>
  <c r="O10" i="242"/>
  <c r="J10" i="242"/>
  <c r="P9" i="242"/>
  <c r="O9" i="242"/>
  <c r="J9" i="242"/>
  <c r="P8" i="242"/>
  <c r="O8" i="242"/>
  <c r="J8" i="242"/>
  <c r="L7" i="242"/>
  <c r="K7" i="242"/>
  <c r="I7" i="242"/>
  <c r="H7" i="242"/>
  <c r="J7" i="242" s="1"/>
  <c r="H2" i="242"/>
  <c r="B1" i="242"/>
  <c r="M9" i="110"/>
  <c r="M8" i="110"/>
  <c r="J357" i="241"/>
  <c r="J356" i="241"/>
  <c r="J355" i="241"/>
  <c r="J354" i="241"/>
  <c r="J353" i="241"/>
  <c r="J352" i="241"/>
  <c r="J351" i="241"/>
  <c r="J350" i="241"/>
  <c r="J349" i="241"/>
  <c r="J348" i="241"/>
  <c r="J347" i="241"/>
  <c r="J346" i="241"/>
  <c r="J345" i="241"/>
  <c r="J344" i="241"/>
  <c r="J343" i="241"/>
  <c r="J342" i="241"/>
  <c r="J341" i="241"/>
  <c r="J340" i="241"/>
  <c r="J339" i="241"/>
  <c r="J338" i="241"/>
  <c r="J337" i="241"/>
  <c r="J336" i="241"/>
  <c r="J335" i="241"/>
  <c r="J334" i="241"/>
  <c r="J333" i="241"/>
  <c r="J332" i="241"/>
  <c r="J331" i="241"/>
  <c r="J330" i="241"/>
  <c r="J329" i="241"/>
  <c r="J328" i="241"/>
  <c r="J327" i="241"/>
  <c r="J326" i="241"/>
  <c r="J325" i="241"/>
  <c r="J324" i="241"/>
  <c r="J323" i="241"/>
  <c r="J322" i="241"/>
  <c r="J321" i="241"/>
  <c r="J320" i="241"/>
  <c r="J319" i="241"/>
  <c r="J318" i="241"/>
  <c r="J317" i="241"/>
  <c r="J316" i="241"/>
  <c r="J315" i="241"/>
  <c r="J314" i="241"/>
  <c r="J313" i="241"/>
  <c r="J312" i="241"/>
  <c r="J311" i="241"/>
  <c r="J310" i="241"/>
  <c r="J309" i="241"/>
  <c r="J308" i="241"/>
  <c r="J307" i="241"/>
  <c r="J306" i="241"/>
  <c r="J305" i="241"/>
  <c r="J304" i="241"/>
  <c r="J303" i="241"/>
  <c r="J302" i="241"/>
  <c r="J301" i="241"/>
  <c r="J300" i="241"/>
  <c r="J299" i="241"/>
  <c r="J298" i="241"/>
  <c r="J297" i="241"/>
  <c r="J296" i="241"/>
  <c r="J295" i="241"/>
  <c r="J294" i="241"/>
  <c r="J293" i="241"/>
  <c r="J292" i="241"/>
  <c r="J291" i="241"/>
  <c r="J290" i="241"/>
  <c r="J289" i="241"/>
  <c r="J288" i="241"/>
  <c r="J287" i="241"/>
  <c r="J286" i="241"/>
  <c r="J285" i="241"/>
  <c r="J284" i="241"/>
  <c r="J283" i="241"/>
  <c r="J282" i="241"/>
  <c r="J281" i="241"/>
  <c r="J280" i="241"/>
  <c r="J279" i="241"/>
  <c r="J278" i="241"/>
  <c r="J277" i="241"/>
  <c r="J276" i="241"/>
  <c r="J275" i="241"/>
  <c r="J274" i="241"/>
  <c r="J273" i="241"/>
  <c r="J272" i="241"/>
  <c r="J271" i="241"/>
  <c r="J270" i="241"/>
  <c r="J269" i="241"/>
  <c r="J268" i="241"/>
  <c r="J267" i="241"/>
  <c r="J266" i="241"/>
  <c r="J265" i="241"/>
  <c r="J264" i="241"/>
  <c r="J263" i="241"/>
  <c r="J262" i="241"/>
  <c r="J261" i="241"/>
  <c r="J260" i="241"/>
  <c r="J259" i="241"/>
  <c r="J258" i="241"/>
  <c r="J257" i="241"/>
  <c r="J256" i="241"/>
  <c r="J255" i="241"/>
  <c r="J254" i="241"/>
  <c r="J253" i="241"/>
  <c r="J252" i="241"/>
  <c r="J251" i="241"/>
  <c r="J250" i="241"/>
  <c r="J249" i="241"/>
  <c r="J248" i="241"/>
  <c r="J247" i="241"/>
  <c r="J246" i="241"/>
  <c r="J245" i="241"/>
  <c r="J244" i="241"/>
  <c r="J243" i="241"/>
  <c r="J242" i="241"/>
  <c r="J241" i="241"/>
  <c r="J240" i="241"/>
  <c r="J239" i="241"/>
  <c r="J238" i="241"/>
  <c r="J237" i="241"/>
  <c r="J236" i="241"/>
  <c r="J235" i="241"/>
  <c r="J234" i="241"/>
  <c r="J233" i="241"/>
  <c r="J232" i="241"/>
  <c r="J231" i="241"/>
  <c r="J230" i="241"/>
  <c r="J229" i="241"/>
  <c r="J228" i="241"/>
  <c r="J227" i="241"/>
  <c r="J226" i="241"/>
  <c r="J225" i="241"/>
  <c r="J224" i="241"/>
  <c r="J223" i="241"/>
  <c r="J222" i="241"/>
  <c r="J221" i="241"/>
  <c r="J220" i="241"/>
  <c r="J219" i="241"/>
  <c r="J218" i="241"/>
  <c r="J217" i="241"/>
  <c r="J216" i="241"/>
  <c r="J215" i="241"/>
  <c r="J214" i="241"/>
  <c r="J213" i="241"/>
  <c r="J212" i="241"/>
  <c r="J211" i="241"/>
  <c r="J210" i="241"/>
  <c r="J209" i="241"/>
  <c r="J208" i="241"/>
  <c r="J207" i="241"/>
  <c r="J206" i="241"/>
  <c r="J205" i="241"/>
  <c r="J204" i="241"/>
  <c r="J203" i="241"/>
  <c r="J202" i="241"/>
  <c r="J201" i="241"/>
  <c r="J200" i="241"/>
  <c r="J199" i="241"/>
  <c r="J198" i="241"/>
  <c r="J197" i="241"/>
  <c r="J196" i="241"/>
  <c r="J195" i="241"/>
  <c r="J194" i="241"/>
  <c r="J193" i="241"/>
  <c r="J192" i="241"/>
  <c r="J191" i="241"/>
  <c r="J190" i="241"/>
  <c r="J189" i="241"/>
  <c r="J188" i="241"/>
  <c r="J187" i="241"/>
  <c r="J186" i="241"/>
  <c r="J185" i="241"/>
  <c r="J184" i="241"/>
  <c r="J183" i="241"/>
  <c r="J182" i="241"/>
  <c r="J181" i="241"/>
  <c r="J180" i="241"/>
  <c r="J179" i="241"/>
  <c r="J178" i="241"/>
  <c r="J177" i="241"/>
  <c r="J176" i="241"/>
  <c r="J175" i="241"/>
  <c r="J174" i="241"/>
  <c r="J173" i="241"/>
  <c r="J172" i="241"/>
  <c r="J171" i="241"/>
  <c r="J170" i="241"/>
  <c r="J169" i="241"/>
  <c r="J168" i="241"/>
  <c r="J167" i="241"/>
  <c r="J166" i="241"/>
  <c r="J165" i="241"/>
  <c r="J164" i="241"/>
  <c r="J163" i="241"/>
  <c r="J162" i="241"/>
  <c r="J161" i="241"/>
  <c r="J160" i="241"/>
  <c r="J159" i="241"/>
  <c r="J158" i="241"/>
  <c r="J157" i="241"/>
  <c r="J156" i="241"/>
  <c r="J155" i="241"/>
  <c r="J154" i="241"/>
  <c r="J153" i="241"/>
  <c r="J152" i="241"/>
  <c r="J151" i="241"/>
  <c r="J150" i="241"/>
  <c r="J149" i="241"/>
  <c r="J148" i="241"/>
  <c r="J147" i="241"/>
  <c r="J146" i="241"/>
  <c r="J145" i="241"/>
  <c r="J144" i="241"/>
  <c r="J143" i="241"/>
  <c r="J142" i="241"/>
  <c r="J141" i="241"/>
  <c r="J140" i="241"/>
  <c r="J139" i="241"/>
  <c r="J138" i="241"/>
  <c r="J137" i="241"/>
  <c r="J136" i="241"/>
  <c r="J135" i="241"/>
  <c r="J134" i="241"/>
  <c r="J133" i="241"/>
  <c r="J132" i="241"/>
  <c r="J131" i="241"/>
  <c r="J130" i="241"/>
  <c r="J129" i="241"/>
  <c r="J128" i="241"/>
  <c r="J127" i="241"/>
  <c r="J126" i="241"/>
  <c r="J125" i="241"/>
  <c r="J124" i="241"/>
  <c r="J123" i="241"/>
  <c r="J122" i="241"/>
  <c r="J121" i="241"/>
  <c r="J120" i="241"/>
  <c r="J119" i="241"/>
  <c r="J118" i="241"/>
  <c r="J117" i="241"/>
  <c r="J116" i="241"/>
  <c r="J115" i="241"/>
  <c r="J114" i="241"/>
  <c r="J113" i="241"/>
  <c r="J112" i="241"/>
  <c r="J111" i="241"/>
  <c r="J110" i="241"/>
  <c r="J109" i="241"/>
  <c r="J108" i="241"/>
  <c r="J107" i="241"/>
  <c r="J106" i="241"/>
  <c r="J105" i="241"/>
  <c r="J104" i="241"/>
  <c r="J103" i="241"/>
  <c r="J102" i="241"/>
  <c r="J101" i="241"/>
  <c r="J100" i="241"/>
  <c r="J99" i="241"/>
  <c r="J98" i="241"/>
  <c r="J97" i="241"/>
  <c r="J96" i="241"/>
  <c r="J95" i="241"/>
  <c r="J94" i="241"/>
  <c r="J93" i="241"/>
  <c r="J92" i="241"/>
  <c r="J91" i="241"/>
  <c r="J90" i="241"/>
  <c r="J89" i="241"/>
  <c r="J88" i="241"/>
  <c r="J87" i="241"/>
  <c r="J86" i="241"/>
  <c r="J85" i="241"/>
  <c r="J84" i="241"/>
  <c r="J83" i="241"/>
  <c r="J82" i="241"/>
  <c r="J81" i="241"/>
  <c r="J80" i="241"/>
  <c r="J79" i="241"/>
  <c r="J78" i="241"/>
  <c r="J77" i="241"/>
  <c r="J76" i="241"/>
  <c r="J75" i="241"/>
  <c r="J74" i="241"/>
  <c r="J73" i="241"/>
  <c r="J72" i="241"/>
  <c r="J71" i="241"/>
  <c r="J70" i="241"/>
  <c r="J69" i="241"/>
  <c r="J68" i="241"/>
  <c r="J67" i="241"/>
  <c r="J66" i="241"/>
  <c r="J65" i="241"/>
  <c r="J64" i="241"/>
  <c r="J63" i="241"/>
  <c r="J62" i="241"/>
  <c r="J61" i="241"/>
  <c r="J60" i="241"/>
  <c r="J59" i="241"/>
  <c r="J58" i="241"/>
  <c r="J57" i="241"/>
  <c r="J56" i="241"/>
  <c r="J55" i="241"/>
  <c r="J54" i="241"/>
  <c r="J53" i="241"/>
  <c r="J52" i="241"/>
  <c r="J51" i="241"/>
  <c r="J50" i="241"/>
  <c r="J49" i="241"/>
  <c r="J48" i="241"/>
  <c r="J47" i="241"/>
  <c r="J46" i="241"/>
  <c r="J45" i="241"/>
  <c r="J44" i="241"/>
  <c r="J43" i="241"/>
  <c r="J42" i="241"/>
  <c r="J41" i="241"/>
  <c r="J40" i="241"/>
  <c r="J39" i="241"/>
  <c r="J38" i="241"/>
  <c r="J37" i="241"/>
  <c r="J36" i="241"/>
  <c r="J35" i="241"/>
  <c r="J34" i="241"/>
  <c r="J33" i="241"/>
  <c r="J32" i="241"/>
  <c r="J31" i="241"/>
  <c r="J30" i="241"/>
  <c r="J29" i="241"/>
  <c r="J28" i="241"/>
  <c r="J27" i="241"/>
  <c r="J26" i="241"/>
  <c r="J25" i="241"/>
  <c r="Q24" i="241"/>
  <c r="Q23" i="241"/>
  <c r="Q22" i="241"/>
  <c r="Q21" i="241"/>
  <c r="Q20" i="241"/>
  <c r="Q19" i="241"/>
  <c r="Q18" i="241"/>
  <c r="Q17" i="241"/>
  <c r="Q16" i="241"/>
  <c r="Q15" i="241"/>
  <c r="Q14" i="241"/>
  <c r="Q13" i="241"/>
  <c r="Q12" i="241"/>
  <c r="Q11" i="241"/>
  <c r="Q10" i="241"/>
  <c r="Q9" i="241"/>
  <c r="Q8" i="241"/>
  <c r="J8" i="241"/>
  <c r="M7" i="241"/>
  <c r="H3" i="241" s="1"/>
  <c r="H4" i="241" s="1"/>
  <c r="L7" i="241"/>
  <c r="K7" i="241"/>
  <c r="I7" i="241"/>
  <c r="J7" i="241" s="1"/>
  <c r="H7" i="241"/>
  <c r="H2" i="241"/>
  <c r="B1" i="241"/>
  <c r="M7" i="247" l="1"/>
  <c r="H3" i="247" s="1"/>
  <c r="H4" i="247" s="1"/>
  <c r="M7" i="242"/>
  <c r="M7" i="255"/>
  <c r="H3" i="255" s="1"/>
  <c r="H4" i="255" s="1"/>
  <c r="O7" i="252"/>
  <c r="H3" i="252" s="1"/>
  <c r="H4" i="252" s="1"/>
  <c r="O7" i="248"/>
  <c r="H3" i="248" s="1"/>
  <c r="H4" i="248" s="1"/>
  <c r="J7" i="243"/>
  <c r="O7" i="244"/>
  <c r="H3" i="244" s="1"/>
  <c r="H4" i="244" s="1"/>
  <c r="J5" i="249"/>
  <c r="J65" i="240"/>
  <c r="J64" i="240"/>
  <c r="J63" i="240"/>
  <c r="J62" i="240"/>
  <c r="J61" i="240"/>
  <c r="J60" i="240"/>
  <c r="J59" i="240"/>
  <c r="J58" i="240"/>
  <c r="J57" i="240"/>
  <c r="J56" i="240"/>
  <c r="J55" i="240"/>
  <c r="J54" i="240"/>
  <c r="J53" i="240"/>
  <c r="J52" i="240"/>
  <c r="J51" i="240"/>
  <c r="J50" i="240"/>
  <c r="J49" i="240"/>
  <c r="J48" i="240"/>
  <c r="J47" i="240"/>
  <c r="J46" i="240"/>
  <c r="J45" i="240"/>
  <c r="J44" i="240"/>
  <c r="J43" i="240"/>
  <c r="J42" i="240"/>
  <c r="J41" i="240"/>
  <c r="J40" i="240"/>
  <c r="J39" i="240"/>
  <c r="J38" i="240"/>
  <c r="J37" i="240"/>
  <c r="J36" i="240"/>
  <c r="J35" i="240"/>
  <c r="J34" i="240"/>
  <c r="J33" i="240"/>
  <c r="J32" i="240"/>
  <c r="J31" i="240"/>
  <c r="J30" i="240"/>
  <c r="J29" i="240"/>
  <c r="J28" i="240"/>
  <c r="J27" i="240"/>
  <c r="J26" i="240"/>
  <c r="J25" i="240"/>
  <c r="J24" i="240"/>
  <c r="J23" i="240"/>
  <c r="J22" i="240"/>
  <c r="J21" i="240"/>
  <c r="J20" i="240"/>
  <c r="J19" i="240"/>
  <c r="J18" i="240"/>
  <c r="J17" i="240"/>
  <c r="J16" i="240"/>
  <c r="J15" i="240"/>
  <c r="J14" i="240"/>
  <c r="J13" i="240"/>
  <c r="J12" i="240"/>
  <c r="J11" i="240"/>
  <c r="J10" i="240"/>
  <c r="J9" i="240"/>
  <c r="J8" i="240"/>
  <c r="J7" i="240"/>
  <c r="J6" i="240"/>
  <c r="I5" i="240"/>
  <c r="H5" i="240"/>
  <c r="J5" i="240" s="1"/>
  <c r="H2" i="240"/>
  <c r="B1" i="240"/>
  <c r="J65" i="239"/>
  <c r="J64" i="239"/>
  <c r="J63" i="239"/>
  <c r="J62" i="239"/>
  <c r="J61" i="239"/>
  <c r="J60" i="239"/>
  <c r="J59" i="239"/>
  <c r="J58" i="239"/>
  <c r="J57" i="239"/>
  <c r="J56" i="239"/>
  <c r="J55" i="239"/>
  <c r="J54" i="239"/>
  <c r="J53" i="239"/>
  <c r="J52" i="239"/>
  <c r="J51" i="239"/>
  <c r="J50" i="239"/>
  <c r="J49" i="239"/>
  <c r="J48" i="239"/>
  <c r="J47" i="239"/>
  <c r="J46" i="239"/>
  <c r="J45" i="239"/>
  <c r="J44" i="239"/>
  <c r="J43" i="239"/>
  <c r="J42" i="239"/>
  <c r="J41" i="239"/>
  <c r="J40" i="239"/>
  <c r="J39" i="239"/>
  <c r="J38" i="239"/>
  <c r="J37" i="239"/>
  <c r="J36" i="239"/>
  <c r="J35" i="239"/>
  <c r="J34" i="239"/>
  <c r="J33" i="239"/>
  <c r="J32" i="239"/>
  <c r="J31" i="239"/>
  <c r="J30" i="239"/>
  <c r="J29" i="239"/>
  <c r="J28" i="239"/>
  <c r="J27" i="239"/>
  <c r="J26" i="239"/>
  <c r="J25" i="239"/>
  <c r="J24" i="239"/>
  <c r="J23" i="239"/>
  <c r="J22" i="239"/>
  <c r="J21" i="239"/>
  <c r="J20" i="239"/>
  <c r="J19" i="239"/>
  <c r="J18" i="239"/>
  <c r="J17" i="239"/>
  <c r="J16" i="239"/>
  <c r="J15" i="239"/>
  <c r="J14" i="239"/>
  <c r="J13" i="239"/>
  <c r="J12" i="239"/>
  <c r="J11" i="239"/>
  <c r="J10" i="239"/>
  <c r="J9" i="239"/>
  <c r="J8" i="239"/>
  <c r="J7" i="239"/>
  <c r="J6" i="239"/>
  <c r="I5" i="239"/>
  <c r="H5" i="239"/>
  <c r="J5" i="239" s="1"/>
  <c r="H2" i="239"/>
  <c r="B1" i="239"/>
  <c r="J357" i="238"/>
  <c r="J356" i="238"/>
  <c r="J355" i="238"/>
  <c r="J354" i="238"/>
  <c r="J353" i="238"/>
  <c r="J352" i="238"/>
  <c r="J351" i="238"/>
  <c r="J350" i="238"/>
  <c r="J349" i="238"/>
  <c r="J348" i="238"/>
  <c r="J347" i="238"/>
  <c r="J346" i="238"/>
  <c r="J345" i="238"/>
  <c r="J344" i="238"/>
  <c r="J343" i="238"/>
  <c r="J342" i="238"/>
  <c r="J341" i="238"/>
  <c r="J340" i="238"/>
  <c r="J339" i="238"/>
  <c r="J338" i="238"/>
  <c r="J337" i="238"/>
  <c r="J336" i="238"/>
  <c r="J335" i="238"/>
  <c r="J334" i="238"/>
  <c r="J333" i="238"/>
  <c r="J332" i="238"/>
  <c r="J331" i="238"/>
  <c r="J330" i="238"/>
  <c r="J329" i="238"/>
  <c r="J328" i="238"/>
  <c r="J327" i="238"/>
  <c r="J326" i="238"/>
  <c r="J325" i="238"/>
  <c r="J324" i="238"/>
  <c r="J323" i="238"/>
  <c r="J322" i="238"/>
  <c r="J321" i="238"/>
  <c r="J320" i="238"/>
  <c r="J319" i="238"/>
  <c r="J318" i="238"/>
  <c r="J317" i="238"/>
  <c r="J316" i="238"/>
  <c r="J315" i="238"/>
  <c r="J314" i="238"/>
  <c r="J313" i="238"/>
  <c r="J312" i="238"/>
  <c r="J311" i="238"/>
  <c r="J310" i="238"/>
  <c r="J309" i="238"/>
  <c r="J308" i="238"/>
  <c r="J307" i="238"/>
  <c r="J306" i="238"/>
  <c r="J305" i="238"/>
  <c r="J304" i="238"/>
  <c r="J303" i="238"/>
  <c r="J302" i="238"/>
  <c r="J301" i="238"/>
  <c r="J300" i="238"/>
  <c r="J299" i="238"/>
  <c r="J298" i="238"/>
  <c r="J297" i="238"/>
  <c r="J296" i="238"/>
  <c r="J295" i="238"/>
  <c r="J294" i="238"/>
  <c r="J293" i="238"/>
  <c r="J292" i="238"/>
  <c r="J291" i="238"/>
  <c r="J290" i="238"/>
  <c r="J289" i="238"/>
  <c r="J288" i="238"/>
  <c r="J287" i="238"/>
  <c r="J286" i="238"/>
  <c r="J285" i="238"/>
  <c r="J284" i="238"/>
  <c r="J283" i="238"/>
  <c r="J282" i="238"/>
  <c r="J281" i="238"/>
  <c r="J280" i="238"/>
  <c r="J279" i="238"/>
  <c r="J278" i="238"/>
  <c r="J277" i="238"/>
  <c r="J276" i="238"/>
  <c r="J275" i="238"/>
  <c r="J274" i="238"/>
  <c r="J273" i="238"/>
  <c r="J272" i="238"/>
  <c r="J271" i="238"/>
  <c r="J270" i="238"/>
  <c r="J269" i="238"/>
  <c r="J268" i="238"/>
  <c r="J267" i="238"/>
  <c r="J266" i="238"/>
  <c r="J265" i="238"/>
  <c r="J264" i="238"/>
  <c r="J263" i="238"/>
  <c r="J262" i="238"/>
  <c r="J261" i="238"/>
  <c r="J260" i="238"/>
  <c r="J259" i="238"/>
  <c r="J258" i="238"/>
  <c r="J257" i="238"/>
  <c r="J256" i="238"/>
  <c r="J255" i="238"/>
  <c r="J254" i="238"/>
  <c r="J253" i="238"/>
  <c r="J252" i="238"/>
  <c r="J251" i="238"/>
  <c r="J250" i="238"/>
  <c r="J249" i="238"/>
  <c r="J248" i="238"/>
  <c r="J247" i="238"/>
  <c r="J246" i="238"/>
  <c r="J245" i="238"/>
  <c r="J244" i="238"/>
  <c r="J243" i="238"/>
  <c r="J242" i="238"/>
  <c r="J241" i="238"/>
  <c r="J240" i="238"/>
  <c r="J239" i="238"/>
  <c r="J238" i="238"/>
  <c r="J237" i="238"/>
  <c r="J236" i="238"/>
  <c r="J235" i="238"/>
  <c r="J234" i="238"/>
  <c r="J233" i="238"/>
  <c r="J232" i="238"/>
  <c r="J231" i="238"/>
  <c r="J230" i="238"/>
  <c r="J229" i="238"/>
  <c r="J228" i="238"/>
  <c r="J227" i="238"/>
  <c r="J226" i="238"/>
  <c r="J225" i="238"/>
  <c r="J224" i="238"/>
  <c r="J223" i="238"/>
  <c r="J222" i="238"/>
  <c r="J221" i="238"/>
  <c r="J220" i="238"/>
  <c r="J219" i="238"/>
  <c r="J218" i="238"/>
  <c r="J217" i="238"/>
  <c r="J216" i="238"/>
  <c r="J215" i="238"/>
  <c r="J214" i="238"/>
  <c r="J213" i="238"/>
  <c r="J212" i="238"/>
  <c r="J211" i="238"/>
  <c r="J210" i="238"/>
  <c r="J209" i="238"/>
  <c r="J208" i="238"/>
  <c r="J207" i="238"/>
  <c r="J206" i="238"/>
  <c r="J205" i="238"/>
  <c r="J204" i="238"/>
  <c r="J203" i="238"/>
  <c r="J202" i="238"/>
  <c r="J201" i="238"/>
  <c r="J200" i="238"/>
  <c r="J199" i="238"/>
  <c r="J198" i="238"/>
  <c r="J197" i="238"/>
  <c r="J196" i="238"/>
  <c r="J195" i="238"/>
  <c r="J194" i="238"/>
  <c r="J193" i="238"/>
  <c r="J192" i="238"/>
  <c r="J191" i="238"/>
  <c r="J190" i="238"/>
  <c r="J189" i="238"/>
  <c r="J188" i="238"/>
  <c r="J187" i="238"/>
  <c r="J186" i="238"/>
  <c r="J185" i="238"/>
  <c r="J184" i="238"/>
  <c r="J183" i="238"/>
  <c r="J182" i="238"/>
  <c r="J181" i="238"/>
  <c r="J180" i="238"/>
  <c r="J179" i="238"/>
  <c r="J178" i="238"/>
  <c r="J177" i="238"/>
  <c r="J176" i="238"/>
  <c r="J175" i="238"/>
  <c r="J174" i="238"/>
  <c r="J173" i="238"/>
  <c r="J172" i="238"/>
  <c r="J171" i="238"/>
  <c r="J170" i="238"/>
  <c r="J169" i="238"/>
  <c r="J168" i="238"/>
  <c r="J167" i="238"/>
  <c r="J166" i="238"/>
  <c r="J165" i="238"/>
  <c r="J164" i="238"/>
  <c r="J163" i="238"/>
  <c r="J162" i="238"/>
  <c r="J161" i="238"/>
  <c r="J160" i="238"/>
  <c r="J159" i="238"/>
  <c r="J158" i="238"/>
  <c r="J157" i="238"/>
  <c r="J156" i="238"/>
  <c r="J155" i="238"/>
  <c r="J154" i="238"/>
  <c r="J153" i="238"/>
  <c r="J152" i="238"/>
  <c r="J151" i="238"/>
  <c r="J150" i="238"/>
  <c r="J149" i="238"/>
  <c r="J148" i="238"/>
  <c r="J147" i="238"/>
  <c r="J146" i="238"/>
  <c r="J145" i="238"/>
  <c r="J144" i="238"/>
  <c r="J143" i="238"/>
  <c r="J142" i="238"/>
  <c r="J141" i="238"/>
  <c r="J140" i="238"/>
  <c r="J139" i="238"/>
  <c r="J138" i="238"/>
  <c r="J137" i="238"/>
  <c r="J136" i="238"/>
  <c r="J135" i="238"/>
  <c r="J134" i="238"/>
  <c r="J133" i="238"/>
  <c r="J132" i="238"/>
  <c r="J131" i="238"/>
  <c r="J130" i="238"/>
  <c r="J129" i="238"/>
  <c r="J128" i="238"/>
  <c r="J127" i="238"/>
  <c r="J126" i="238"/>
  <c r="J125" i="238"/>
  <c r="J124" i="238"/>
  <c r="J123" i="238"/>
  <c r="J122" i="238"/>
  <c r="J121" i="238"/>
  <c r="J120" i="238"/>
  <c r="J119" i="238"/>
  <c r="J118" i="238"/>
  <c r="J117" i="238"/>
  <c r="J116" i="238"/>
  <c r="J115" i="238"/>
  <c r="J114" i="238"/>
  <c r="J113" i="238"/>
  <c r="J112" i="238"/>
  <c r="J111" i="238"/>
  <c r="J110" i="238"/>
  <c r="J109" i="238"/>
  <c r="J108" i="238"/>
  <c r="J107" i="238"/>
  <c r="J106" i="238"/>
  <c r="J105" i="238"/>
  <c r="J104" i="238"/>
  <c r="J103" i="238"/>
  <c r="J102" i="238"/>
  <c r="J101" i="238"/>
  <c r="J100" i="238"/>
  <c r="J99" i="238"/>
  <c r="J98" i="238"/>
  <c r="J97" i="238"/>
  <c r="J96" i="238"/>
  <c r="J95" i="238"/>
  <c r="J94" i="238"/>
  <c r="J93" i="238"/>
  <c r="J92" i="238"/>
  <c r="J91" i="238"/>
  <c r="J90" i="238"/>
  <c r="J89" i="238"/>
  <c r="J88" i="238"/>
  <c r="J87" i="238"/>
  <c r="J86" i="238"/>
  <c r="J85" i="238"/>
  <c r="J84" i="238"/>
  <c r="J83" i="238"/>
  <c r="J82" i="238"/>
  <c r="J81" i="238"/>
  <c r="J80" i="238"/>
  <c r="J79" i="238"/>
  <c r="J78" i="238"/>
  <c r="J77" i="238"/>
  <c r="J76" i="238"/>
  <c r="J75" i="238"/>
  <c r="J74" i="238"/>
  <c r="J73" i="238"/>
  <c r="J72" i="238"/>
  <c r="J71" i="238"/>
  <c r="J70" i="238"/>
  <c r="J69" i="238"/>
  <c r="J68" i="238"/>
  <c r="J67" i="238"/>
  <c r="J66" i="238"/>
  <c r="J65" i="238"/>
  <c r="J64" i="238"/>
  <c r="J63" i="238"/>
  <c r="J62" i="238"/>
  <c r="J61" i="238"/>
  <c r="J60" i="238"/>
  <c r="J59" i="238"/>
  <c r="J58" i="238"/>
  <c r="J57" i="238"/>
  <c r="J56" i="238"/>
  <c r="J55" i="238"/>
  <c r="J54" i="238"/>
  <c r="J53" i="238"/>
  <c r="J52" i="238"/>
  <c r="J51" i="238"/>
  <c r="J50" i="238"/>
  <c r="J49" i="238"/>
  <c r="J48" i="238"/>
  <c r="J47" i="238"/>
  <c r="J46" i="238"/>
  <c r="J45" i="238"/>
  <c r="J44" i="238"/>
  <c r="J43" i="238"/>
  <c r="J42" i="238"/>
  <c r="J41" i="238"/>
  <c r="J40" i="238"/>
  <c r="J39" i="238"/>
  <c r="J38" i="238"/>
  <c r="J37" i="238"/>
  <c r="J36" i="238"/>
  <c r="J35" i="238"/>
  <c r="J34" i="238"/>
  <c r="J33" i="238"/>
  <c r="J32" i="238"/>
  <c r="J31" i="238"/>
  <c r="J30" i="238"/>
  <c r="J29" i="238"/>
  <c r="J28" i="238"/>
  <c r="J27" i="238"/>
  <c r="J26" i="238"/>
  <c r="J25" i="238"/>
  <c r="J24" i="238"/>
  <c r="J23" i="238"/>
  <c r="J22" i="238"/>
  <c r="J21" i="238"/>
  <c r="J20" i="238"/>
  <c r="O19" i="238"/>
  <c r="J19" i="238"/>
  <c r="O18" i="238"/>
  <c r="J18" i="238"/>
  <c r="O17" i="238"/>
  <c r="J17" i="238"/>
  <c r="O16" i="238"/>
  <c r="J16" i="238"/>
  <c r="O15" i="238"/>
  <c r="J15" i="238"/>
  <c r="O14" i="238"/>
  <c r="J14" i="238"/>
  <c r="O13" i="238"/>
  <c r="J13" i="238"/>
  <c r="O12" i="238"/>
  <c r="J12" i="238"/>
  <c r="O11" i="238"/>
  <c r="J11" i="238"/>
  <c r="O10" i="238"/>
  <c r="J10" i="238"/>
  <c r="O9" i="238"/>
  <c r="O7" i="238" s="1"/>
  <c r="H3" i="238" s="1"/>
  <c r="H4" i="238" s="1"/>
  <c r="J9" i="238"/>
  <c r="O8" i="238"/>
  <c r="J8" i="238"/>
  <c r="I7" i="238"/>
  <c r="H7" i="238"/>
  <c r="J7" i="238" s="1"/>
  <c r="H2" i="238"/>
  <c r="B1" i="238"/>
  <c r="J357" i="237"/>
  <c r="J356" i="237"/>
  <c r="J355" i="237"/>
  <c r="J354" i="237"/>
  <c r="J353" i="237"/>
  <c r="J352" i="237"/>
  <c r="J351" i="237"/>
  <c r="J350" i="237"/>
  <c r="J349" i="237"/>
  <c r="J348" i="237"/>
  <c r="J347" i="237"/>
  <c r="J346" i="237"/>
  <c r="J345" i="237"/>
  <c r="J344" i="237"/>
  <c r="J343" i="237"/>
  <c r="J342" i="237"/>
  <c r="J341" i="237"/>
  <c r="J340" i="237"/>
  <c r="J339" i="237"/>
  <c r="J338" i="237"/>
  <c r="J337" i="237"/>
  <c r="J336" i="237"/>
  <c r="J335" i="237"/>
  <c r="J334" i="237"/>
  <c r="J333" i="237"/>
  <c r="J332" i="237"/>
  <c r="J331" i="237"/>
  <c r="J330" i="237"/>
  <c r="J329" i="237"/>
  <c r="J328" i="237"/>
  <c r="J327" i="237"/>
  <c r="J326" i="237"/>
  <c r="J325" i="237"/>
  <c r="J324" i="237"/>
  <c r="J323" i="237"/>
  <c r="J322" i="237"/>
  <c r="J321" i="237"/>
  <c r="J320" i="237"/>
  <c r="J319" i="237"/>
  <c r="J318" i="237"/>
  <c r="J317" i="237"/>
  <c r="J316" i="237"/>
  <c r="J315" i="237"/>
  <c r="J314" i="237"/>
  <c r="J313" i="237"/>
  <c r="J312" i="237"/>
  <c r="J311" i="237"/>
  <c r="J310" i="237"/>
  <c r="J309" i="237"/>
  <c r="J308" i="237"/>
  <c r="J307" i="237"/>
  <c r="J306" i="237"/>
  <c r="J305" i="237"/>
  <c r="J304" i="237"/>
  <c r="J303" i="237"/>
  <c r="J302" i="237"/>
  <c r="J301" i="237"/>
  <c r="J300" i="237"/>
  <c r="J299" i="237"/>
  <c r="J298" i="237"/>
  <c r="J297" i="237"/>
  <c r="J296" i="237"/>
  <c r="J295" i="237"/>
  <c r="J294" i="237"/>
  <c r="J293" i="237"/>
  <c r="J292" i="237"/>
  <c r="J291" i="237"/>
  <c r="J290" i="237"/>
  <c r="J289" i="237"/>
  <c r="J288" i="237"/>
  <c r="J287" i="237"/>
  <c r="J286" i="237"/>
  <c r="J285" i="237"/>
  <c r="J284" i="237"/>
  <c r="J283" i="237"/>
  <c r="J282" i="237"/>
  <c r="J281" i="237"/>
  <c r="J280" i="237"/>
  <c r="J279" i="237"/>
  <c r="J278" i="237"/>
  <c r="J277" i="237"/>
  <c r="J276" i="237"/>
  <c r="J275" i="237"/>
  <c r="J274" i="237"/>
  <c r="J273" i="237"/>
  <c r="J272" i="237"/>
  <c r="J271" i="237"/>
  <c r="J270" i="237"/>
  <c r="J269" i="237"/>
  <c r="J268" i="237"/>
  <c r="J267" i="237"/>
  <c r="J266" i="237"/>
  <c r="J265" i="237"/>
  <c r="J264" i="237"/>
  <c r="J263" i="237"/>
  <c r="J262" i="237"/>
  <c r="J261" i="237"/>
  <c r="J260" i="237"/>
  <c r="J259" i="237"/>
  <c r="J258" i="237"/>
  <c r="J257" i="237"/>
  <c r="J256" i="237"/>
  <c r="J255" i="237"/>
  <c r="J254" i="237"/>
  <c r="J253" i="237"/>
  <c r="J252" i="237"/>
  <c r="J251" i="237"/>
  <c r="J250" i="237"/>
  <c r="J249" i="237"/>
  <c r="J248" i="237"/>
  <c r="J247" i="237"/>
  <c r="J246" i="237"/>
  <c r="J245" i="237"/>
  <c r="J244" i="237"/>
  <c r="J243" i="237"/>
  <c r="J242" i="237"/>
  <c r="J241" i="237"/>
  <c r="J240" i="237"/>
  <c r="J239" i="237"/>
  <c r="J238" i="237"/>
  <c r="J237" i="237"/>
  <c r="J236" i="237"/>
  <c r="J235" i="237"/>
  <c r="J234" i="237"/>
  <c r="J233" i="237"/>
  <c r="J232" i="237"/>
  <c r="J231" i="237"/>
  <c r="J230" i="237"/>
  <c r="J229" i="237"/>
  <c r="J228" i="237"/>
  <c r="J227" i="237"/>
  <c r="J226" i="237"/>
  <c r="J225" i="237"/>
  <c r="J224" i="237"/>
  <c r="J223" i="237"/>
  <c r="J222" i="237"/>
  <c r="J221" i="237"/>
  <c r="J220" i="237"/>
  <c r="J219" i="237"/>
  <c r="J218" i="237"/>
  <c r="J217" i="237"/>
  <c r="J216" i="237"/>
  <c r="J215" i="237"/>
  <c r="J214" i="237"/>
  <c r="J213" i="237"/>
  <c r="J212" i="237"/>
  <c r="J211" i="237"/>
  <c r="J210" i="237"/>
  <c r="J209" i="237"/>
  <c r="J208" i="237"/>
  <c r="J207" i="237"/>
  <c r="J206" i="237"/>
  <c r="J205" i="237"/>
  <c r="J204" i="237"/>
  <c r="J203" i="237"/>
  <c r="J202" i="237"/>
  <c r="J201" i="237"/>
  <c r="J200" i="237"/>
  <c r="J199" i="237"/>
  <c r="J198" i="237"/>
  <c r="J197" i="237"/>
  <c r="J196" i="237"/>
  <c r="J195" i="237"/>
  <c r="J194" i="237"/>
  <c r="J193" i="237"/>
  <c r="J192" i="237"/>
  <c r="J191" i="237"/>
  <c r="J190" i="237"/>
  <c r="J189" i="237"/>
  <c r="J188" i="237"/>
  <c r="J187" i="237"/>
  <c r="J186" i="237"/>
  <c r="J185" i="237"/>
  <c r="J184" i="237"/>
  <c r="J183" i="237"/>
  <c r="J182" i="237"/>
  <c r="J181" i="237"/>
  <c r="J180" i="237"/>
  <c r="J179" i="237"/>
  <c r="J178" i="237"/>
  <c r="J177" i="237"/>
  <c r="J176" i="237"/>
  <c r="J175" i="237"/>
  <c r="J174" i="237"/>
  <c r="J173" i="237"/>
  <c r="J172" i="237"/>
  <c r="J171" i="237"/>
  <c r="J170" i="237"/>
  <c r="J169" i="237"/>
  <c r="J168" i="237"/>
  <c r="J167" i="237"/>
  <c r="J166" i="237"/>
  <c r="J165" i="237"/>
  <c r="J164" i="237"/>
  <c r="J163" i="237"/>
  <c r="J162" i="237"/>
  <c r="J161" i="237"/>
  <c r="J160" i="237"/>
  <c r="J159" i="237"/>
  <c r="J158" i="237"/>
  <c r="J157" i="237"/>
  <c r="J156" i="237"/>
  <c r="J155" i="237"/>
  <c r="J154" i="237"/>
  <c r="J153" i="237"/>
  <c r="J152" i="237"/>
  <c r="J151" i="237"/>
  <c r="J150" i="237"/>
  <c r="J149" i="237"/>
  <c r="J148" i="237"/>
  <c r="J147" i="237"/>
  <c r="J146" i="237"/>
  <c r="J145" i="237"/>
  <c r="J144" i="237"/>
  <c r="J143" i="237"/>
  <c r="J142" i="237"/>
  <c r="J141" i="237"/>
  <c r="J140" i="237"/>
  <c r="J139" i="237"/>
  <c r="J138" i="237"/>
  <c r="J137" i="237"/>
  <c r="J136" i="237"/>
  <c r="J135" i="237"/>
  <c r="J134" i="237"/>
  <c r="J133" i="237"/>
  <c r="J132" i="237"/>
  <c r="J131" i="237"/>
  <c r="J130" i="237"/>
  <c r="J129" i="237"/>
  <c r="J128" i="237"/>
  <c r="J127" i="237"/>
  <c r="J126" i="237"/>
  <c r="J125" i="237"/>
  <c r="J124" i="237"/>
  <c r="J123" i="237"/>
  <c r="J122" i="237"/>
  <c r="J121" i="237"/>
  <c r="J120" i="237"/>
  <c r="J119" i="237"/>
  <c r="J118" i="237"/>
  <c r="J117" i="237"/>
  <c r="J116" i="237"/>
  <c r="J115" i="237"/>
  <c r="J114" i="237"/>
  <c r="J113" i="237"/>
  <c r="J112" i="237"/>
  <c r="J111" i="237"/>
  <c r="J110" i="237"/>
  <c r="J109" i="237"/>
  <c r="J108" i="237"/>
  <c r="J107" i="237"/>
  <c r="J106" i="237"/>
  <c r="J105" i="237"/>
  <c r="J104" i="237"/>
  <c r="J103" i="237"/>
  <c r="J102" i="237"/>
  <c r="J101" i="237"/>
  <c r="J100" i="237"/>
  <c r="J99" i="237"/>
  <c r="J98" i="237"/>
  <c r="J97" i="237"/>
  <c r="J96" i="237"/>
  <c r="J95" i="237"/>
  <c r="J94" i="237"/>
  <c r="J93" i="237"/>
  <c r="J92" i="237"/>
  <c r="J91" i="237"/>
  <c r="M90" i="237"/>
  <c r="J90" i="237"/>
  <c r="M89" i="237"/>
  <c r="J89" i="237"/>
  <c r="M88" i="237"/>
  <c r="J88" i="237"/>
  <c r="M87" i="237"/>
  <c r="J87" i="237"/>
  <c r="M86" i="237"/>
  <c r="J86" i="237"/>
  <c r="M85" i="237"/>
  <c r="J85" i="237"/>
  <c r="M84" i="237"/>
  <c r="J84" i="237"/>
  <c r="M83" i="237"/>
  <c r="J83" i="237"/>
  <c r="M82" i="237"/>
  <c r="J82" i="237"/>
  <c r="M81" i="237"/>
  <c r="J81" i="237"/>
  <c r="M80" i="237"/>
  <c r="J80" i="237"/>
  <c r="M79" i="237"/>
  <c r="J79" i="237"/>
  <c r="M78" i="237"/>
  <c r="J78" i="237"/>
  <c r="M77" i="237"/>
  <c r="J77" i="237"/>
  <c r="M76" i="237"/>
  <c r="J76" i="237"/>
  <c r="M75" i="237"/>
  <c r="J75" i="237"/>
  <c r="M74" i="237"/>
  <c r="J74" i="237"/>
  <c r="M73" i="237"/>
  <c r="J73" i="237"/>
  <c r="M72" i="237"/>
  <c r="J72" i="237"/>
  <c r="M71" i="237"/>
  <c r="J71" i="237"/>
  <c r="M70" i="237"/>
  <c r="J70" i="237"/>
  <c r="M69" i="237"/>
  <c r="J69" i="237"/>
  <c r="M68" i="237"/>
  <c r="J68" i="237"/>
  <c r="M67" i="237"/>
  <c r="J67" i="237"/>
  <c r="M66" i="237"/>
  <c r="J66" i="237"/>
  <c r="M65" i="237"/>
  <c r="J65" i="237"/>
  <c r="M64" i="237"/>
  <c r="J64" i="237"/>
  <c r="M63" i="237"/>
  <c r="J63" i="237"/>
  <c r="M62" i="237"/>
  <c r="J62" i="237"/>
  <c r="M61" i="237"/>
  <c r="J61" i="237"/>
  <c r="M60" i="237"/>
  <c r="J60" i="237"/>
  <c r="M59" i="237"/>
  <c r="J59" i="237"/>
  <c r="M58" i="237"/>
  <c r="J58" i="237"/>
  <c r="M57" i="237"/>
  <c r="J57" i="237"/>
  <c r="M56" i="237"/>
  <c r="J56" i="237"/>
  <c r="M55" i="237"/>
  <c r="J55" i="237"/>
  <c r="M54" i="237"/>
  <c r="J54" i="237"/>
  <c r="M53" i="237"/>
  <c r="J53" i="237"/>
  <c r="M52" i="237"/>
  <c r="J52" i="237"/>
  <c r="M51" i="237"/>
  <c r="J51" i="237"/>
  <c r="M50" i="237"/>
  <c r="J50" i="237"/>
  <c r="M49" i="237"/>
  <c r="J49" i="237"/>
  <c r="M48" i="237"/>
  <c r="J48" i="237"/>
  <c r="M47" i="237"/>
  <c r="J47" i="237"/>
  <c r="M46" i="237"/>
  <c r="J46" i="237"/>
  <c r="M45" i="237"/>
  <c r="J45" i="237"/>
  <c r="M44" i="237"/>
  <c r="J44" i="237"/>
  <c r="M43" i="237"/>
  <c r="J43" i="237"/>
  <c r="M42" i="237"/>
  <c r="J42" i="237"/>
  <c r="M41" i="237"/>
  <c r="J41" i="237"/>
  <c r="M40" i="237"/>
  <c r="J40" i="237"/>
  <c r="M39" i="237"/>
  <c r="J39" i="237"/>
  <c r="M38" i="237"/>
  <c r="J38" i="237"/>
  <c r="M37" i="237"/>
  <c r="J37" i="237"/>
  <c r="M36" i="237"/>
  <c r="J36" i="237"/>
  <c r="M35" i="237"/>
  <c r="J35" i="237"/>
  <c r="M34" i="237"/>
  <c r="J34" i="237"/>
  <c r="M33" i="237"/>
  <c r="J33" i="237"/>
  <c r="M32" i="237"/>
  <c r="J32" i="237"/>
  <c r="M31" i="237"/>
  <c r="J31" i="237"/>
  <c r="M30" i="237"/>
  <c r="J30" i="237"/>
  <c r="M29" i="237"/>
  <c r="J29" i="237"/>
  <c r="M28" i="237"/>
  <c r="J28" i="237"/>
  <c r="M27" i="237"/>
  <c r="J27" i="237"/>
  <c r="M26" i="237"/>
  <c r="J26" i="237"/>
  <c r="M25" i="237"/>
  <c r="J25" i="237"/>
  <c r="M24" i="237"/>
  <c r="J24" i="237"/>
  <c r="M23" i="237"/>
  <c r="J23" i="237"/>
  <c r="M22" i="237"/>
  <c r="J22" i="237"/>
  <c r="M21" i="237"/>
  <c r="J21" i="237"/>
  <c r="M20" i="237"/>
  <c r="J20" i="237"/>
  <c r="M19" i="237"/>
  <c r="J19" i="237"/>
  <c r="M18" i="237"/>
  <c r="J18" i="237"/>
  <c r="M17" i="237"/>
  <c r="J17" i="237"/>
  <c r="M16" i="237"/>
  <c r="J16" i="237"/>
  <c r="M15" i="237"/>
  <c r="J15" i="237"/>
  <c r="M14" i="237"/>
  <c r="J14" i="237"/>
  <c r="M13" i="237"/>
  <c r="J13" i="237"/>
  <c r="M12" i="237"/>
  <c r="J12" i="237"/>
  <c r="M11" i="237"/>
  <c r="J11" i="237"/>
  <c r="M10" i="237"/>
  <c r="J10" i="237"/>
  <c r="M9" i="237"/>
  <c r="J9" i="237"/>
  <c r="M8" i="237"/>
  <c r="I8" i="237"/>
  <c r="J8" i="237" s="1"/>
  <c r="L7" i="237"/>
  <c r="K7" i="237"/>
  <c r="I7" i="237"/>
  <c r="H7" i="237"/>
  <c r="H2" i="237"/>
  <c r="B1" i="237"/>
  <c r="J65" i="234"/>
  <c r="J64" i="234"/>
  <c r="J63" i="234"/>
  <c r="J62" i="234"/>
  <c r="J61" i="234"/>
  <c r="J60" i="234"/>
  <c r="J59" i="234"/>
  <c r="J58" i="234"/>
  <c r="J57" i="234"/>
  <c r="J56" i="234"/>
  <c r="J55" i="234"/>
  <c r="J54" i="234"/>
  <c r="J53" i="234"/>
  <c r="J52" i="234"/>
  <c r="J51" i="234"/>
  <c r="J50" i="234"/>
  <c r="J49" i="234"/>
  <c r="J48" i="234"/>
  <c r="J47" i="234"/>
  <c r="J46" i="234"/>
  <c r="J45" i="234"/>
  <c r="J44" i="234"/>
  <c r="J43" i="234"/>
  <c r="J42" i="234"/>
  <c r="J41" i="234"/>
  <c r="J40" i="234"/>
  <c r="J39" i="234"/>
  <c r="J38" i="234"/>
  <c r="J37" i="234"/>
  <c r="J36" i="234"/>
  <c r="J35" i="234"/>
  <c r="J34" i="234"/>
  <c r="J33" i="234"/>
  <c r="J32" i="234"/>
  <c r="J31" i="234"/>
  <c r="J30" i="234"/>
  <c r="J29" i="234"/>
  <c r="J28" i="234"/>
  <c r="J27" i="234"/>
  <c r="J26" i="234"/>
  <c r="J25" i="234"/>
  <c r="J24" i="234"/>
  <c r="J23" i="234"/>
  <c r="J22" i="234"/>
  <c r="J21" i="234"/>
  <c r="J20" i="234"/>
  <c r="J19" i="234"/>
  <c r="J18" i="234"/>
  <c r="J17" i="234"/>
  <c r="J16" i="234"/>
  <c r="J15" i="234"/>
  <c r="J14" i="234"/>
  <c r="J13" i="234"/>
  <c r="J12" i="234"/>
  <c r="I5" i="234"/>
  <c r="H5" i="234"/>
  <c r="J5" i="234" s="1"/>
  <c r="H2" i="234"/>
  <c r="B1" i="234"/>
  <c r="J65" i="233"/>
  <c r="J64" i="233"/>
  <c r="J63" i="233"/>
  <c r="J62" i="233"/>
  <c r="J61" i="233"/>
  <c r="J60" i="233"/>
  <c r="J59" i="233"/>
  <c r="J58" i="233"/>
  <c r="J57" i="233"/>
  <c r="J56" i="233"/>
  <c r="J55" i="233"/>
  <c r="J54" i="233"/>
  <c r="J53" i="233"/>
  <c r="J52" i="233"/>
  <c r="J51" i="233"/>
  <c r="J50" i="233"/>
  <c r="J49" i="233"/>
  <c r="J48" i="233"/>
  <c r="J47" i="233"/>
  <c r="J46" i="233"/>
  <c r="J45" i="233"/>
  <c r="J44" i="233"/>
  <c r="J43" i="233"/>
  <c r="J42" i="233"/>
  <c r="J41" i="233"/>
  <c r="J40" i="233"/>
  <c r="J39" i="233"/>
  <c r="J38" i="233"/>
  <c r="J37" i="233"/>
  <c r="J36" i="233"/>
  <c r="J35" i="233"/>
  <c r="J34" i="233"/>
  <c r="J33" i="233"/>
  <c r="J32" i="233"/>
  <c r="J31" i="233"/>
  <c r="J30" i="233"/>
  <c r="J29" i="233"/>
  <c r="J28" i="233"/>
  <c r="J27" i="233"/>
  <c r="J26" i="233"/>
  <c r="J25" i="233"/>
  <c r="J24" i="233"/>
  <c r="J23" i="233"/>
  <c r="J22" i="233"/>
  <c r="J21" i="233"/>
  <c r="J20" i="233"/>
  <c r="J19" i="233"/>
  <c r="J18" i="233"/>
  <c r="J17" i="233"/>
  <c r="J16" i="233"/>
  <c r="J15" i="233"/>
  <c r="J14" i="233"/>
  <c r="J13" i="233"/>
  <c r="J12" i="233"/>
  <c r="J11" i="233"/>
  <c r="J10" i="233"/>
  <c r="J9" i="233"/>
  <c r="J8" i="233"/>
  <c r="J7" i="233"/>
  <c r="J6" i="233"/>
  <c r="I5" i="233"/>
  <c r="H5" i="233"/>
  <c r="J5" i="233" s="1"/>
  <c r="H2" i="233"/>
  <c r="B1" i="233"/>
  <c r="J357" i="232"/>
  <c r="J356" i="232"/>
  <c r="J355" i="232"/>
  <c r="J354" i="232"/>
  <c r="J353" i="232"/>
  <c r="J352" i="232"/>
  <c r="J351" i="232"/>
  <c r="J350" i="232"/>
  <c r="J349" i="232"/>
  <c r="J348" i="232"/>
  <c r="J347" i="232"/>
  <c r="J346" i="232"/>
  <c r="J345" i="232"/>
  <c r="J344" i="232"/>
  <c r="J343" i="232"/>
  <c r="J342" i="232"/>
  <c r="J341" i="232"/>
  <c r="J340" i="232"/>
  <c r="J339" i="232"/>
  <c r="J338" i="232"/>
  <c r="J337" i="232"/>
  <c r="J336" i="232"/>
  <c r="J335" i="232"/>
  <c r="J334" i="232"/>
  <c r="J333" i="232"/>
  <c r="J332" i="232"/>
  <c r="J331" i="232"/>
  <c r="J330" i="232"/>
  <c r="J329" i="232"/>
  <c r="J328" i="232"/>
  <c r="J327" i="232"/>
  <c r="J326" i="232"/>
  <c r="J325" i="232"/>
  <c r="J324" i="232"/>
  <c r="J323" i="232"/>
  <c r="J322" i="232"/>
  <c r="J321" i="232"/>
  <c r="J320" i="232"/>
  <c r="J319" i="232"/>
  <c r="J318" i="232"/>
  <c r="J317" i="232"/>
  <c r="J316" i="232"/>
  <c r="J315" i="232"/>
  <c r="J314" i="232"/>
  <c r="J313" i="232"/>
  <c r="J312" i="232"/>
  <c r="J311" i="232"/>
  <c r="J310" i="232"/>
  <c r="J309" i="232"/>
  <c r="J308" i="232"/>
  <c r="J307" i="232"/>
  <c r="J306" i="232"/>
  <c r="J305" i="232"/>
  <c r="J304" i="232"/>
  <c r="J303" i="232"/>
  <c r="J302" i="232"/>
  <c r="J301" i="232"/>
  <c r="J300" i="232"/>
  <c r="J299" i="232"/>
  <c r="J298" i="232"/>
  <c r="J297" i="232"/>
  <c r="J296" i="232"/>
  <c r="J295" i="232"/>
  <c r="J294" i="232"/>
  <c r="J293" i="232"/>
  <c r="J292" i="232"/>
  <c r="J291" i="232"/>
  <c r="J290" i="232"/>
  <c r="J289" i="232"/>
  <c r="J288" i="232"/>
  <c r="J287" i="232"/>
  <c r="J286" i="232"/>
  <c r="J285" i="232"/>
  <c r="J284" i="232"/>
  <c r="J283" i="232"/>
  <c r="J282" i="232"/>
  <c r="J281" i="232"/>
  <c r="J280" i="232"/>
  <c r="J279" i="232"/>
  <c r="J278" i="232"/>
  <c r="J277" i="232"/>
  <c r="J276" i="232"/>
  <c r="J275" i="232"/>
  <c r="J274" i="232"/>
  <c r="J273" i="232"/>
  <c r="J272" i="232"/>
  <c r="J271" i="232"/>
  <c r="J270" i="232"/>
  <c r="J269" i="232"/>
  <c r="J268" i="232"/>
  <c r="J267" i="232"/>
  <c r="J266" i="232"/>
  <c r="J265" i="232"/>
  <c r="J264" i="232"/>
  <c r="J263" i="232"/>
  <c r="J262" i="232"/>
  <c r="J261" i="232"/>
  <c r="J260" i="232"/>
  <c r="J259" i="232"/>
  <c r="J258" i="232"/>
  <c r="J257" i="232"/>
  <c r="J256" i="232"/>
  <c r="J255" i="232"/>
  <c r="J254" i="232"/>
  <c r="J253" i="232"/>
  <c r="J252" i="232"/>
  <c r="J251" i="232"/>
  <c r="J250" i="232"/>
  <c r="J249" i="232"/>
  <c r="J248" i="232"/>
  <c r="J247" i="232"/>
  <c r="J246" i="232"/>
  <c r="J245" i="232"/>
  <c r="J244" i="232"/>
  <c r="J243" i="232"/>
  <c r="J242" i="232"/>
  <c r="J241" i="232"/>
  <c r="J240" i="232"/>
  <c r="J239" i="232"/>
  <c r="J238" i="232"/>
  <c r="J237" i="232"/>
  <c r="J236" i="232"/>
  <c r="J235" i="232"/>
  <c r="J234" i="232"/>
  <c r="J233" i="232"/>
  <c r="J232" i="232"/>
  <c r="J231" i="232"/>
  <c r="J230" i="232"/>
  <c r="J229" i="232"/>
  <c r="J228" i="232"/>
  <c r="J227" i="232"/>
  <c r="J226" i="232"/>
  <c r="J225" i="232"/>
  <c r="J224" i="232"/>
  <c r="J223" i="232"/>
  <c r="J222" i="232"/>
  <c r="J221" i="232"/>
  <c r="J220" i="232"/>
  <c r="J219" i="232"/>
  <c r="J218" i="232"/>
  <c r="J217" i="232"/>
  <c r="J216" i="232"/>
  <c r="J215" i="232"/>
  <c r="J214" i="232"/>
  <c r="J213" i="232"/>
  <c r="J212" i="232"/>
  <c r="J211" i="232"/>
  <c r="J210" i="232"/>
  <c r="J209" i="232"/>
  <c r="J208" i="232"/>
  <c r="J207" i="232"/>
  <c r="J206" i="232"/>
  <c r="J205" i="232"/>
  <c r="J204" i="232"/>
  <c r="J203" i="232"/>
  <c r="J202" i="232"/>
  <c r="J201" i="232"/>
  <c r="J200" i="232"/>
  <c r="J199" i="232"/>
  <c r="J198" i="232"/>
  <c r="J197" i="232"/>
  <c r="J196" i="232"/>
  <c r="J195" i="232"/>
  <c r="J194" i="232"/>
  <c r="J193" i="232"/>
  <c r="J192" i="232"/>
  <c r="J191" i="232"/>
  <c r="J190" i="232"/>
  <c r="J189" i="232"/>
  <c r="J188" i="232"/>
  <c r="J187" i="232"/>
  <c r="J186" i="232"/>
  <c r="J185" i="232"/>
  <c r="J184" i="232"/>
  <c r="J183" i="232"/>
  <c r="J182" i="232"/>
  <c r="J181" i="232"/>
  <c r="J180" i="232"/>
  <c r="J179" i="232"/>
  <c r="J178" i="232"/>
  <c r="J177" i="232"/>
  <c r="J176" i="232"/>
  <c r="J175" i="232"/>
  <c r="J174" i="232"/>
  <c r="J173" i="232"/>
  <c r="J172" i="232"/>
  <c r="J171" i="232"/>
  <c r="J170" i="232"/>
  <c r="J169" i="232"/>
  <c r="J168" i="232"/>
  <c r="J167" i="232"/>
  <c r="J166" i="232"/>
  <c r="J165" i="232"/>
  <c r="J164" i="232"/>
  <c r="J163" i="232"/>
  <c r="J162" i="232"/>
  <c r="J161" i="232"/>
  <c r="J160" i="232"/>
  <c r="J159" i="232"/>
  <c r="J158" i="232"/>
  <c r="J157" i="232"/>
  <c r="J156" i="232"/>
  <c r="J155" i="232"/>
  <c r="J154" i="232"/>
  <c r="J153" i="232"/>
  <c r="J152" i="232"/>
  <c r="J151" i="232"/>
  <c r="J150" i="232"/>
  <c r="J149" i="232"/>
  <c r="J148" i="232"/>
  <c r="J147" i="232"/>
  <c r="J146" i="232"/>
  <c r="J145" i="232"/>
  <c r="J144" i="232"/>
  <c r="J143" i="232"/>
  <c r="J142" i="232"/>
  <c r="J141" i="232"/>
  <c r="J140" i="232"/>
  <c r="J139" i="232"/>
  <c r="J138" i="232"/>
  <c r="J137" i="232"/>
  <c r="J136" i="232"/>
  <c r="J135" i="232"/>
  <c r="J134" i="232"/>
  <c r="J133" i="232"/>
  <c r="J132" i="232"/>
  <c r="J131" i="232"/>
  <c r="J130" i="232"/>
  <c r="J129" i="232"/>
  <c r="J128" i="232"/>
  <c r="J127" i="232"/>
  <c r="J126" i="232"/>
  <c r="J125" i="232"/>
  <c r="J124" i="232"/>
  <c r="J123" i="232"/>
  <c r="J122" i="232"/>
  <c r="J121" i="232"/>
  <c r="J120" i="232"/>
  <c r="J119" i="232"/>
  <c r="J118" i="232"/>
  <c r="J117" i="232"/>
  <c r="J116" i="232"/>
  <c r="J115" i="232"/>
  <c r="J114" i="232"/>
  <c r="J113" i="232"/>
  <c r="J112" i="232"/>
  <c r="J111" i="232"/>
  <c r="J110" i="232"/>
  <c r="J109" i="232"/>
  <c r="J108" i="232"/>
  <c r="J107" i="232"/>
  <c r="J106" i="232"/>
  <c r="J105" i="232"/>
  <c r="J104" i="232"/>
  <c r="J103" i="232"/>
  <c r="J102" i="232"/>
  <c r="J101" i="232"/>
  <c r="J100" i="232"/>
  <c r="J99" i="232"/>
  <c r="J98" i="232"/>
  <c r="J97" i="232"/>
  <c r="J96" i="232"/>
  <c r="J95" i="232"/>
  <c r="J94" i="232"/>
  <c r="J93" i="232"/>
  <c r="J92" i="232"/>
  <c r="J91" i="232"/>
  <c r="J90" i="232"/>
  <c r="J89" i="232"/>
  <c r="J88" i="232"/>
  <c r="J87" i="232"/>
  <c r="J86" i="232"/>
  <c r="J85" i="232"/>
  <c r="J84" i="232"/>
  <c r="J83" i="232"/>
  <c r="J82" i="232"/>
  <c r="J81" i="232"/>
  <c r="J80" i="232"/>
  <c r="J79" i="232"/>
  <c r="J78" i="232"/>
  <c r="J77" i="232"/>
  <c r="J76" i="232"/>
  <c r="J75" i="232"/>
  <c r="J74" i="232"/>
  <c r="J73" i="232"/>
  <c r="J72" i="232"/>
  <c r="J71" i="232"/>
  <c r="J70" i="232"/>
  <c r="J69" i="232"/>
  <c r="J68" i="232"/>
  <c r="J67" i="232"/>
  <c r="J66" i="232"/>
  <c r="J65" i="232"/>
  <c r="J64" i="232"/>
  <c r="J63" i="232"/>
  <c r="J62" i="232"/>
  <c r="J61" i="232"/>
  <c r="J60" i="232"/>
  <c r="J59" i="232"/>
  <c r="J58" i="232"/>
  <c r="J57" i="232"/>
  <c r="J56" i="232"/>
  <c r="J55" i="232"/>
  <c r="J54" i="232"/>
  <c r="J53" i="232"/>
  <c r="J52" i="232"/>
  <c r="J51" i="232"/>
  <c r="J50" i="232"/>
  <c r="J49" i="232"/>
  <c r="J48" i="232"/>
  <c r="J47" i="232"/>
  <c r="J46" i="232"/>
  <c r="J45" i="232"/>
  <c r="J44" i="232"/>
  <c r="J43" i="232"/>
  <c r="J42" i="232"/>
  <c r="J41" i="232"/>
  <c r="J40" i="232"/>
  <c r="J39" i="232"/>
  <c r="J38" i="232"/>
  <c r="J37" i="232"/>
  <c r="J36" i="232"/>
  <c r="J35" i="232"/>
  <c r="J34" i="232"/>
  <c r="J33" i="232"/>
  <c r="J32" i="232"/>
  <c r="J31" i="232"/>
  <c r="J30" i="232"/>
  <c r="J29" i="232"/>
  <c r="J28" i="232"/>
  <c r="J27" i="232"/>
  <c r="J26" i="232"/>
  <c r="J25" i="232"/>
  <c r="J24" i="232"/>
  <c r="J23" i="232"/>
  <c r="J22" i="232"/>
  <c r="J21" i="232"/>
  <c r="O20" i="232"/>
  <c r="J20" i="232"/>
  <c r="O19" i="232"/>
  <c r="J19" i="232"/>
  <c r="O18" i="232"/>
  <c r="J18" i="232"/>
  <c r="O17" i="232"/>
  <c r="J17" i="232"/>
  <c r="O16" i="232"/>
  <c r="J16" i="232"/>
  <c r="O15" i="232"/>
  <c r="J15" i="232"/>
  <c r="O14" i="232"/>
  <c r="J14" i="232"/>
  <c r="O13" i="232"/>
  <c r="J13" i="232"/>
  <c r="O12" i="232"/>
  <c r="J12" i="232"/>
  <c r="O11" i="232"/>
  <c r="J11" i="232"/>
  <c r="O10" i="232"/>
  <c r="O7" i="232" s="1"/>
  <c r="H3" i="232" s="1"/>
  <c r="H4" i="232" s="1"/>
  <c r="J10" i="232"/>
  <c r="O9" i="232"/>
  <c r="J9" i="232"/>
  <c r="I7" i="232"/>
  <c r="H7" i="232"/>
  <c r="J7" i="232" s="1"/>
  <c r="H2" i="232"/>
  <c r="B1" i="232"/>
  <c r="J356" i="231"/>
  <c r="J355" i="231"/>
  <c r="J354" i="231"/>
  <c r="J353" i="231"/>
  <c r="J352" i="231"/>
  <c r="J351" i="231"/>
  <c r="J350" i="231"/>
  <c r="J349" i="231"/>
  <c r="J348" i="231"/>
  <c r="J347" i="231"/>
  <c r="J346" i="231"/>
  <c r="J345" i="231"/>
  <c r="J344" i="231"/>
  <c r="J343" i="231"/>
  <c r="J342" i="231"/>
  <c r="J341" i="231"/>
  <c r="J340" i="231"/>
  <c r="J339" i="231"/>
  <c r="J338" i="231"/>
  <c r="J337" i="231"/>
  <c r="J336" i="231"/>
  <c r="J335" i="231"/>
  <c r="J334" i="231"/>
  <c r="J333" i="231"/>
  <c r="J332" i="231"/>
  <c r="J331" i="231"/>
  <c r="J330" i="231"/>
  <c r="J329" i="231"/>
  <c r="J328" i="231"/>
  <c r="J327" i="231"/>
  <c r="J326" i="231"/>
  <c r="J325" i="231"/>
  <c r="J324" i="231"/>
  <c r="J323" i="231"/>
  <c r="J322" i="231"/>
  <c r="J321" i="231"/>
  <c r="J320" i="231"/>
  <c r="J319" i="231"/>
  <c r="J318" i="231"/>
  <c r="J317" i="231"/>
  <c r="J316" i="231"/>
  <c r="J315" i="231"/>
  <c r="J314" i="231"/>
  <c r="J313" i="231"/>
  <c r="J312" i="231"/>
  <c r="J311" i="231"/>
  <c r="J310" i="231"/>
  <c r="J309" i="231"/>
  <c r="J308" i="231"/>
  <c r="J307" i="231"/>
  <c r="J306" i="231"/>
  <c r="J305" i="231"/>
  <c r="J304" i="231"/>
  <c r="J303" i="231"/>
  <c r="J302" i="231"/>
  <c r="J301" i="231"/>
  <c r="J300" i="231"/>
  <c r="J299" i="231"/>
  <c r="J298" i="231"/>
  <c r="J297" i="231"/>
  <c r="J296" i="231"/>
  <c r="J295" i="231"/>
  <c r="J294" i="231"/>
  <c r="J293" i="231"/>
  <c r="J292" i="231"/>
  <c r="J291" i="231"/>
  <c r="J290" i="231"/>
  <c r="J289" i="231"/>
  <c r="J288" i="231"/>
  <c r="J287" i="231"/>
  <c r="J286" i="231"/>
  <c r="J285" i="231"/>
  <c r="J284" i="231"/>
  <c r="J283" i="231"/>
  <c r="J282" i="231"/>
  <c r="J281" i="231"/>
  <c r="J280" i="231"/>
  <c r="J279" i="231"/>
  <c r="J278" i="231"/>
  <c r="J277" i="231"/>
  <c r="J276" i="231"/>
  <c r="J275" i="231"/>
  <c r="J274" i="231"/>
  <c r="J273" i="231"/>
  <c r="J272" i="231"/>
  <c r="J271" i="231"/>
  <c r="J270" i="231"/>
  <c r="J269" i="231"/>
  <c r="J268" i="231"/>
  <c r="J267" i="231"/>
  <c r="J266" i="231"/>
  <c r="J265" i="231"/>
  <c r="J264" i="231"/>
  <c r="J263" i="231"/>
  <c r="J262" i="231"/>
  <c r="J261" i="231"/>
  <c r="J260" i="231"/>
  <c r="J259" i="231"/>
  <c r="J258" i="231"/>
  <c r="J257" i="231"/>
  <c r="J256" i="231"/>
  <c r="J255" i="231"/>
  <c r="J254" i="231"/>
  <c r="J253" i="231"/>
  <c r="J252" i="231"/>
  <c r="J251" i="231"/>
  <c r="J250" i="231"/>
  <c r="J249" i="231"/>
  <c r="J248" i="231"/>
  <c r="J247" i="231"/>
  <c r="J246" i="231"/>
  <c r="J245" i="231"/>
  <c r="J244" i="231"/>
  <c r="J243" i="231"/>
  <c r="J242" i="231"/>
  <c r="J241" i="231"/>
  <c r="J240" i="231"/>
  <c r="J239" i="231"/>
  <c r="J238" i="231"/>
  <c r="J237" i="231"/>
  <c r="J236" i="231"/>
  <c r="J235" i="231"/>
  <c r="J234" i="231"/>
  <c r="J233" i="231"/>
  <c r="J232" i="231"/>
  <c r="J231" i="231"/>
  <c r="J230" i="231"/>
  <c r="J229" i="231"/>
  <c r="J228" i="231"/>
  <c r="J227" i="231"/>
  <c r="J226" i="231"/>
  <c r="J225" i="231"/>
  <c r="J224" i="231"/>
  <c r="J223" i="231"/>
  <c r="J222" i="231"/>
  <c r="J221" i="231"/>
  <c r="J220" i="231"/>
  <c r="J219" i="231"/>
  <c r="J218" i="231"/>
  <c r="J217" i="231"/>
  <c r="J216" i="231"/>
  <c r="J215" i="231"/>
  <c r="J214" i="231"/>
  <c r="J213" i="231"/>
  <c r="J212" i="231"/>
  <c r="J211" i="231"/>
  <c r="J210" i="231"/>
  <c r="J209" i="231"/>
  <c r="J208" i="231"/>
  <c r="J207" i="231"/>
  <c r="J206" i="231"/>
  <c r="J205" i="231"/>
  <c r="J204" i="231"/>
  <c r="J203" i="231"/>
  <c r="J202" i="231"/>
  <c r="J201" i="231"/>
  <c r="J200" i="231"/>
  <c r="J199" i="231"/>
  <c r="J198" i="231"/>
  <c r="J197" i="231"/>
  <c r="J196" i="231"/>
  <c r="J195" i="231"/>
  <c r="J194" i="231"/>
  <c r="J193" i="231"/>
  <c r="J192" i="231"/>
  <c r="J191" i="231"/>
  <c r="J190" i="231"/>
  <c r="J189" i="231"/>
  <c r="J188" i="231"/>
  <c r="J187" i="231"/>
  <c r="J186" i="231"/>
  <c r="J185" i="231"/>
  <c r="J184" i="231"/>
  <c r="J183" i="231"/>
  <c r="J182" i="231"/>
  <c r="J181" i="231"/>
  <c r="J180" i="231"/>
  <c r="J179" i="231"/>
  <c r="J178" i="231"/>
  <c r="J177" i="231"/>
  <c r="J176" i="231"/>
  <c r="J175" i="231"/>
  <c r="J174" i="231"/>
  <c r="J173" i="231"/>
  <c r="J172" i="231"/>
  <c r="J171" i="231"/>
  <c r="J170" i="231"/>
  <c r="J169" i="231"/>
  <c r="J168" i="231"/>
  <c r="J167" i="231"/>
  <c r="J166" i="231"/>
  <c r="J165" i="231"/>
  <c r="J164" i="231"/>
  <c r="J163" i="231"/>
  <c r="J162" i="231"/>
  <c r="J161" i="231"/>
  <c r="J160" i="231"/>
  <c r="J159" i="231"/>
  <c r="J158" i="231"/>
  <c r="J157" i="231"/>
  <c r="J156" i="231"/>
  <c r="J155" i="231"/>
  <c r="J154" i="231"/>
  <c r="J153" i="231"/>
  <c r="J152" i="231"/>
  <c r="J151" i="231"/>
  <c r="J150" i="231"/>
  <c r="J149" i="231"/>
  <c r="J148" i="231"/>
  <c r="J147" i="231"/>
  <c r="J146" i="231"/>
  <c r="J145" i="231"/>
  <c r="J144" i="231"/>
  <c r="J143" i="231"/>
  <c r="J142" i="231"/>
  <c r="J141" i="231"/>
  <c r="J140" i="231"/>
  <c r="J139" i="231"/>
  <c r="J138" i="231"/>
  <c r="J137" i="231"/>
  <c r="J136" i="231"/>
  <c r="J135" i="231"/>
  <c r="J134" i="231"/>
  <c r="J133" i="231"/>
  <c r="J132" i="231"/>
  <c r="J131" i="231"/>
  <c r="J130" i="231"/>
  <c r="J129" i="231"/>
  <c r="J128" i="231"/>
  <c r="J127" i="231"/>
  <c r="J126" i="231"/>
  <c r="J125" i="231"/>
  <c r="J124" i="231"/>
  <c r="J123" i="231"/>
  <c r="J122" i="231"/>
  <c r="J121" i="231"/>
  <c r="J120" i="231"/>
  <c r="J119" i="231"/>
  <c r="J118" i="231"/>
  <c r="J117" i="231"/>
  <c r="J116" i="231"/>
  <c r="J115" i="231"/>
  <c r="J114" i="231"/>
  <c r="J113" i="231"/>
  <c r="J112" i="231"/>
  <c r="J111" i="231"/>
  <c r="J110" i="231"/>
  <c r="J109" i="231"/>
  <c r="J108" i="231"/>
  <c r="J107" i="231"/>
  <c r="J106" i="231"/>
  <c r="J105" i="231"/>
  <c r="J104" i="231"/>
  <c r="J103" i="231"/>
  <c r="J102" i="231"/>
  <c r="J101" i="231"/>
  <c r="J100" i="231"/>
  <c r="J99" i="231"/>
  <c r="J98" i="231"/>
  <c r="J97" i="231"/>
  <c r="J96" i="231"/>
  <c r="J95" i="231"/>
  <c r="J94" i="231"/>
  <c r="J93" i="231"/>
  <c r="J92" i="231"/>
  <c r="J91" i="231"/>
  <c r="J90" i="231"/>
  <c r="J89" i="231"/>
  <c r="J88" i="231"/>
  <c r="J87" i="231"/>
  <c r="J86" i="231"/>
  <c r="J85" i="231"/>
  <c r="J84" i="231"/>
  <c r="J83" i="231"/>
  <c r="J82" i="231"/>
  <c r="J81" i="231"/>
  <c r="J80" i="231"/>
  <c r="J79" i="231"/>
  <c r="J78" i="231"/>
  <c r="J77" i="231"/>
  <c r="J76" i="231"/>
  <c r="J75" i="231"/>
  <c r="J74" i="231"/>
  <c r="J73" i="231"/>
  <c r="J72" i="231"/>
  <c r="J71" i="231"/>
  <c r="J70" i="231"/>
  <c r="J69" i="231"/>
  <c r="J68" i="231"/>
  <c r="J67" i="231"/>
  <c r="J66" i="231"/>
  <c r="J65" i="231"/>
  <c r="J64" i="231"/>
  <c r="J63" i="231"/>
  <c r="J62" i="231"/>
  <c r="J61" i="231"/>
  <c r="J60" i="231"/>
  <c r="J59" i="231"/>
  <c r="J58" i="231"/>
  <c r="J57" i="231"/>
  <c r="J56" i="231"/>
  <c r="J55" i="231"/>
  <c r="J54" i="231"/>
  <c r="J53" i="231"/>
  <c r="J52" i="231"/>
  <c r="J51" i="231"/>
  <c r="J50" i="231"/>
  <c r="J49" i="231"/>
  <c r="J48" i="231"/>
  <c r="J47" i="231"/>
  <c r="J46" i="231"/>
  <c r="J45" i="231"/>
  <c r="J44" i="231"/>
  <c r="J43" i="231"/>
  <c r="J42" i="231"/>
  <c r="J41" i="231"/>
  <c r="J40" i="231"/>
  <c r="J39" i="231"/>
  <c r="J38" i="231"/>
  <c r="J37" i="231"/>
  <c r="J36" i="231"/>
  <c r="J35" i="231"/>
  <c r="J34" i="231"/>
  <c r="J33" i="231"/>
  <c r="J32" i="231"/>
  <c r="J31" i="231"/>
  <c r="J30" i="231"/>
  <c r="J29" i="231"/>
  <c r="J28" i="231"/>
  <c r="J27" i="231"/>
  <c r="J26" i="231"/>
  <c r="J25" i="231"/>
  <c r="J24" i="231"/>
  <c r="J23" i="231"/>
  <c r="J22" i="231"/>
  <c r="J21" i="231"/>
  <c r="J20" i="231"/>
  <c r="J19" i="231"/>
  <c r="J18" i="231"/>
  <c r="M15" i="231"/>
  <c r="J15" i="231"/>
  <c r="M14" i="231"/>
  <c r="J14" i="231"/>
  <c r="M13" i="231"/>
  <c r="J13" i="231"/>
  <c r="M12" i="231"/>
  <c r="J12" i="231"/>
  <c r="M11" i="231"/>
  <c r="J11" i="231"/>
  <c r="M10" i="231"/>
  <c r="M7" i="231" s="1"/>
  <c r="H3" i="231" s="1"/>
  <c r="J10" i="231"/>
  <c r="M9" i="231"/>
  <c r="J9" i="231"/>
  <c r="L7" i="231"/>
  <c r="K7" i="231"/>
  <c r="I7" i="231"/>
  <c r="H7" i="231"/>
  <c r="H2" i="231"/>
  <c r="B1" i="231"/>
  <c r="M7" i="237" l="1"/>
  <c r="H3" i="237" s="1"/>
  <c r="H4" i="242"/>
  <c r="H3" i="242"/>
  <c r="H4" i="237"/>
  <c r="J7" i="237"/>
  <c r="H4" i="231"/>
  <c r="J65" i="229"/>
  <c r="J64" i="229"/>
  <c r="J63" i="229"/>
  <c r="J62" i="229"/>
  <c r="J61" i="229"/>
  <c r="J60" i="229"/>
  <c r="J59" i="229"/>
  <c r="J58" i="229"/>
  <c r="J57" i="229"/>
  <c r="J56" i="229"/>
  <c r="J55" i="229"/>
  <c r="J54" i="229"/>
  <c r="J53" i="229"/>
  <c r="J52" i="229"/>
  <c r="J51" i="229"/>
  <c r="J50" i="229"/>
  <c r="J49" i="229"/>
  <c r="J48" i="229"/>
  <c r="J47" i="229"/>
  <c r="J46" i="229"/>
  <c r="J45" i="229"/>
  <c r="J44" i="229"/>
  <c r="J43" i="229"/>
  <c r="J42" i="229"/>
  <c r="J41" i="229"/>
  <c r="J40" i="229"/>
  <c r="J39" i="229"/>
  <c r="J38" i="229"/>
  <c r="J37" i="229"/>
  <c r="J36" i="229"/>
  <c r="J35" i="229"/>
  <c r="J34" i="229"/>
  <c r="J33" i="229"/>
  <c r="J32" i="229"/>
  <c r="J31" i="229"/>
  <c r="J30" i="229"/>
  <c r="J29" i="229"/>
  <c r="J28" i="229"/>
  <c r="J27" i="229"/>
  <c r="J26" i="229"/>
  <c r="J25" i="229"/>
  <c r="J24" i="229"/>
  <c r="J23" i="229"/>
  <c r="J22" i="229"/>
  <c r="J21" i="229"/>
  <c r="J20" i="229"/>
  <c r="J19" i="229"/>
  <c r="J18" i="229"/>
  <c r="J17" i="229"/>
  <c r="J16" i="229"/>
  <c r="J15" i="229"/>
  <c r="J14" i="229"/>
  <c r="J13" i="229"/>
  <c r="J12" i="229"/>
  <c r="J11" i="229"/>
  <c r="J10" i="229"/>
  <c r="J9" i="229"/>
  <c r="J8" i="229"/>
  <c r="J7" i="229"/>
  <c r="J6" i="229"/>
  <c r="I5" i="229"/>
  <c r="H5" i="229"/>
  <c r="H2" i="229"/>
  <c r="B1" i="229"/>
  <c r="J65" i="228"/>
  <c r="J64" i="228"/>
  <c r="J63" i="228"/>
  <c r="J62" i="228"/>
  <c r="J61" i="228"/>
  <c r="J60" i="228"/>
  <c r="J59" i="228"/>
  <c r="J58" i="228"/>
  <c r="J57" i="228"/>
  <c r="J56" i="228"/>
  <c r="J55" i="228"/>
  <c r="J54" i="228"/>
  <c r="J53" i="228"/>
  <c r="J52" i="228"/>
  <c r="J51" i="228"/>
  <c r="J50" i="228"/>
  <c r="J49" i="228"/>
  <c r="J48" i="228"/>
  <c r="J47" i="228"/>
  <c r="J46" i="228"/>
  <c r="J45" i="228"/>
  <c r="J44" i="228"/>
  <c r="J43" i="228"/>
  <c r="J42" i="228"/>
  <c r="J41" i="228"/>
  <c r="J40" i="228"/>
  <c r="J39" i="228"/>
  <c r="J38" i="228"/>
  <c r="J37" i="228"/>
  <c r="J36" i="228"/>
  <c r="J35" i="228"/>
  <c r="J34" i="228"/>
  <c r="J33" i="228"/>
  <c r="J32" i="228"/>
  <c r="J31" i="228"/>
  <c r="J30" i="228"/>
  <c r="J29" i="228"/>
  <c r="J28" i="228"/>
  <c r="J27" i="228"/>
  <c r="J26" i="228"/>
  <c r="J25" i="228"/>
  <c r="J24" i="228"/>
  <c r="J23" i="228"/>
  <c r="J22" i="228"/>
  <c r="J21" i="228"/>
  <c r="J20" i="228"/>
  <c r="J19" i="228"/>
  <c r="J18" i="228"/>
  <c r="J17" i="228"/>
  <c r="J16" i="228"/>
  <c r="J15" i="228"/>
  <c r="J14" i="228"/>
  <c r="J13" i="228"/>
  <c r="J12" i="228"/>
  <c r="J11" i="228"/>
  <c r="J10" i="228"/>
  <c r="J9" i="228"/>
  <c r="J8" i="228"/>
  <c r="J7" i="228"/>
  <c r="J6" i="228"/>
  <c r="I5" i="228"/>
  <c r="H5" i="228"/>
  <c r="J5" i="228" s="1"/>
  <c r="H2" i="228"/>
  <c r="B1" i="228"/>
  <c r="J357" i="227"/>
  <c r="J356" i="227"/>
  <c r="J355" i="227"/>
  <c r="J354" i="227"/>
  <c r="J353" i="227"/>
  <c r="J352" i="227"/>
  <c r="J351" i="227"/>
  <c r="J350" i="227"/>
  <c r="J349" i="227"/>
  <c r="J348" i="227"/>
  <c r="J347" i="227"/>
  <c r="J346" i="227"/>
  <c r="J345" i="227"/>
  <c r="J344" i="227"/>
  <c r="J343" i="227"/>
  <c r="J342" i="227"/>
  <c r="J341" i="227"/>
  <c r="J340" i="227"/>
  <c r="J339" i="227"/>
  <c r="J338" i="227"/>
  <c r="J337" i="227"/>
  <c r="J336" i="227"/>
  <c r="J335" i="227"/>
  <c r="J334" i="227"/>
  <c r="J333" i="227"/>
  <c r="J332" i="227"/>
  <c r="J331" i="227"/>
  <c r="J330" i="227"/>
  <c r="J329" i="227"/>
  <c r="J328" i="227"/>
  <c r="J327" i="227"/>
  <c r="J326" i="227"/>
  <c r="J325" i="227"/>
  <c r="J324" i="227"/>
  <c r="J323" i="227"/>
  <c r="J322" i="227"/>
  <c r="J321" i="227"/>
  <c r="J320" i="227"/>
  <c r="J319" i="227"/>
  <c r="J318" i="227"/>
  <c r="J317" i="227"/>
  <c r="J316" i="227"/>
  <c r="J315" i="227"/>
  <c r="J314" i="227"/>
  <c r="J313" i="227"/>
  <c r="J312" i="227"/>
  <c r="J311" i="227"/>
  <c r="J310" i="227"/>
  <c r="J309" i="227"/>
  <c r="J308" i="227"/>
  <c r="J307" i="227"/>
  <c r="J306" i="227"/>
  <c r="J305" i="227"/>
  <c r="J304" i="227"/>
  <c r="J303" i="227"/>
  <c r="J302" i="227"/>
  <c r="J301" i="227"/>
  <c r="J300" i="227"/>
  <c r="J299" i="227"/>
  <c r="J298" i="227"/>
  <c r="J297" i="227"/>
  <c r="J296" i="227"/>
  <c r="J295" i="227"/>
  <c r="J294" i="227"/>
  <c r="J293" i="227"/>
  <c r="J292" i="227"/>
  <c r="J291" i="227"/>
  <c r="J290" i="227"/>
  <c r="J289" i="227"/>
  <c r="J288" i="227"/>
  <c r="J287" i="227"/>
  <c r="J286" i="227"/>
  <c r="J285" i="227"/>
  <c r="J284" i="227"/>
  <c r="J283" i="227"/>
  <c r="J282" i="227"/>
  <c r="J281" i="227"/>
  <c r="J280" i="227"/>
  <c r="J279" i="227"/>
  <c r="J278" i="227"/>
  <c r="J277" i="227"/>
  <c r="J276" i="227"/>
  <c r="J275" i="227"/>
  <c r="J274" i="227"/>
  <c r="J273" i="227"/>
  <c r="J272" i="227"/>
  <c r="J271" i="227"/>
  <c r="J270" i="227"/>
  <c r="J269" i="227"/>
  <c r="J268" i="227"/>
  <c r="J267" i="227"/>
  <c r="J266" i="227"/>
  <c r="J265" i="227"/>
  <c r="J264" i="227"/>
  <c r="J263" i="227"/>
  <c r="J262" i="227"/>
  <c r="J261" i="227"/>
  <c r="J260" i="227"/>
  <c r="J259" i="227"/>
  <c r="J258" i="227"/>
  <c r="J257" i="227"/>
  <c r="J256" i="227"/>
  <c r="J255" i="227"/>
  <c r="J254" i="227"/>
  <c r="J253" i="227"/>
  <c r="J252" i="227"/>
  <c r="J251" i="227"/>
  <c r="J250" i="227"/>
  <c r="J249" i="227"/>
  <c r="J248" i="227"/>
  <c r="J247" i="227"/>
  <c r="J246" i="227"/>
  <c r="J245" i="227"/>
  <c r="J244" i="227"/>
  <c r="J243" i="227"/>
  <c r="J242" i="227"/>
  <c r="J241" i="227"/>
  <c r="J240" i="227"/>
  <c r="J239" i="227"/>
  <c r="J238" i="227"/>
  <c r="J237" i="227"/>
  <c r="J236" i="227"/>
  <c r="J235" i="227"/>
  <c r="J234" i="227"/>
  <c r="J233" i="227"/>
  <c r="J232" i="227"/>
  <c r="J231" i="227"/>
  <c r="J230" i="227"/>
  <c r="J229" i="227"/>
  <c r="J228" i="227"/>
  <c r="J227" i="227"/>
  <c r="J226" i="227"/>
  <c r="J225" i="227"/>
  <c r="J224" i="227"/>
  <c r="J223" i="227"/>
  <c r="J222" i="227"/>
  <c r="J221" i="227"/>
  <c r="J220" i="227"/>
  <c r="J219" i="227"/>
  <c r="J218" i="227"/>
  <c r="J217" i="227"/>
  <c r="J216" i="227"/>
  <c r="J215" i="227"/>
  <c r="J214" i="227"/>
  <c r="J213" i="227"/>
  <c r="J212" i="227"/>
  <c r="J211" i="227"/>
  <c r="J210" i="227"/>
  <c r="J209" i="227"/>
  <c r="J208" i="227"/>
  <c r="J207" i="227"/>
  <c r="J206" i="227"/>
  <c r="J205" i="227"/>
  <c r="J204" i="227"/>
  <c r="J203" i="227"/>
  <c r="J202" i="227"/>
  <c r="J201" i="227"/>
  <c r="J200" i="227"/>
  <c r="J199" i="227"/>
  <c r="J198" i="227"/>
  <c r="J197" i="227"/>
  <c r="J196" i="227"/>
  <c r="J195" i="227"/>
  <c r="J194" i="227"/>
  <c r="J193" i="227"/>
  <c r="J192" i="227"/>
  <c r="J191" i="227"/>
  <c r="J190" i="227"/>
  <c r="J189" i="227"/>
  <c r="J188" i="227"/>
  <c r="J187" i="227"/>
  <c r="J186" i="227"/>
  <c r="J185" i="227"/>
  <c r="J184" i="227"/>
  <c r="J183" i="227"/>
  <c r="J182" i="227"/>
  <c r="J181" i="227"/>
  <c r="J180" i="227"/>
  <c r="J179" i="227"/>
  <c r="J178" i="227"/>
  <c r="J177" i="227"/>
  <c r="J176" i="227"/>
  <c r="J175" i="227"/>
  <c r="J174" i="227"/>
  <c r="J173" i="227"/>
  <c r="J172" i="227"/>
  <c r="J171" i="227"/>
  <c r="J170" i="227"/>
  <c r="J169" i="227"/>
  <c r="J168" i="227"/>
  <c r="J167" i="227"/>
  <c r="J166" i="227"/>
  <c r="J165" i="227"/>
  <c r="J164" i="227"/>
  <c r="J163" i="227"/>
  <c r="J162" i="227"/>
  <c r="J161" i="227"/>
  <c r="J160" i="227"/>
  <c r="J159" i="227"/>
  <c r="J158" i="227"/>
  <c r="J157" i="227"/>
  <c r="J156" i="227"/>
  <c r="J155" i="227"/>
  <c r="J154" i="227"/>
  <c r="J153" i="227"/>
  <c r="J152" i="227"/>
  <c r="J151" i="227"/>
  <c r="J150" i="227"/>
  <c r="J149" i="227"/>
  <c r="J148" i="227"/>
  <c r="J147" i="227"/>
  <c r="J146" i="227"/>
  <c r="J145" i="227"/>
  <c r="J144" i="227"/>
  <c r="J143" i="227"/>
  <c r="J142" i="227"/>
  <c r="J141" i="227"/>
  <c r="J140" i="227"/>
  <c r="J139" i="227"/>
  <c r="J138" i="227"/>
  <c r="J137" i="227"/>
  <c r="J136" i="227"/>
  <c r="J135" i="227"/>
  <c r="J134" i="227"/>
  <c r="J133" i="227"/>
  <c r="J132" i="227"/>
  <c r="J131" i="227"/>
  <c r="J130" i="227"/>
  <c r="J129" i="227"/>
  <c r="J128" i="227"/>
  <c r="J127" i="227"/>
  <c r="J126" i="227"/>
  <c r="J125" i="227"/>
  <c r="J124" i="227"/>
  <c r="J123" i="227"/>
  <c r="J122" i="227"/>
  <c r="J121" i="227"/>
  <c r="J120" i="227"/>
  <c r="J119" i="227"/>
  <c r="J118" i="227"/>
  <c r="J117" i="227"/>
  <c r="J116" i="227"/>
  <c r="J115" i="227"/>
  <c r="J114" i="227"/>
  <c r="J113" i="227"/>
  <c r="J112" i="227"/>
  <c r="J111" i="227"/>
  <c r="J110" i="227"/>
  <c r="J109" i="227"/>
  <c r="J108" i="227"/>
  <c r="J107" i="227"/>
  <c r="J106" i="227"/>
  <c r="J105" i="227"/>
  <c r="J104" i="227"/>
  <c r="J103" i="227"/>
  <c r="J102" i="227"/>
  <c r="J101" i="227"/>
  <c r="J100" i="227"/>
  <c r="J99" i="227"/>
  <c r="J98" i="227"/>
  <c r="J97" i="227"/>
  <c r="J96" i="227"/>
  <c r="J95" i="227"/>
  <c r="J94" i="227"/>
  <c r="J93" i="227"/>
  <c r="J92" i="227"/>
  <c r="J91" i="227"/>
  <c r="J90" i="227"/>
  <c r="J89" i="227"/>
  <c r="J88" i="227"/>
  <c r="J87" i="227"/>
  <c r="J86" i="227"/>
  <c r="J85" i="227"/>
  <c r="J84" i="227"/>
  <c r="J83" i="227"/>
  <c r="J82" i="227"/>
  <c r="J81" i="227"/>
  <c r="J80" i="227"/>
  <c r="J79" i="227"/>
  <c r="J78" i="227"/>
  <c r="J77" i="227"/>
  <c r="J76" i="227"/>
  <c r="J75" i="227"/>
  <c r="J74" i="227"/>
  <c r="J73" i="227"/>
  <c r="J72" i="227"/>
  <c r="J71" i="227"/>
  <c r="J70" i="227"/>
  <c r="J69" i="227"/>
  <c r="J68" i="227"/>
  <c r="J67" i="227"/>
  <c r="J66" i="227"/>
  <c r="J65" i="227"/>
  <c r="J64" i="227"/>
  <c r="J63" i="227"/>
  <c r="J62" i="227"/>
  <c r="J61" i="227"/>
  <c r="J60" i="227"/>
  <c r="J59" i="227"/>
  <c r="J58" i="227"/>
  <c r="J57" i="227"/>
  <c r="J56" i="227"/>
  <c r="J55" i="227"/>
  <c r="J54" i="227"/>
  <c r="J53" i="227"/>
  <c r="J52" i="227"/>
  <c r="J51" i="227"/>
  <c r="J50" i="227"/>
  <c r="J49" i="227"/>
  <c r="J48" i="227"/>
  <c r="J47" i="227"/>
  <c r="J46" i="227"/>
  <c r="J45" i="227"/>
  <c r="J44" i="227"/>
  <c r="J43" i="227"/>
  <c r="J42" i="227"/>
  <c r="J41" i="227"/>
  <c r="J40" i="227"/>
  <c r="J39" i="227"/>
  <c r="J38" i="227"/>
  <c r="J37" i="227"/>
  <c r="J36" i="227"/>
  <c r="J35" i="227"/>
  <c r="J34" i="227"/>
  <c r="J33" i="227"/>
  <c r="J32" i="227"/>
  <c r="J31" i="227"/>
  <c r="J30" i="227"/>
  <c r="J29" i="227"/>
  <c r="J28" i="227"/>
  <c r="J27" i="227"/>
  <c r="J26" i="227"/>
  <c r="J25" i="227"/>
  <c r="J24" i="227"/>
  <c r="J23" i="227"/>
  <c r="J22" i="227"/>
  <c r="J21" i="227"/>
  <c r="O20" i="227"/>
  <c r="J20" i="227"/>
  <c r="O19" i="227"/>
  <c r="J19" i="227"/>
  <c r="O18" i="227"/>
  <c r="J18" i="227"/>
  <c r="O17" i="227"/>
  <c r="J17" i="227"/>
  <c r="O16" i="227"/>
  <c r="J16" i="227"/>
  <c r="O15" i="227"/>
  <c r="J15" i="227"/>
  <c r="O14" i="227"/>
  <c r="J14" i="227"/>
  <c r="O13" i="227"/>
  <c r="J13" i="227"/>
  <c r="O12" i="227"/>
  <c r="J12" i="227"/>
  <c r="O11" i="227"/>
  <c r="J11" i="227"/>
  <c r="O10" i="227"/>
  <c r="J10" i="227"/>
  <c r="O9" i="227"/>
  <c r="J9" i="227"/>
  <c r="O8" i="227"/>
  <c r="J8" i="227"/>
  <c r="I7" i="227"/>
  <c r="H7" i="227"/>
  <c r="H2" i="227"/>
  <c r="B1" i="227"/>
  <c r="J357" i="226"/>
  <c r="J356" i="226"/>
  <c r="J355" i="226"/>
  <c r="J354" i="226"/>
  <c r="J353" i="226"/>
  <c r="J352" i="226"/>
  <c r="J351" i="226"/>
  <c r="J350" i="226"/>
  <c r="J349" i="226"/>
  <c r="J348" i="226"/>
  <c r="J347" i="226"/>
  <c r="J346" i="226"/>
  <c r="J345" i="226"/>
  <c r="J344" i="226"/>
  <c r="J343" i="226"/>
  <c r="J342" i="226"/>
  <c r="J341" i="226"/>
  <c r="J340" i="226"/>
  <c r="J339" i="226"/>
  <c r="J338" i="226"/>
  <c r="J337" i="226"/>
  <c r="J336" i="226"/>
  <c r="J335" i="226"/>
  <c r="J334" i="226"/>
  <c r="J333" i="226"/>
  <c r="J332" i="226"/>
  <c r="J331" i="226"/>
  <c r="J330" i="226"/>
  <c r="J329" i="226"/>
  <c r="J328" i="226"/>
  <c r="J327" i="226"/>
  <c r="J326" i="226"/>
  <c r="J325" i="226"/>
  <c r="J324" i="226"/>
  <c r="J323" i="226"/>
  <c r="J322" i="226"/>
  <c r="J321" i="226"/>
  <c r="J320" i="226"/>
  <c r="J319" i="226"/>
  <c r="J318" i="226"/>
  <c r="J317" i="226"/>
  <c r="J316" i="226"/>
  <c r="J315" i="226"/>
  <c r="J314" i="226"/>
  <c r="J313" i="226"/>
  <c r="J312" i="226"/>
  <c r="J311" i="226"/>
  <c r="J310" i="226"/>
  <c r="J309" i="226"/>
  <c r="J308" i="226"/>
  <c r="J307" i="226"/>
  <c r="J306" i="226"/>
  <c r="J305" i="226"/>
  <c r="J304" i="226"/>
  <c r="J303" i="226"/>
  <c r="J302" i="226"/>
  <c r="J301" i="226"/>
  <c r="J300" i="226"/>
  <c r="J299" i="226"/>
  <c r="J298" i="226"/>
  <c r="J297" i="226"/>
  <c r="J296" i="226"/>
  <c r="J295" i="226"/>
  <c r="J294" i="226"/>
  <c r="J293" i="226"/>
  <c r="J292" i="226"/>
  <c r="J291" i="226"/>
  <c r="J290" i="226"/>
  <c r="J289" i="226"/>
  <c r="J288" i="226"/>
  <c r="J287" i="226"/>
  <c r="J286" i="226"/>
  <c r="J285" i="226"/>
  <c r="J284" i="226"/>
  <c r="J283" i="226"/>
  <c r="J282" i="226"/>
  <c r="J281" i="226"/>
  <c r="J280" i="226"/>
  <c r="J279" i="226"/>
  <c r="J278" i="226"/>
  <c r="J277" i="226"/>
  <c r="J276" i="226"/>
  <c r="J275" i="226"/>
  <c r="J274" i="226"/>
  <c r="J273" i="226"/>
  <c r="J272" i="226"/>
  <c r="J271" i="226"/>
  <c r="J270" i="226"/>
  <c r="J269" i="226"/>
  <c r="J268" i="226"/>
  <c r="J267" i="226"/>
  <c r="J266" i="226"/>
  <c r="J265" i="226"/>
  <c r="J264" i="226"/>
  <c r="J263" i="226"/>
  <c r="J262" i="226"/>
  <c r="J261" i="226"/>
  <c r="J260" i="226"/>
  <c r="J259" i="226"/>
  <c r="J258" i="226"/>
  <c r="J257" i="226"/>
  <c r="J256" i="226"/>
  <c r="J255" i="226"/>
  <c r="J254" i="226"/>
  <c r="J253" i="226"/>
  <c r="J252" i="226"/>
  <c r="J251" i="226"/>
  <c r="J250" i="226"/>
  <c r="J249" i="226"/>
  <c r="J248" i="226"/>
  <c r="J247" i="226"/>
  <c r="J246" i="226"/>
  <c r="J245" i="226"/>
  <c r="J244" i="226"/>
  <c r="J243" i="226"/>
  <c r="J242" i="226"/>
  <c r="J241" i="226"/>
  <c r="J240" i="226"/>
  <c r="J239" i="226"/>
  <c r="J238" i="226"/>
  <c r="J237" i="226"/>
  <c r="J236" i="226"/>
  <c r="J235" i="226"/>
  <c r="J234" i="226"/>
  <c r="J233" i="226"/>
  <c r="J232" i="226"/>
  <c r="J231" i="226"/>
  <c r="J230" i="226"/>
  <c r="J229" i="226"/>
  <c r="J228" i="226"/>
  <c r="J227" i="226"/>
  <c r="J226" i="226"/>
  <c r="J225" i="226"/>
  <c r="J224" i="226"/>
  <c r="J223" i="226"/>
  <c r="J222" i="226"/>
  <c r="J221" i="226"/>
  <c r="J220" i="226"/>
  <c r="J219" i="226"/>
  <c r="J218" i="226"/>
  <c r="J217" i="226"/>
  <c r="J216" i="226"/>
  <c r="J215" i="226"/>
  <c r="J214" i="226"/>
  <c r="J213" i="226"/>
  <c r="J212" i="226"/>
  <c r="J211" i="226"/>
  <c r="J210" i="226"/>
  <c r="J209" i="226"/>
  <c r="J208" i="226"/>
  <c r="J207" i="226"/>
  <c r="J206" i="226"/>
  <c r="J205" i="226"/>
  <c r="J204" i="226"/>
  <c r="J203" i="226"/>
  <c r="J202" i="226"/>
  <c r="J201" i="226"/>
  <c r="J200" i="226"/>
  <c r="J199" i="226"/>
  <c r="J198" i="226"/>
  <c r="J197" i="226"/>
  <c r="J196" i="226"/>
  <c r="J195" i="226"/>
  <c r="J194" i="226"/>
  <c r="J193" i="226"/>
  <c r="J192" i="226"/>
  <c r="J191" i="226"/>
  <c r="J190" i="226"/>
  <c r="J189" i="226"/>
  <c r="J188" i="226"/>
  <c r="J187" i="226"/>
  <c r="J186" i="226"/>
  <c r="J185" i="226"/>
  <c r="J184" i="226"/>
  <c r="J183" i="226"/>
  <c r="J182" i="226"/>
  <c r="J181" i="226"/>
  <c r="J180" i="226"/>
  <c r="J179" i="226"/>
  <c r="J178" i="226"/>
  <c r="J177" i="226"/>
  <c r="J176" i="226"/>
  <c r="J175" i="226"/>
  <c r="J174" i="226"/>
  <c r="J173" i="226"/>
  <c r="J172" i="226"/>
  <c r="J171" i="226"/>
  <c r="J170" i="226"/>
  <c r="J169" i="226"/>
  <c r="J168" i="226"/>
  <c r="J167" i="226"/>
  <c r="J166" i="226"/>
  <c r="J165" i="226"/>
  <c r="J164" i="226"/>
  <c r="J163" i="226"/>
  <c r="J162" i="226"/>
  <c r="J161" i="226"/>
  <c r="J160" i="226"/>
  <c r="J159" i="226"/>
  <c r="J158" i="226"/>
  <c r="J157" i="226"/>
  <c r="J156" i="226"/>
  <c r="J155" i="226"/>
  <c r="J154" i="226"/>
  <c r="J153" i="226"/>
  <c r="J152" i="226"/>
  <c r="J151" i="226"/>
  <c r="J150" i="226"/>
  <c r="J149" i="226"/>
  <c r="J148" i="226"/>
  <c r="J147" i="226"/>
  <c r="J146" i="226"/>
  <c r="J145" i="226"/>
  <c r="J144" i="226"/>
  <c r="J143" i="226"/>
  <c r="J142" i="226"/>
  <c r="J141" i="226"/>
  <c r="J140" i="226"/>
  <c r="J139" i="226"/>
  <c r="J138" i="226"/>
  <c r="J137" i="226"/>
  <c r="J136" i="226"/>
  <c r="J135" i="226"/>
  <c r="J134" i="226"/>
  <c r="J133" i="226"/>
  <c r="J132" i="226"/>
  <c r="J131" i="226"/>
  <c r="J130" i="226"/>
  <c r="J129" i="226"/>
  <c r="J128" i="226"/>
  <c r="J127" i="226"/>
  <c r="J126" i="226"/>
  <c r="J125" i="226"/>
  <c r="J124" i="226"/>
  <c r="J123" i="226"/>
  <c r="J122" i="226"/>
  <c r="J121" i="226"/>
  <c r="J120" i="226"/>
  <c r="J119" i="226"/>
  <c r="J118" i="226"/>
  <c r="J117" i="226"/>
  <c r="J116" i="226"/>
  <c r="J115" i="226"/>
  <c r="J114" i="226"/>
  <c r="J113" i="226"/>
  <c r="J112" i="226"/>
  <c r="J111" i="226"/>
  <c r="J110" i="226"/>
  <c r="J109" i="226"/>
  <c r="J108" i="226"/>
  <c r="J107" i="226"/>
  <c r="J106" i="226"/>
  <c r="J105" i="226"/>
  <c r="J104" i="226"/>
  <c r="J103" i="226"/>
  <c r="J102" i="226"/>
  <c r="J101" i="226"/>
  <c r="J100" i="226"/>
  <c r="J99" i="226"/>
  <c r="J98" i="226"/>
  <c r="J97" i="226"/>
  <c r="J96" i="226"/>
  <c r="J95" i="226"/>
  <c r="J94" i="226"/>
  <c r="J93" i="226"/>
  <c r="J92" i="226"/>
  <c r="J91" i="226"/>
  <c r="J90" i="226"/>
  <c r="J89" i="226"/>
  <c r="J88" i="226"/>
  <c r="J87" i="226"/>
  <c r="J86" i="226"/>
  <c r="J85" i="226"/>
  <c r="J84" i="226"/>
  <c r="J83" i="226"/>
  <c r="J82" i="226"/>
  <c r="J81" i="226"/>
  <c r="J80" i="226"/>
  <c r="J79" i="226"/>
  <c r="J78" i="226"/>
  <c r="J77" i="226"/>
  <c r="J76" i="226"/>
  <c r="J75" i="226"/>
  <c r="J74" i="226"/>
  <c r="J73" i="226"/>
  <c r="J72" i="226"/>
  <c r="J71" i="226"/>
  <c r="J70" i="226"/>
  <c r="J69" i="226"/>
  <c r="J68" i="226"/>
  <c r="J67" i="226"/>
  <c r="J66" i="226"/>
  <c r="J65" i="226"/>
  <c r="J64" i="226"/>
  <c r="J63" i="226"/>
  <c r="J62" i="226"/>
  <c r="J61" i="226"/>
  <c r="J60" i="226"/>
  <c r="J59" i="226"/>
  <c r="J58" i="226"/>
  <c r="J57" i="226"/>
  <c r="J56" i="226"/>
  <c r="J55" i="226"/>
  <c r="J54" i="226"/>
  <c r="J53" i="226"/>
  <c r="J52" i="226"/>
  <c r="J51" i="226"/>
  <c r="J50" i="226"/>
  <c r="J49" i="226"/>
  <c r="J48" i="226"/>
  <c r="J47" i="226"/>
  <c r="J46" i="226"/>
  <c r="J45" i="226"/>
  <c r="J44" i="226"/>
  <c r="J43" i="226"/>
  <c r="J42" i="226"/>
  <c r="J41" i="226"/>
  <c r="J40" i="226"/>
  <c r="J39" i="226"/>
  <c r="J38" i="226"/>
  <c r="J37" i="226"/>
  <c r="J36" i="226"/>
  <c r="J35" i="226"/>
  <c r="J34" i="226"/>
  <c r="J33" i="226"/>
  <c r="J32" i="226"/>
  <c r="J31" i="226"/>
  <c r="J30" i="226"/>
  <c r="J29" i="226"/>
  <c r="J28" i="226"/>
  <c r="J27" i="226"/>
  <c r="J26" i="226"/>
  <c r="J25" i="226"/>
  <c r="J24" i="226"/>
  <c r="J23" i="226"/>
  <c r="J22" i="226"/>
  <c r="J21" i="226"/>
  <c r="J20" i="226"/>
  <c r="J19" i="226"/>
  <c r="J18" i="226"/>
  <c r="J17" i="226"/>
  <c r="J16" i="226"/>
  <c r="M15" i="226"/>
  <c r="J15" i="226"/>
  <c r="M14" i="226"/>
  <c r="J14" i="226"/>
  <c r="M13" i="226"/>
  <c r="J13" i="226"/>
  <c r="M12" i="226"/>
  <c r="J12" i="226"/>
  <c r="M11" i="226"/>
  <c r="J11" i="226"/>
  <c r="M10" i="226"/>
  <c r="J10" i="226"/>
  <c r="M9" i="226"/>
  <c r="J9" i="226"/>
  <c r="M8" i="226"/>
  <c r="J8" i="226"/>
  <c r="L7" i="226"/>
  <c r="K7" i="226"/>
  <c r="I7" i="226"/>
  <c r="H7" i="226"/>
  <c r="H2" i="226"/>
  <c r="B1" i="226"/>
  <c r="J65" i="223"/>
  <c r="J64" i="223"/>
  <c r="J63" i="223"/>
  <c r="J62" i="223"/>
  <c r="J61" i="223"/>
  <c r="J60" i="223"/>
  <c r="J59" i="223"/>
  <c r="J58" i="223"/>
  <c r="J57" i="223"/>
  <c r="J56" i="223"/>
  <c r="J55" i="223"/>
  <c r="J54" i="223"/>
  <c r="J53" i="223"/>
  <c r="J52" i="223"/>
  <c r="J51" i="223"/>
  <c r="J50" i="223"/>
  <c r="J49" i="223"/>
  <c r="J48" i="223"/>
  <c r="J47" i="223"/>
  <c r="J46" i="223"/>
  <c r="J45" i="223"/>
  <c r="J44" i="223"/>
  <c r="J43" i="223"/>
  <c r="J42" i="223"/>
  <c r="J41" i="223"/>
  <c r="J40" i="223"/>
  <c r="J39" i="223"/>
  <c r="J38" i="223"/>
  <c r="J37" i="223"/>
  <c r="J36" i="223"/>
  <c r="J35" i="223"/>
  <c r="J34" i="223"/>
  <c r="J33" i="223"/>
  <c r="J32" i="223"/>
  <c r="J31" i="223"/>
  <c r="J30" i="223"/>
  <c r="J29" i="223"/>
  <c r="J28" i="223"/>
  <c r="J27" i="223"/>
  <c r="J26" i="223"/>
  <c r="J25" i="223"/>
  <c r="J24" i="223"/>
  <c r="J23" i="223"/>
  <c r="J22" i="223"/>
  <c r="J21" i="223"/>
  <c r="J20" i="223"/>
  <c r="J19" i="223"/>
  <c r="J18" i="223"/>
  <c r="J17" i="223"/>
  <c r="J16" i="223"/>
  <c r="J15" i="223"/>
  <c r="J14" i="223"/>
  <c r="J13" i="223"/>
  <c r="J12" i="223"/>
  <c r="J11" i="223"/>
  <c r="J10" i="223"/>
  <c r="J9" i="223"/>
  <c r="J8" i="223"/>
  <c r="J7" i="223"/>
  <c r="J6" i="223"/>
  <c r="I5" i="223"/>
  <c r="H5" i="223"/>
  <c r="H2" i="223"/>
  <c r="B1" i="223"/>
  <c r="J65" i="222"/>
  <c r="J64" i="222"/>
  <c r="J63" i="222"/>
  <c r="J62" i="222"/>
  <c r="J61" i="222"/>
  <c r="J60" i="222"/>
  <c r="J59" i="222"/>
  <c r="J58" i="222"/>
  <c r="J57" i="222"/>
  <c r="J56" i="222"/>
  <c r="J55" i="222"/>
  <c r="J54" i="222"/>
  <c r="J53" i="222"/>
  <c r="J52" i="222"/>
  <c r="J51" i="222"/>
  <c r="J50" i="222"/>
  <c r="J49" i="222"/>
  <c r="J48" i="222"/>
  <c r="J47" i="222"/>
  <c r="J46" i="222"/>
  <c r="J45" i="222"/>
  <c r="J44" i="222"/>
  <c r="J43" i="222"/>
  <c r="J42" i="222"/>
  <c r="J41" i="222"/>
  <c r="J40" i="222"/>
  <c r="J39" i="222"/>
  <c r="J38" i="222"/>
  <c r="J37" i="222"/>
  <c r="J36" i="222"/>
  <c r="J35" i="222"/>
  <c r="J34" i="222"/>
  <c r="J33" i="222"/>
  <c r="J32" i="222"/>
  <c r="J31" i="222"/>
  <c r="J30" i="222"/>
  <c r="J29" i="222"/>
  <c r="J28" i="222"/>
  <c r="J27" i="222"/>
  <c r="J26" i="222"/>
  <c r="J25" i="222"/>
  <c r="J24" i="222"/>
  <c r="J23" i="222"/>
  <c r="J22" i="222"/>
  <c r="J21" i="222"/>
  <c r="J20" i="222"/>
  <c r="J19" i="222"/>
  <c r="J18" i="222"/>
  <c r="J17" i="222"/>
  <c r="J16" i="222"/>
  <c r="J15" i="222"/>
  <c r="J14" i="222"/>
  <c r="J13" i="222"/>
  <c r="J12" i="222"/>
  <c r="J11" i="222"/>
  <c r="J10" i="222"/>
  <c r="J9" i="222"/>
  <c r="J8" i="222"/>
  <c r="J7" i="222"/>
  <c r="J6" i="222"/>
  <c r="I5" i="222"/>
  <c r="H5" i="222"/>
  <c r="H2" i="222"/>
  <c r="B1" i="222"/>
  <c r="J357" i="221"/>
  <c r="J356" i="221"/>
  <c r="J355" i="221"/>
  <c r="J354" i="221"/>
  <c r="J353" i="221"/>
  <c r="J352" i="221"/>
  <c r="J351" i="221"/>
  <c r="J350" i="221"/>
  <c r="J349" i="221"/>
  <c r="J348" i="221"/>
  <c r="J347" i="221"/>
  <c r="J346" i="221"/>
  <c r="J345" i="221"/>
  <c r="J344" i="221"/>
  <c r="J343" i="221"/>
  <c r="J342" i="221"/>
  <c r="J341" i="221"/>
  <c r="J340" i="221"/>
  <c r="J339" i="221"/>
  <c r="J338" i="221"/>
  <c r="J337" i="221"/>
  <c r="J336" i="221"/>
  <c r="J335" i="221"/>
  <c r="J334" i="221"/>
  <c r="J333" i="221"/>
  <c r="J332" i="221"/>
  <c r="J331" i="221"/>
  <c r="J330" i="221"/>
  <c r="J329" i="221"/>
  <c r="J328" i="221"/>
  <c r="J327" i="221"/>
  <c r="J326" i="221"/>
  <c r="J325" i="221"/>
  <c r="J324" i="221"/>
  <c r="J323" i="221"/>
  <c r="J322" i="221"/>
  <c r="J321" i="221"/>
  <c r="J320" i="221"/>
  <c r="J319" i="221"/>
  <c r="J318" i="221"/>
  <c r="J317" i="221"/>
  <c r="J316" i="221"/>
  <c r="J315" i="221"/>
  <c r="J314" i="221"/>
  <c r="J313" i="221"/>
  <c r="J312" i="221"/>
  <c r="J311" i="221"/>
  <c r="J310" i="221"/>
  <c r="J309" i="221"/>
  <c r="J308" i="221"/>
  <c r="J307" i="221"/>
  <c r="J306" i="221"/>
  <c r="J305" i="221"/>
  <c r="J304" i="221"/>
  <c r="J303" i="221"/>
  <c r="J302" i="221"/>
  <c r="J301" i="221"/>
  <c r="J300" i="221"/>
  <c r="J299" i="221"/>
  <c r="J298" i="221"/>
  <c r="J297" i="221"/>
  <c r="J296" i="221"/>
  <c r="J295" i="221"/>
  <c r="J294" i="221"/>
  <c r="J293" i="221"/>
  <c r="J292" i="221"/>
  <c r="J291" i="221"/>
  <c r="J290" i="221"/>
  <c r="J289" i="221"/>
  <c r="J288" i="221"/>
  <c r="J287" i="221"/>
  <c r="J286" i="221"/>
  <c r="J285" i="221"/>
  <c r="J284" i="221"/>
  <c r="J283" i="221"/>
  <c r="J282" i="221"/>
  <c r="J281" i="221"/>
  <c r="J280" i="221"/>
  <c r="J279" i="221"/>
  <c r="J278" i="221"/>
  <c r="J277" i="221"/>
  <c r="J276" i="221"/>
  <c r="J275" i="221"/>
  <c r="J274" i="221"/>
  <c r="J273" i="221"/>
  <c r="J272" i="221"/>
  <c r="J271" i="221"/>
  <c r="J270" i="221"/>
  <c r="J269" i="221"/>
  <c r="J268" i="221"/>
  <c r="J267" i="221"/>
  <c r="J266" i="221"/>
  <c r="J265" i="221"/>
  <c r="J264" i="221"/>
  <c r="J263" i="221"/>
  <c r="J262" i="221"/>
  <c r="J261" i="221"/>
  <c r="J260" i="221"/>
  <c r="J259" i="221"/>
  <c r="J258" i="221"/>
  <c r="J257" i="221"/>
  <c r="J256" i="221"/>
  <c r="J255" i="221"/>
  <c r="J254" i="221"/>
  <c r="J253" i="221"/>
  <c r="J252" i="221"/>
  <c r="J251" i="221"/>
  <c r="J250" i="221"/>
  <c r="J249" i="221"/>
  <c r="J248" i="221"/>
  <c r="J247" i="221"/>
  <c r="J246" i="221"/>
  <c r="J245" i="221"/>
  <c r="J244" i="221"/>
  <c r="J243" i="221"/>
  <c r="J242" i="221"/>
  <c r="J241" i="221"/>
  <c r="J240" i="221"/>
  <c r="J239" i="221"/>
  <c r="J238" i="221"/>
  <c r="J237" i="221"/>
  <c r="J236" i="221"/>
  <c r="J235" i="221"/>
  <c r="J234" i="221"/>
  <c r="J233" i="221"/>
  <c r="J232" i="221"/>
  <c r="J231" i="221"/>
  <c r="J230" i="221"/>
  <c r="J229" i="221"/>
  <c r="J228" i="221"/>
  <c r="J227" i="221"/>
  <c r="J226" i="221"/>
  <c r="J225" i="221"/>
  <c r="J224" i="221"/>
  <c r="J223" i="221"/>
  <c r="J222" i="221"/>
  <c r="J221" i="221"/>
  <c r="J220" i="221"/>
  <c r="J219" i="221"/>
  <c r="J218" i="221"/>
  <c r="J217" i="221"/>
  <c r="J216" i="221"/>
  <c r="J215" i="221"/>
  <c r="J214" i="221"/>
  <c r="J213" i="221"/>
  <c r="J212" i="221"/>
  <c r="J211" i="221"/>
  <c r="J210" i="221"/>
  <c r="J209" i="221"/>
  <c r="J208" i="221"/>
  <c r="J207" i="221"/>
  <c r="J206" i="221"/>
  <c r="J205" i="221"/>
  <c r="J204" i="221"/>
  <c r="J203" i="221"/>
  <c r="J202" i="221"/>
  <c r="J201" i="221"/>
  <c r="J200" i="221"/>
  <c r="J199" i="221"/>
  <c r="J198" i="221"/>
  <c r="J197" i="221"/>
  <c r="J196" i="221"/>
  <c r="J195" i="221"/>
  <c r="J194" i="221"/>
  <c r="J193" i="221"/>
  <c r="J192" i="221"/>
  <c r="J191" i="221"/>
  <c r="J190" i="221"/>
  <c r="J189" i="221"/>
  <c r="J188" i="221"/>
  <c r="J187" i="221"/>
  <c r="J186" i="221"/>
  <c r="J185" i="221"/>
  <c r="J184" i="221"/>
  <c r="J183" i="221"/>
  <c r="J182" i="221"/>
  <c r="J181" i="221"/>
  <c r="J180" i="221"/>
  <c r="J179" i="221"/>
  <c r="J178" i="221"/>
  <c r="J177" i="221"/>
  <c r="J176" i="221"/>
  <c r="J175" i="221"/>
  <c r="J174" i="221"/>
  <c r="J173" i="221"/>
  <c r="J172" i="221"/>
  <c r="J171" i="221"/>
  <c r="J170" i="221"/>
  <c r="J169" i="221"/>
  <c r="J168" i="221"/>
  <c r="J167" i="221"/>
  <c r="J166" i="221"/>
  <c r="J165" i="221"/>
  <c r="J164" i="221"/>
  <c r="J163" i="221"/>
  <c r="J162" i="221"/>
  <c r="J161" i="221"/>
  <c r="J160" i="221"/>
  <c r="J159" i="221"/>
  <c r="J158" i="221"/>
  <c r="J157" i="221"/>
  <c r="J156" i="221"/>
  <c r="J155" i="221"/>
  <c r="J154" i="221"/>
  <c r="J153" i="221"/>
  <c r="J152" i="221"/>
  <c r="J151" i="221"/>
  <c r="J150" i="221"/>
  <c r="J149" i="221"/>
  <c r="J148" i="221"/>
  <c r="J147" i="221"/>
  <c r="J146" i="221"/>
  <c r="J145" i="221"/>
  <c r="J144" i="221"/>
  <c r="J143" i="221"/>
  <c r="J142" i="221"/>
  <c r="J141" i="221"/>
  <c r="J140" i="221"/>
  <c r="J139" i="221"/>
  <c r="J138" i="221"/>
  <c r="J137" i="221"/>
  <c r="J136" i="221"/>
  <c r="J135" i="221"/>
  <c r="J134" i="221"/>
  <c r="J133" i="221"/>
  <c r="J132" i="221"/>
  <c r="J131" i="221"/>
  <c r="J130" i="221"/>
  <c r="J129" i="221"/>
  <c r="J128" i="221"/>
  <c r="J127" i="221"/>
  <c r="J126" i="221"/>
  <c r="J125" i="221"/>
  <c r="J124" i="221"/>
  <c r="J123" i="221"/>
  <c r="J122" i="221"/>
  <c r="J121" i="221"/>
  <c r="J120" i="221"/>
  <c r="J119" i="221"/>
  <c r="J118" i="221"/>
  <c r="J117" i="221"/>
  <c r="J116" i="221"/>
  <c r="J115" i="221"/>
  <c r="J114" i="221"/>
  <c r="J113" i="221"/>
  <c r="J112" i="221"/>
  <c r="J111" i="221"/>
  <c r="J110" i="221"/>
  <c r="J109" i="221"/>
  <c r="J108" i="221"/>
  <c r="J107" i="221"/>
  <c r="J106" i="221"/>
  <c r="J105" i="221"/>
  <c r="J104" i="221"/>
  <c r="J103" i="221"/>
  <c r="J102" i="221"/>
  <c r="J101" i="221"/>
  <c r="J100" i="221"/>
  <c r="J99" i="221"/>
  <c r="J98" i="221"/>
  <c r="J97" i="221"/>
  <c r="J96" i="221"/>
  <c r="J95" i="221"/>
  <c r="J94" i="221"/>
  <c r="J93" i="221"/>
  <c r="J92" i="221"/>
  <c r="J91" i="221"/>
  <c r="J90" i="221"/>
  <c r="J89" i="221"/>
  <c r="J88" i="221"/>
  <c r="J87" i="221"/>
  <c r="J86" i="221"/>
  <c r="J85" i="221"/>
  <c r="J84" i="221"/>
  <c r="J83" i="221"/>
  <c r="J82" i="221"/>
  <c r="J81" i="221"/>
  <c r="J80" i="221"/>
  <c r="J79" i="221"/>
  <c r="J78" i="221"/>
  <c r="J77" i="221"/>
  <c r="J76" i="221"/>
  <c r="J75" i="221"/>
  <c r="J74" i="221"/>
  <c r="J73" i="221"/>
  <c r="J72" i="221"/>
  <c r="J71" i="221"/>
  <c r="J70" i="221"/>
  <c r="J69" i="221"/>
  <c r="J68" i="221"/>
  <c r="J67" i="221"/>
  <c r="J66" i="221"/>
  <c r="J65" i="221"/>
  <c r="J64" i="221"/>
  <c r="J63" i="221"/>
  <c r="J62" i="221"/>
  <c r="J61" i="221"/>
  <c r="J60" i="221"/>
  <c r="J59" i="221"/>
  <c r="J58" i="221"/>
  <c r="J57" i="221"/>
  <c r="J56" i="221"/>
  <c r="J55" i="221"/>
  <c r="J54" i="221"/>
  <c r="J53" i="221"/>
  <c r="J52" i="221"/>
  <c r="J51" i="221"/>
  <c r="J50" i="221"/>
  <c r="J49" i="221"/>
  <c r="J48" i="221"/>
  <c r="J47" i="221"/>
  <c r="J46" i="221"/>
  <c r="J45" i="221"/>
  <c r="J44" i="221"/>
  <c r="J43" i="221"/>
  <c r="J42" i="221"/>
  <c r="J41" i="221"/>
  <c r="J40" i="221"/>
  <c r="J39" i="221"/>
  <c r="J38" i="221"/>
  <c r="J37" i="221"/>
  <c r="J36" i="221"/>
  <c r="J35" i="221"/>
  <c r="J34" i="221"/>
  <c r="J33" i="221"/>
  <c r="J32" i="221"/>
  <c r="J31" i="221"/>
  <c r="J30" i="221"/>
  <c r="J29" i="221"/>
  <c r="J28" i="221"/>
  <c r="J27" i="221"/>
  <c r="J26" i="221"/>
  <c r="J25" i="221"/>
  <c r="J24" i="221"/>
  <c r="J23" i="221"/>
  <c r="J22" i="221"/>
  <c r="J21" i="221"/>
  <c r="O20" i="221"/>
  <c r="J20" i="221"/>
  <c r="O19" i="221"/>
  <c r="J19" i="221"/>
  <c r="O18" i="221"/>
  <c r="J18" i="221"/>
  <c r="O17" i="221"/>
  <c r="J17" i="221"/>
  <c r="O16" i="221"/>
  <c r="J16" i="221"/>
  <c r="O15" i="221"/>
  <c r="J15" i="221"/>
  <c r="O14" i="221"/>
  <c r="J14" i="221"/>
  <c r="O13" i="221"/>
  <c r="J13" i="221"/>
  <c r="O12" i="221"/>
  <c r="J12" i="221"/>
  <c r="O11" i="221"/>
  <c r="J11" i="221"/>
  <c r="O10" i="221"/>
  <c r="J10" i="221"/>
  <c r="O9" i="221"/>
  <c r="J9" i="221"/>
  <c r="O8" i="221"/>
  <c r="J8" i="221"/>
  <c r="I7" i="221"/>
  <c r="H7" i="221"/>
  <c r="H2" i="221"/>
  <c r="B1" i="221"/>
  <c r="J357" i="220"/>
  <c r="J356" i="220"/>
  <c r="J355" i="220"/>
  <c r="J354" i="220"/>
  <c r="J353" i="220"/>
  <c r="J352" i="220"/>
  <c r="J351" i="220"/>
  <c r="J350" i="220"/>
  <c r="J349" i="220"/>
  <c r="J348" i="220"/>
  <c r="J347" i="220"/>
  <c r="J346" i="220"/>
  <c r="J345" i="220"/>
  <c r="J344" i="220"/>
  <c r="J343" i="220"/>
  <c r="J342" i="220"/>
  <c r="J341" i="220"/>
  <c r="J340" i="220"/>
  <c r="J339" i="220"/>
  <c r="J338" i="220"/>
  <c r="J337" i="220"/>
  <c r="J336" i="220"/>
  <c r="J335" i="220"/>
  <c r="J334" i="220"/>
  <c r="J333" i="220"/>
  <c r="J332" i="220"/>
  <c r="J331" i="220"/>
  <c r="J330" i="220"/>
  <c r="J329" i="220"/>
  <c r="J328" i="220"/>
  <c r="J327" i="220"/>
  <c r="J326" i="220"/>
  <c r="J325" i="220"/>
  <c r="J324" i="220"/>
  <c r="J323" i="220"/>
  <c r="J322" i="220"/>
  <c r="J321" i="220"/>
  <c r="J320" i="220"/>
  <c r="J319" i="220"/>
  <c r="J318" i="220"/>
  <c r="J317" i="220"/>
  <c r="J316" i="220"/>
  <c r="J315" i="220"/>
  <c r="J314" i="220"/>
  <c r="J313" i="220"/>
  <c r="J312" i="220"/>
  <c r="J311" i="220"/>
  <c r="J310" i="220"/>
  <c r="J309" i="220"/>
  <c r="J308" i="220"/>
  <c r="J307" i="220"/>
  <c r="J306" i="220"/>
  <c r="J305" i="220"/>
  <c r="J304" i="220"/>
  <c r="J303" i="220"/>
  <c r="J302" i="220"/>
  <c r="J301" i="220"/>
  <c r="J300" i="220"/>
  <c r="J299" i="220"/>
  <c r="J298" i="220"/>
  <c r="J297" i="220"/>
  <c r="J296" i="220"/>
  <c r="J295" i="220"/>
  <c r="J294" i="220"/>
  <c r="J293" i="220"/>
  <c r="J292" i="220"/>
  <c r="J291" i="220"/>
  <c r="J290" i="220"/>
  <c r="J289" i="220"/>
  <c r="J288" i="220"/>
  <c r="J287" i="220"/>
  <c r="J286" i="220"/>
  <c r="J285" i="220"/>
  <c r="J284" i="220"/>
  <c r="J283" i="220"/>
  <c r="J282" i="220"/>
  <c r="J281" i="220"/>
  <c r="J280" i="220"/>
  <c r="J279" i="220"/>
  <c r="J278" i="220"/>
  <c r="J277" i="220"/>
  <c r="J276" i="220"/>
  <c r="J275" i="220"/>
  <c r="J274" i="220"/>
  <c r="J273" i="220"/>
  <c r="J272" i="220"/>
  <c r="J271" i="220"/>
  <c r="J270" i="220"/>
  <c r="J269" i="220"/>
  <c r="J268" i="220"/>
  <c r="J267" i="220"/>
  <c r="J266" i="220"/>
  <c r="J265" i="220"/>
  <c r="J264" i="220"/>
  <c r="J263" i="220"/>
  <c r="J262" i="220"/>
  <c r="J261" i="220"/>
  <c r="J260" i="220"/>
  <c r="J259" i="220"/>
  <c r="J258" i="220"/>
  <c r="J257" i="220"/>
  <c r="J256" i="220"/>
  <c r="J255" i="220"/>
  <c r="J254" i="220"/>
  <c r="J253" i="220"/>
  <c r="J252" i="220"/>
  <c r="J251" i="220"/>
  <c r="J250" i="220"/>
  <c r="J249" i="220"/>
  <c r="J248" i="220"/>
  <c r="J247" i="220"/>
  <c r="J246" i="220"/>
  <c r="J245" i="220"/>
  <c r="J244" i="220"/>
  <c r="J243" i="220"/>
  <c r="J242" i="220"/>
  <c r="J241" i="220"/>
  <c r="J240" i="220"/>
  <c r="J239" i="220"/>
  <c r="J238" i="220"/>
  <c r="J237" i="220"/>
  <c r="J236" i="220"/>
  <c r="J235" i="220"/>
  <c r="J234" i="220"/>
  <c r="J233" i="220"/>
  <c r="J232" i="220"/>
  <c r="J231" i="220"/>
  <c r="J230" i="220"/>
  <c r="J229" i="220"/>
  <c r="J228" i="220"/>
  <c r="J227" i="220"/>
  <c r="J226" i="220"/>
  <c r="J225" i="220"/>
  <c r="J224" i="220"/>
  <c r="J223" i="220"/>
  <c r="J222" i="220"/>
  <c r="J221" i="220"/>
  <c r="J220" i="220"/>
  <c r="J219" i="220"/>
  <c r="J218" i="220"/>
  <c r="J217" i="220"/>
  <c r="J216" i="220"/>
  <c r="J215" i="220"/>
  <c r="J214" i="220"/>
  <c r="J213" i="220"/>
  <c r="J212" i="220"/>
  <c r="J211" i="220"/>
  <c r="J210" i="220"/>
  <c r="J209" i="220"/>
  <c r="J208" i="220"/>
  <c r="J207" i="220"/>
  <c r="J206" i="220"/>
  <c r="J205" i="220"/>
  <c r="J204" i="220"/>
  <c r="J203" i="220"/>
  <c r="J202" i="220"/>
  <c r="J201" i="220"/>
  <c r="J200" i="220"/>
  <c r="J199" i="220"/>
  <c r="J198" i="220"/>
  <c r="J197" i="220"/>
  <c r="J196" i="220"/>
  <c r="J195" i="220"/>
  <c r="J194" i="220"/>
  <c r="J193" i="220"/>
  <c r="J192" i="220"/>
  <c r="J191" i="220"/>
  <c r="J190" i="220"/>
  <c r="J189" i="220"/>
  <c r="J188" i="220"/>
  <c r="J187" i="220"/>
  <c r="J186" i="220"/>
  <c r="J185" i="220"/>
  <c r="J184" i="220"/>
  <c r="J183" i="220"/>
  <c r="J182" i="220"/>
  <c r="J181" i="220"/>
  <c r="J180" i="220"/>
  <c r="J179" i="220"/>
  <c r="J178" i="220"/>
  <c r="J177" i="220"/>
  <c r="J176" i="220"/>
  <c r="J175" i="220"/>
  <c r="J174" i="220"/>
  <c r="J173" i="220"/>
  <c r="J172" i="220"/>
  <c r="J171" i="220"/>
  <c r="J170" i="220"/>
  <c r="J169" i="220"/>
  <c r="J168" i="220"/>
  <c r="J167" i="220"/>
  <c r="J166" i="220"/>
  <c r="J165" i="220"/>
  <c r="J164" i="220"/>
  <c r="J163" i="220"/>
  <c r="J162" i="220"/>
  <c r="J161" i="220"/>
  <c r="J160" i="220"/>
  <c r="J159" i="220"/>
  <c r="J158" i="220"/>
  <c r="J157" i="220"/>
  <c r="J156" i="220"/>
  <c r="J155" i="220"/>
  <c r="J154" i="220"/>
  <c r="J153" i="220"/>
  <c r="J152" i="220"/>
  <c r="J151" i="220"/>
  <c r="J150" i="220"/>
  <c r="J149" i="220"/>
  <c r="J148" i="220"/>
  <c r="J147" i="220"/>
  <c r="J146" i="220"/>
  <c r="J145" i="220"/>
  <c r="J144" i="220"/>
  <c r="J143" i="220"/>
  <c r="J142" i="220"/>
  <c r="J141" i="220"/>
  <c r="J140" i="220"/>
  <c r="J139" i="220"/>
  <c r="J138" i="220"/>
  <c r="J137" i="220"/>
  <c r="J136" i="220"/>
  <c r="J135" i="220"/>
  <c r="J134" i="220"/>
  <c r="J133" i="220"/>
  <c r="J132" i="220"/>
  <c r="J131" i="220"/>
  <c r="J130" i="220"/>
  <c r="J129" i="220"/>
  <c r="J128" i="220"/>
  <c r="J127" i="220"/>
  <c r="J126" i="220"/>
  <c r="J125" i="220"/>
  <c r="J124" i="220"/>
  <c r="J123" i="220"/>
  <c r="J122" i="220"/>
  <c r="J121" i="220"/>
  <c r="J120" i="220"/>
  <c r="J119" i="220"/>
  <c r="J118" i="220"/>
  <c r="J117" i="220"/>
  <c r="J116" i="220"/>
  <c r="J115" i="220"/>
  <c r="J114" i="220"/>
  <c r="J113" i="220"/>
  <c r="J112" i="220"/>
  <c r="J111" i="220"/>
  <c r="J110" i="220"/>
  <c r="J109" i="220"/>
  <c r="J108" i="220"/>
  <c r="J107" i="220"/>
  <c r="J106" i="220"/>
  <c r="J105" i="220"/>
  <c r="J104" i="220"/>
  <c r="J103" i="220"/>
  <c r="J102" i="220"/>
  <c r="J101" i="220"/>
  <c r="J100" i="220"/>
  <c r="J99" i="220"/>
  <c r="J98" i="220"/>
  <c r="J97" i="220"/>
  <c r="J96" i="220"/>
  <c r="J95" i="220"/>
  <c r="J94" i="220"/>
  <c r="J93" i="220"/>
  <c r="J92" i="220"/>
  <c r="J91" i="220"/>
  <c r="J90" i="220"/>
  <c r="J89" i="220"/>
  <c r="J88" i="220"/>
  <c r="J87" i="220"/>
  <c r="J86" i="220"/>
  <c r="J85" i="220"/>
  <c r="J84" i="220"/>
  <c r="J83" i="220"/>
  <c r="J82" i="220"/>
  <c r="J81" i="220"/>
  <c r="J80" i="220"/>
  <c r="J79" i="220"/>
  <c r="J78" i="220"/>
  <c r="J77" i="220"/>
  <c r="J76" i="220"/>
  <c r="J75" i="220"/>
  <c r="J74" i="220"/>
  <c r="J73" i="220"/>
  <c r="J72" i="220"/>
  <c r="J71" i="220"/>
  <c r="J70" i="220"/>
  <c r="J69" i="220"/>
  <c r="J68" i="220"/>
  <c r="J67" i="220"/>
  <c r="J66" i="220"/>
  <c r="J65" i="220"/>
  <c r="J64" i="220"/>
  <c r="J63" i="220"/>
  <c r="J62" i="220"/>
  <c r="J61" i="220"/>
  <c r="J60" i="220"/>
  <c r="J59" i="220"/>
  <c r="J58" i="220"/>
  <c r="J57" i="220"/>
  <c r="J56" i="220"/>
  <c r="J55" i="220"/>
  <c r="J54" i="220"/>
  <c r="J53" i="220"/>
  <c r="J52" i="220"/>
  <c r="J51" i="220"/>
  <c r="J50" i="220"/>
  <c r="J49" i="220"/>
  <c r="J48" i="220"/>
  <c r="J47" i="220"/>
  <c r="J46" i="220"/>
  <c r="J45" i="220"/>
  <c r="J44" i="220"/>
  <c r="J43" i="220"/>
  <c r="J42" i="220"/>
  <c r="J41" i="220"/>
  <c r="J40" i="220"/>
  <c r="J39" i="220"/>
  <c r="J38" i="220"/>
  <c r="J37" i="220"/>
  <c r="J36" i="220"/>
  <c r="J35" i="220"/>
  <c r="J34" i="220"/>
  <c r="J33" i="220"/>
  <c r="J32" i="220"/>
  <c r="J31" i="220"/>
  <c r="J30" i="220"/>
  <c r="J29" i="220"/>
  <c r="J28" i="220"/>
  <c r="J27" i="220"/>
  <c r="J26" i="220"/>
  <c r="M25" i="220"/>
  <c r="J25" i="220"/>
  <c r="M24" i="220"/>
  <c r="J24" i="220"/>
  <c r="M23" i="220"/>
  <c r="J23" i="220"/>
  <c r="M22" i="220"/>
  <c r="J22" i="220"/>
  <c r="M21" i="220"/>
  <c r="J21" i="220"/>
  <c r="M20" i="220"/>
  <c r="J20" i="220"/>
  <c r="M19" i="220"/>
  <c r="J19" i="220"/>
  <c r="M18" i="220"/>
  <c r="J18" i="220"/>
  <c r="M17" i="220"/>
  <c r="J17" i="220"/>
  <c r="M16" i="220"/>
  <c r="J16" i="220"/>
  <c r="M15" i="220"/>
  <c r="J15" i="220"/>
  <c r="M14" i="220"/>
  <c r="J14" i="220"/>
  <c r="M13" i="220"/>
  <c r="J13" i="220"/>
  <c r="M12" i="220"/>
  <c r="J12" i="220"/>
  <c r="M11" i="220"/>
  <c r="J11" i="220"/>
  <c r="M10" i="220"/>
  <c r="J10" i="220"/>
  <c r="M9" i="220"/>
  <c r="J9" i="220"/>
  <c r="M8" i="220"/>
  <c r="M7" i="220" s="1"/>
  <c r="H3" i="220" s="1"/>
  <c r="J8" i="220"/>
  <c r="L7" i="220"/>
  <c r="K7" i="220"/>
  <c r="I7" i="220"/>
  <c r="H7" i="220"/>
  <c r="H2" i="220"/>
  <c r="B1" i="220"/>
  <c r="J15" i="218"/>
  <c r="J14" i="218"/>
  <c r="J13" i="218"/>
  <c r="J12" i="218"/>
  <c r="J11" i="218"/>
  <c r="J10" i="218"/>
  <c r="J9" i="218"/>
  <c r="J8" i="218"/>
  <c r="J7" i="218"/>
  <c r="J6" i="218"/>
  <c r="I5" i="218"/>
  <c r="H5" i="218"/>
  <c r="H2" i="218"/>
  <c r="B1" i="218"/>
  <c r="J15" i="217"/>
  <c r="J14" i="217"/>
  <c r="J13" i="217"/>
  <c r="J12" i="217"/>
  <c r="J11" i="217"/>
  <c r="J10" i="217"/>
  <c r="J9" i="217"/>
  <c r="J8" i="217"/>
  <c r="J7" i="217"/>
  <c r="J6" i="217"/>
  <c r="I5" i="217"/>
  <c r="H5" i="217"/>
  <c r="J5" i="217" s="1"/>
  <c r="H2" i="217"/>
  <c r="B1" i="217"/>
  <c r="O17" i="216"/>
  <c r="J17" i="216"/>
  <c r="O16" i="216"/>
  <c r="J16" i="216"/>
  <c r="O15" i="216"/>
  <c r="J15" i="216"/>
  <c r="O14" i="216"/>
  <c r="J14" i="216"/>
  <c r="O13" i="216"/>
  <c r="J13" i="216"/>
  <c r="O12" i="216"/>
  <c r="J12" i="216"/>
  <c r="O11" i="216"/>
  <c r="J11" i="216"/>
  <c r="O10" i="216"/>
  <c r="J10" i="216"/>
  <c r="O9" i="216"/>
  <c r="J9" i="216"/>
  <c r="O8" i="216"/>
  <c r="J8" i="216"/>
  <c r="O7" i="216"/>
  <c r="H3" i="216" s="1"/>
  <c r="H4" i="216" s="1"/>
  <c r="J7" i="216"/>
  <c r="I7" i="216"/>
  <c r="H7" i="216"/>
  <c r="H2" i="216"/>
  <c r="B1" i="216"/>
  <c r="M134" i="215"/>
  <c r="J134" i="215"/>
  <c r="M133" i="215"/>
  <c r="J133" i="215"/>
  <c r="M132" i="215"/>
  <c r="J132" i="215"/>
  <c r="M131" i="215"/>
  <c r="J131" i="215"/>
  <c r="M130" i="215"/>
  <c r="J130" i="215"/>
  <c r="M129" i="215"/>
  <c r="J129" i="215"/>
  <c r="M128" i="215"/>
  <c r="J128" i="215"/>
  <c r="M127" i="215"/>
  <c r="J127" i="215"/>
  <c r="M126" i="215"/>
  <c r="J126" i="215"/>
  <c r="M125" i="215"/>
  <c r="J125" i="215"/>
  <c r="M124" i="215"/>
  <c r="J124" i="215"/>
  <c r="M123" i="215"/>
  <c r="J123" i="215"/>
  <c r="M122" i="215"/>
  <c r="J122" i="215"/>
  <c r="M121" i="215"/>
  <c r="J121" i="215"/>
  <c r="M120" i="215"/>
  <c r="J120" i="215"/>
  <c r="M119" i="215"/>
  <c r="J119" i="215"/>
  <c r="M118" i="215"/>
  <c r="J118" i="215"/>
  <c r="M117" i="215"/>
  <c r="J117" i="215"/>
  <c r="M116" i="215"/>
  <c r="J116" i="215"/>
  <c r="M115" i="215"/>
  <c r="J115" i="215"/>
  <c r="M114" i="215"/>
  <c r="J114" i="215"/>
  <c r="M113" i="215"/>
  <c r="J113" i="215"/>
  <c r="M112" i="215"/>
  <c r="J112" i="215"/>
  <c r="M111" i="215"/>
  <c r="J111" i="215"/>
  <c r="M110" i="215"/>
  <c r="J110" i="215"/>
  <c r="M109" i="215"/>
  <c r="J109" i="215"/>
  <c r="M108" i="215"/>
  <c r="J108" i="215"/>
  <c r="M107" i="215"/>
  <c r="J107" i="215"/>
  <c r="M106" i="215"/>
  <c r="J106" i="215"/>
  <c r="M105" i="215"/>
  <c r="J105" i="215"/>
  <c r="M104" i="215"/>
  <c r="J104" i="215"/>
  <c r="M103" i="215"/>
  <c r="J103" i="215"/>
  <c r="M102" i="215"/>
  <c r="J102" i="215"/>
  <c r="M101" i="215"/>
  <c r="J101" i="215"/>
  <c r="M100" i="215"/>
  <c r="J100" i="215"/>
  <c r="M99" i="215"/>
  <c r="J99" i="215"/>
  <c r="M98" i="215"/>
  <c r="J98" i="215"/>
  <c r="M97" i="215"/>
  <c r="J97" i="215"/>
  <c r="M96" i="215"/>
  <c r="J96" i="215"/>
  <c r="M95" i="215"/>
  <c r="J95" i="215"/>
  <c r="M94" i="215"/>
  <c r="J94" i="215"/>
  <c r="M93" i="215"/>
  <c r="J93" i="215"/>
  <c r="M92" i="215"/>
  <c r="J92" i="215"/>
  <c r="M91" i="215"/>
  <c r="J91" i="215"/>
  <c r="M90" i="215"/>
  <c r="J90" i="215"/>
  <c r="M89" i="215"/>
  <c r="J89" i="215"/>
  <c r="M88" i="215"/>
  <c r="J88" i="215"/>
  <c r="M87" i="215"/>
  <c r="J87" i="215"/>
  <c r="M86" i="215"/>
  <c r="J86" i="215"/>
  <c r="M85" i="215"/>
  <c r="J85" i="215"/>
  <c r="M84" i="215"/>
  <c r="J84" i="215"/>
  <c r="M83" i="215"/>
  <c r="J83" i="215"/>
  <c r="M82" i="215"/>
  <c r="J82" i="215"/>
  <c r="M81" i="215"/>
  <c r="J81" i="215"/>
  <c r="M80" i="215"/>
  <c r="J80" i="215"/>
  <c r="M79" i="215"/>
  <c r="J79" i="215"/>
  <c r="M78" i="215"/>
  <c r="J78" i="215"/>
  <c r="M77" i="215"/>
  <c r="J77" i="215"/>
  <c r="M76" i="215"/>
  <c r="J76" i="215"/>
  <c r="M75" i="215"/>
  <c r="J75" i="215"/>
  <c r="M74" i="215"/>
  <c r="J74" i="215"/>
  <c r="M73" i="215"/>
  <c r="J73" i="215"/>
  <c r="M72" i="215"/>
  <c r="J72" i="215"/>
  <c r="M71" i="215"/>
  <c r="J71" i="215"/>
  <c r="M70" i="215"/>
  <c r="J70" i="215"/>
  <c r="M69" i="215"/>
  <c r="J69" i="215"/>
  <c r="M68" i="215"/>
  <c r="J68" i="215"/>
  <c r="M67" i="215"/>
  <c r="J67" i="215"/>
  <c r="M66" i="215"/>
  <c r="J66" i="215"/>
  <c r="M65" i="215"/>
  <c r="J65" i="215"/>
  <c r="M64" i="215"/>
  <c r="J64" i="215"/>
  <c r="M63" i="215"/>
  <c r="J63" i="215"/>
  <c r="M62" i="215"/>
  <c r="J62" i="215"/>
  <c r="M61" i="215"/>
  <c r="J61" i="215"/>
  <c r="M60" i="215"/>
  <c r="J60" i="215"/>
  <c r="M59" i="215"/>
  <c r="J59" i="215"/>
  <c r="M58" i="215"/>
  <c r="J58" i="215"/>
  <c r="M57" i="215"/>
  <c r="J57" i="215"/>
  <c r="M56" i="215"/>
  <c r="J56" i="215"/>
  <c r="M55" i="215"/>
  <c r="J55" i="215"/>
  <c r="M54" i="215"/>
  <c r="J54" i="215"/>
  <c r="M53" i="215"/>
  <c r="J53" i="215"/>
  <c r="M52" i="215"/>
  <c r="J52" i="215"/>
  <c r="M51" i="215"/>
  <c r="J51" i="215"/>
  <c r="M50" i="215"/>
  <c r="J50" i="215"/>
  <c r="M49" i="215"/>
  <c r="J49" i="215"/>
  <c r="M48" i="215"/>
  <c r="J48" i="215"/>
  <c r="M47" i="215"/>
  <c r="J47" i="215"/>
  <c r="M46" i="215"/>
  <c r="J46" i="215"/>
  <c r="M45" i="215"/>
  <c r="J45" i="215"/>
  <c r="M44" i="215"/>
  <c r="J44" i="215"/>
  <c r="M43" i="215"/>
  <c r="J43" i="215"/>
  <c r="M42" i="215"/>
  <c r="J42" i="215"/>
  <c r="M41" i="215"/>
  <c r="J41" i="215"/>
  <c r="M40" i="215"/>
  <c r="J40" i="215"/>
  <c r="M39" i="215"/>
  <c r="J39" i="215"/>
  <c r="M38" i="215"/>
  <c r="J38" i="215"/>
  <c r="M37" i="215"/>
  <c r="J37" i="215"/>
  <c r="M36" i="215"/>
  <c r="J36" i="215"/>
  <c r="M35" i="215"/>
  <c r="J35" i="215"/>
  <c r="M34" i="215"/>
  <c r="J34" i="215"/>
  <c r="M33" i="215"/>
  <c r="J33" i="215"/>
  <c r="M32" i="215"/>
  <c r="J32" i="215"/>
  <c r="M31" i="215"/>
  <c r="J31" i="215"/>
  <c r="M30" i="215"/>
  <c r="J30" i="215"/>
  <c r="M29" i="215"/>
  <c r="J29" i="215"/>
  <c r="M28" i="215"/>
  <c r="J28" i="215"/>
  <c r="M27" i="215"/>
  <c r="J27" i="215"/>
  <c r="M26" i="215"/>
  <c r="J26" i="215"/>
  <c r="M25" i="215"/>
  <c r="J25" i="215"/>
  <c r="M24" i="215"/>
  <c r="J24" i="215"/>
  <c r="M23" i="215"/>
  <c r="J23" i="215"/>
  <c r="M22" i="215"/>
  <c r="J22" i="215"/>
  <c r="M21" i="215"/>
  <c r="J21" i="215"/>
  <c r="M20" i="215"/>
  <c r="J20" i="215"/>
  <c r="M19" i="215"/>
  <c r="J19" i="215"/>
  <c r="M18" i="215"/>
  <c r="J18" i="215"/>
  <c r="M17" i="215"/>
  <c r="J17" i="215"/>
  <c r="M16" i="215"/>
  <c r="J16" i="215"/>
  <c r="M15" i="215"/>
  <c r="J15" i="215"/>
  <c r="M14" i="215"/>
  <c r="J14" i="215"/>
  <c r="M13" i="215"/>
  <c r="J13" i="215"/>
  <c r="M12" i="215"/>
  <c r="J12" i="215"/>
  <c r="M11" i="215"/>
  <c r="J11" i="215"/>
  <c r="M10" i="215"/>
  <c r="J10" i="215"/>
  <c r="M9" i="215"/>
  <c r="J9" i="215"/>
  <c r="J8" i="215"/>
  <c r="L7" i="215"/>
  <c r="K7" i="215"/>
  <c r="I7" i="215"/>
  <c r="H7" i="215"/>
  <c r="H2" i="215"/>
  <c r="B1" i="215"/>
  <c r="M7" i="215" l="1"/>
  <c r="H3" i="215" s="1"/>
  <c r="H4" i="215" s="1"/>
  <c r="J7" i="215"/>
  <c r="O7" i="221"/>
  <c r="H3" i="221" s="1"/>
  <c r="H4" i="221" s="1"/>
  <c r="J5" i="223"/>
  <c r="J7" i="226"/>
  <c r="J7" i="227"/>
  <c r="J5" i="218"/>
  <c r="J7" i="221"/>
  <c r="M7" i="226"/>
  <c r="H3" i="226" s="1"/>
  <c r="H4" i="226" s="1"/>
  <c r="O7" i="227"/>
  <c r="H3" i="227" s="1"/>
  <c r="H4" i="227" s="1"/>
  <c r="J5" i="229"/>
  <c r="H4" i="220"/>
  <c r="J5" i="222"/>
  <c r="J7" i="220"/>
  <c r="J65" i="213"/>
  <c r="J64" i="213"/>
  <c r="J63" i="213"/>
  <c r="J62" i="213"/>
  <c r="J61" i="213"/>
  <c r="J60" i="213"/>
  <c r="J59" i="213"/>
  <c r="J58" i="213"/>
  <c r="J57" i="213"/>
  <c r="J56" i="213"/>
  <c r="J55" i="213"/>
  <c r="J54" i="213"/>
  <c r="J53" i="213"/>
  <c r="J52" i="213"/>
  <c r="J51" i="213"/>
  <c r="J50" i="213"/>
  <c r="J49" i="213"/>
  <c r="J48" i="213"/>
  <c r="J47" i="213"/>
  <c r="J46" i="213"/>
  <c r="J45" i="213"/>
  <c r="J44" i="213"/>
  <c r="J43" i="213"/>
  <c r="J42" i="213"/>
  <c r="J41" i="213"/>
  <c r="J40" i="213"/>
  <c r="J39" i="213"/>
  <c r="J38" i="213"/>
  <c r="J37" i="213"/>
  <c r="J36" i="213"/>
  <c r="J35" i="213"/>
  <c r="J34" i="213"/>
  <c r="J33" i="213"/>
  <c r="J32" i="213"/>
  <c r="J31" i="213"/>
  <c r="J30" i="213"/>
  <c r="J29" i="213"/>
  <c r="J28" i="213"/>
  <c r="J27" i="213"/>
  <c r="J26" i="213"/>
  <c r="J25" i="213"/>
  <c r="J24" i="213"/>
  <c r="J23" i="213"/>
  <c r="J22" i="213"/>
  <c r="J21" i="213"/>
  <c r="J20" i="213"/>
  <c r="J19" i="213"/>
  <c r="J18" i="213"/>
  <c r="J17" i="213"/>
  <c r="J16" i="213"/>
  <c r="J15" i="213"/>
  <c r="J14" i="213"/>
  <c r="J13" i="213"/>
  <c r="J12" i="213"/>
  <c r="J11" i="213"/>
  <c r="J10" i="213"/>
  <c r="J9" i="213"/>
  <c r="J8" i="213"/>
  <c r="J7" i="213"/>
  <c r="J6" i="213"/>
  <c r="I5" i="213"/>
  <c r="H5" i="213"/>
  <c r="J5" i="213" s="1"/>
  <c r="H2" i="213"/>
  <c r="B1" i="213"/>
  <c r="J65" i="212"/>
  <c r="J64" i="212"/>
  <c r="J63" i="212"/>
  <c r="J62" i="212"/>
  <c r="J61" i="212"/>
  <c r="J60" i="212"/>
  <c r="J59" i="212"/>
  <c r="J58" i="212"/>
  <c r="J57" i="212"/>
  <c r="J56" i="212"/>
  <c r="J55" i="212"/>
  <c r="J54" i="212"/>
  <c r="J53" i="212"/>
  <c r="J52" i="212"/>
  <c r="J51" i="212"/>
  <c r="J50" i="212"/>
  <c r="J49" i="212"/>
  <c r="J48" i="212"/>
  <c r="J47" i="212"/>
  <c r="J46" i="212"/>
  <c r="J45" i="212"/>
  <c r="J44" i="212"/>
  <c r="J43" i="212"/>
  <c r="J42" i="212"/>
  <c r="J41" i="212"/>
  <c r="J40" i="212"/>
  <c r="J39" i="212"/>
  <c r="J38" i="212"/>
  <c r="J37" i="212"/>
  <c r="J36" i="212"/>
  <c r="J35" i="212"/>
  <c r="J34" i="212"/>
  <c r="J33" i="212"/>
  <c r="J32" i="212"/>
  <c r="J31" i="212"/>
  <c r="J30" i="212"/>
  <c r="J29" i="212"/>
  <c r="J28" i="212"/>
  <c r="J27" i="212"/>
  <c r="J26" i="212"/>
  <c r="J25" i="212"/>
  <c r="J24" i="212"/>
  <c r="J23" i="212"/>
  <c r="J22" i="212"/>
  <c r="J21" i="212"/>
  <c r="J20" i="212"/>
  <c r="J19" i="212"/>
  <c r="J18" i="212"/>
  <c r="J17" i="212"/>
  <c r="J16" i="212"/>
  <c r="J15" i="212"/>
  <c r="J14" i="212"/>
  <c r="J13" i="212"/>
  <c r="J12" i="212"/>
  <c r="J11" i="212"/>
  <c r="J10" i="212"/>
  <c r="J9" i="212"/>
  <c r="J8" i="212"/>
  <c r="J7" i="212"/>
  <c r="J6" i="212"/>
  <c r="I5" i="212"/>
  <c r="H5" i="212"/>
  <c r="J5" i="212" s="1"/>
  <c r="H2" i="212"/>
  <c r="B1" i="212"/>
  <c r="J357" i="211"/>
  <c r="J356" i="211"/>
  <c r="J355" i="211"/>
  <c r="J354" i="211"/>
  <c r="J353" i="211"/>
  <c r="J352" i="211"/>
  <c r="J351" i="211"/>
  <c r="J350" i="211"/>
  <c r="J349" i="211"/>
  <c r="J348" i="211"/>
  <c r="J347" i="211"/>
  <c r="J346" i="211"/>
  <c r="J345" i="211"/>
  <c r="J344" i="211"/>
  <c r="J343" i="211"/>
  <c r="J342" i="211"/>
  <c r="J341" i="211"/>
  <c r="J340" i="211"/>
  <c r="J339" i="211"/>
  <c r="J338" i="211"/>
  <c r="J337" i="211"/>
  <c r="J336" i="211"/>
  <c r="J335" i="211"/>
  <c r="J334" i="211"/>
  <c r="J333" i="211"/>
  <c r="J332" i="211"/>
  <c r="J331" i="211"/>
  <c r="J330" i="211"/>
  <c r="J329" i="211"/>
  <c r="J328" i="211"/>
  <c r="J327" i="211"/>
  <c r="J326" i="211"/>
  <c r="J325" i="211"/>
  <c r="J324" i="211"/>
  <c r="J323" i="211"/>
  <c r="J322" i="211"/>
  <c r="J321" i="211"/>
  <c r="J320" i="211"/>
  <c r="J319" i="211"/>
  <c r="J318" i="211"/>
  <c r="J317" i="211"/>
  <c r="J316" i="211"/>
  <c r="J315" i="211"/>
  <c r="J314" i="211"/>
  <c r="J313" i="211"/>
  <c r="J312" i="211"/>
  <c r="J311" i="211"/>
  <c r="J310" i="211"/>
  <c r="J309" i="211"/>
  <c r="J308" i="211"/>
  <c r="J307" i="211"/>
  <c r="J306" i="211"/>
  <c r="J305" i="211"/>
  <c r="J304" i="211"/>
  <c r="J303" i="211"/>
  <c r="J302" i="211"/>
  <c r="J301" i="211"/>
  <c r="J300" i="211"/>
  <c r="J299" i="211"/>
  <c r="J298" i="211"/>
  <c r="J297" i="211"/>
  <c r="J296" i="211"/>
  <c r="J295" i="211"/>
  <c r="J294" i="211"/>
  <c r="J293" i="211"/>
  <c r="J292" i="211"/>
  <c r="J291" i="211"/>
  <c r="J290" i="211"/>
  <c r="J289" i="211"/>
  <c r="J288" i="211"/>
  <c r="J287" i="211"/>
  <c r="J286" i="211"/>
  <c r="J285" i="211"/>
  <c r="J284" i="211"/>
  <c r="J283" i="211"/>
  <c r="J282" i="211"/>
  <c r="J281" i="211"/>
  <c r="J280" i="211"/>
  <c r="J279" i="211"/>
  <c r="J278" i="211"/>
  <c r="J277" i="211"/>
  <c r="J276" i="211"/>
  <c r="J275" i="211"/>
  <c r="J274" i="211"/>
  <c r="J273" i="211"/>
  <c r="J272" i="211"/>
  <c r="J271" i="211"/>
  <c r="J270" i="211"/>
  <c r="J269" i="211"/>
  <c r="J268" i="211"/>
  <c r="J267" i="211"/>
  <c r="J266" i="211"/>
  <c r="J265" i="211"/>
  <c r="J264" i="211"/>
  <c r="J263" i="211"/>
  <c r="J262" i="211"/>
  <c r="J261" i="211"/>
  <c r="J260" i="211"/>
  <c r="J259" i="211"/>
  <c r="J258" i="211"/>
  <c r="J257" i="211"/>
  <c r="J256" i="211"/>
  <c r="J255" i="211"/>
  <c r="J254" i="211"/>
  <c r="J253" i="211"/>
  <c r="J252" i="211"/>
  <c r="J251" i="211"/>
  <c r="J250" i="211"/>
  <c r="J249" i="211"/>
  <c r="J248" i="211"/>
  <c r="J247" i="211"/>
  <c r="J246" i="211"/>
  <c r="J245" i="211"/>
  <c r="J244" i="211"/>
  <c r="J243" i="211"/>
  <c r="J242" i="211"/>
  <c r="J241" i="211"/>
  <c r="J240" i="211"/>
  <c r="J239" i="211"/>
  <c r="J238" i="211"/>
  <c r="J237" i="211"/>
  <c r="J236" i="211"/>
  <c r="J235" i="211"/>
  <c r="J234" i="211"/>
  <c r="J233" i="211"/>
  <c r="J232" i="211"/>
  <c r="J231" i="211"/>
  <c r="J230" i="211"/>
  <c r="J229" i="211"/>
  <c r="J228" i="211"/>
  <c r="J227" i="211"/>
  <c r="J226" i="211"/>
  <c r="J225" i="211"/>
  <c r="J224" i="211"/>
  <c r="J223" i="211"/>
  <c r="J222" i="211"/>
  <c r="J221" i="211"/>
  <c r="J220" i="211"/>
  <c r="J219" i="211"/>
  <c r="J218" i="211"/>
  <c r="J217" i="211"/>
  <c r="J216" i="211"/>
  <c r="J215" i="211"/>
  <c r="J214" i="211"/>
  <c r="J213" i="211"/>
  <c r="J212" i="211"/>
  <c r="J211" i="211"/>
  <c r="J210" i="211"/>
  <c r="J209" i="211"/>
  <c r="J208" i="211"/>
  <c r="J207" i="211"/>
  <c r="J206" i="211"/>
  <c r="J205" i="211"/>
  <c r="J204" i="211"/>
  <c r="J203" i="211"/>
  <c r="J202" i="211"/>
  <c r="J201" i="211"/>
  <c r="J200" i="211"/>
  <c r="J199" i="211"/>
  <c r="J198" i="211"/>
  <c r="J197" i="211"/>
  <c r="J196" i="211"/>
  <c r="J195" i="211"/>
  <c r="J194" i="211"/>
  <c r="J193" i="211"/>
  <c r="J192" i="211"/>
  <c r="J191" i="211"/>
  <c r="J190" i="211"/>
  <c r="J189" i="211"/>
  <c r="J188" i="211"/>
  <c r="J187" i="211"/>
  <c r="J186" i="211"/>
  <c r="J185" i="211"/>
  <c r="J184" i="211"/>
  <c r="J183" i="211"/>
  <c r="J182" i="211"/>
  <c r="J181" i="211"/>
  <c r="J180" i="211"/>
  <c r="J179" i="211"/>
  <c r="J178" i="211"/>
  <c r="J177" i="211"/>
  <c r="J176" i="211"/>
  <c r="J175" i="211"/>
  <c r="J174" i="211"/>
  <c r="J173" i="211"/>
  <c r="J172" i="211"/>
  <c r="J171" i="211"/>
  <c r="J170" i="211"/>
  <c r="J169" i="211"/>
  <c r="J168" i="211"/>
  <c r="J167" i="211"/>
  <c r="J166" i="211"/>
  <c r="J165" i="211"/>
  <c r="J164" i="211"/>
  <c r="J163" i="211"/>
  <c r="J162" i="211"/>
  <c r="J161" i="211"/>
  <c r="J160" i="211"/>
  <c r="J159" i="211"/>
  <c r="J158" i="211"/>
  <c r="J157" i="211"/>
  <c r="J156" i="211"/>
  <c r="J155" i="211"/>
  <c r="J154" i="211"/>
  <c r="J153" i="211"/>
  <c r="J152" i="211"/>
  <c r="J151" i="211"/>
  <c r="J150" i="211"/>
  <c r="J149" i="211"/>
  <c r="J148" i="211"/>
  <c r="J147" i="211"/>
  <c r="J146" i="211"/>
  <c r="J145" i="211"/>
  <c r="J144" i="211"/>
  <c r="J143" i="211"/>
  <c r="J142" i="211"/>
  <c r="J141" i="211"/>
  <c r="J140" i="211"/>
  <c r="J139" i="211"/>
  <c r="J138" i="211"/>
  <c r="J137" i="211"/>
  <c r="J136" i="211"/>
  <c r="J135" i="211"/>
  <c r="J134" i="211"/>
  <c r="J133" i="211"/>
  <c r="J132" i="211"/>
  <c r="J131" i="211"/>
  <c r="J130" i="211"/>
  <c r="J129" i="211"/>
  <c r="J128" i="211"/>
  <c r="J127" i="211"/>
  <c r="J126" i="211"/>
  <c r="J125" i="211"/>
  <c r="J124" i="211"/>
  <c r="J123" i="211"/>
  <c r="J122" i="211"/>
  <c r="J121" i="211"/>
  <c r="J120" i="211"/>
  <c r="J119" i="211"/>
  <c r="J118" i="211"/>
  <c r="J117" i="211"/>
  <c r="J116" i="211"/>
  <c r="J115" i="211"/>
  <c r="J114" i="211"/>
  <c r="J113" i="211"/>
  <c r="J112" i="211"/>
  <c r="J111" i="211"/>
  <c r="J110" i="211"/>
  <c r="J109" i="211"/>
  <c r="J108" i="211"/>
  <c r="J107" i="211"/>
  <c r="J106" i="211"/>
  <c r="J105" i="211"/>
  <c r="J104" i="211"/>
  <c r="J103" i="211"/>
  <c r="J102" i="211"/>
  <c r="J101" i="211"/>
  <c r="J100" i="211"/>
  <c r="J99" i="211"/>
  <c r="J98" i="211"/>
  <c r="J97" i="211"/>
  <c r="J96" i="211"/>
  <c r="J95" i="211"/>
  <c r="J94" i="211"/>
  <c r="J93" i="211"/>
  <c r="J92" i="211"/>
  <c r="J91" i="211"/>
  <c r="J90" i="211"/>
  <c r="J89" i="211"/>
  <c r="J88" i="211"/>
  <c r="J87" i="211"/>
  <c r="J86" i="211"/>
  <c r="J85" i="211"/>
  <c r="J84" i="211"/>
  <c r="J83" i="211"/>
  <c r="J82" i="211"/>
  <c r="J81" i="211"/>
  <c r="J80" i="211"/>
  <c r="J79" i="211"/>
  <c r="J78" i="211"/>
  <c r="J77" i="211"/>
  <c r="J76" i="211"/>
  <c r="J75" i="211"/>
  <c r="J74" i="211"/>
  <c r="J73" i="211"/>
  <c r="J72" i="211"/>
  <c r="J71" i="211"/>
  <c r="J70" i="211"/>
  <c r="J69" i="211"/>
  <c r="J68" i="211"/>
  <c r="J67" i="211"/>
  <c r="J66" i="211"/>
  <c r="J65" i="211"/>
  <c r="J64" i="211"/>
  <c r="J63" i="211"/>
  <c r="J62" i="211"/>
  <c r="J61" i="211"/>
  <c r="J60" i="211"/>
  <c r="J59" i="211"/>
  <c r="J58" i="211"/>
  <c r="J57" i="211"/>
  <c r="J56" i="211"/>
  <c r="J55" i="211"/>
  <c r="J54" i="211"/>
  <c r="J53" i="211"/>
  <c r="J52" i="211"/>
  <c r="J51" i="211"/>
  <c r="J50" i="211"/>
  <c r="J49" i="211"/>
  <c r="J48" i="211"/>
  <c r="J47" i="211"/>
  <c r="J46" i="211"/>
  <c r="J45" i="211"/>
  <c r="J44" i="211"/>
  <c r="J43" i="211"/>
  <c r="J42" i="211"/>
  <c r="J41" i="211"/>
  <c r="J40" i="211"/>
  <c r="J39" i="211"/>
  <c r="J38" i="211"/>
  <c r="J37" i="211"/>
  <c r="J36" i="211"/>
  <c r="J35" i="211"/>
  <c r="J34" i="211"/>
  <c r="J33" i="211"/>
  <c r="J32" i="211"/>
  <c r="J31" i="211"/>
  <c r="J30" i="211"/>
  <c r="J29" i="211"/>
  <c r="J28" i="211"/>
  <c r="J27" i="211"/>
  <c r="J26" i="211"/>
  <c r="J25" i="211"/>
  <c r="J24" i="211"/>
  <c r="J23" i="211"/>
  <c r="J22" i="211"/>
  <c r="J21" i="211"/>
  <c r="O20" i="211"/>
  <c r="J20" i="211"/>
  <c r="O19" i="211"/>
  <c r="J19" i="211"/>
  <c r="O18" i="211"/>
  <c r="J18" i="211"/>
  <c r="O17" i="211"/>
  <c r="J17" i="211"/>
  <c r="O16" i="211"/>
  <c r="J16" i="211"/>
  <c r="O15" i="211"/>
  <c r="J15" i="211"/>
  <c r="O14" i="211"/>
  <c r="J14" i="211"/>
  <c r="O13" i="211"/>
  <c r="J13" i="211"/>
  <c r="O12" i="211"/>
  <c r="J12" i="211"/>
  <c r="O11" i="211"/>
  <c r="J11" i="211"/>
  <c r="O10" i="211"/>
  <c r="J10" i="211"/>
  <c r="O9" i="211"/>
  <c r="J9" i="211"/>
  <c r="O8" i="211"/>
  <c r="J8" i="211"/>
  <c r="I7" i="211"/>
  <c r="H7" i="211"/>
  <c r="H2" i="211"/>
  <c r="B1" i="211"/>
  <c r="J357" i="210"/>
  <c r="J356" i="210"/>
  <c r="J355" i="210"/>
  <c r="J354" i="210"/>
  <c r="J353" i="210"/>
  <c r="J352" i="210"/>
  <c r="J351" i="210"/>
  <c r="J350" i="210"/>
  <c r="J349" i="210"/>
  <c r="J348" i="210"/>
  <c r="J347" i="210"/>
  <c r="J346" i="210"/>
  <c r="J345" i="210"/>
  <c r="J344" i="210"/>
  <c r="J343" i="210"/>
  <c r="J342" i="210"/>
  <c r="J341" i="210"/>
  <c r="J340" i="210"/>
  <c r="J339" i="210"/>
  <c r="J338" i="210"/>
  <c r="J337" i="210"/>
  <c r="J336" i="210"/>
  <c r="J335" i="210"/>
  <c r="J334" i="210"/>
  <c r="J333" i="210"/>
  <c r="J332" i="210"/>
  <c r="J331" i="210"/>
  <c r="J330" i="210"/>
  <c r="J329" i="210"/>
  <c r="J328" i="210"/>
  <c r="J327" i="210"/>
  <c r="J326" i="210"/>
  <c r="J325" i="210"/>
  <c r="J324" i="210"/>
  <c r="J323" i="210"/>
  <c r="J322" i="210"/>
  <c r="J321" i="210"/>
  <c r="J320" i="210"/>
  <c r="J319" i="210"/>
  <c r="J318" i="210"/>
  <c r="J317" i="210"/>
  <c r="J316" i="210"/>
  <c r="J315" i="210"/>
  <c r="J314" i="210"/>
  <c r="J313" i="210"/>
  <c r="J312" i="210"/>
  <c r="J311" i="210"/>
  <c r="J310" i="210"/>
  <c r="J309" i="210"/>
  <c r="J308" i="210"/>
  <c r="J307" i="210"/>
  <c r="J306" i="210"/>
  <c r="J305" i="210"/>
  <c r="J304" i="210"/>
  <c r="J303" i="210"/>
  <c r="J302" i="210"/>
  <c r="J301" i="210"/>
  <c r="J300" i="210"/>
  <c r="J299" i="210"/>
  <c r="J298" i="210"/>
  <c r="J297" i="210"/>
  <c r="J296" i="210"/>
  <c r="J295" i="210"/>
  <c r="J294" i="210"/>
  <c r="J293" i="210"/>
  <c r="J292" i="210"/>
  <c r="J291" i="210"/>
  <c r="J290" i="210"/>
  <c r="J289" i="210"/>
  <c r="J288" i="210"/>
  <c r="J287" i="210"/>
  <c r="J286" i="210"/>
  <c r="J285" i="210"/>
  <c r="J284" i="210"/>
  <c r="J283" i="210"/>
  <c r="J282" i="210"/>
  <c r="J281" i="210"/>
  <c r="J280" i="210"/>
  <c r="J279" i="210"/>
  <c r="J278" i="210"/>
  <c r="J277" i="210"/>
  <c r="J276" i="210"/>
  <c r="J275" i="210"/>
  <c r="J274" i="210"/>
  <c r="J273" i="210"/>
  <c r="J272" i="210"/>
  <c r="J271" i="210"/>
  <c r="J270" i="210"/>
  <c r="J269" i="210"/>
  <c r="J268" i="210"/>
  <c r="J267" i="210"/>
  <c r="J266" i="210"/>
  <c r="J265" i="210"/>
  <c r="J264" i="210"/>
  <c r="J263" i="210"/>
  <c r="J262" i="210"/>
  <c r="J261" i="210"/>
  <c r="J260" i="210"/>
  <c r="J259" i="210"/>
  <c r="J258" i="210"/>
  <c r="J257" i="210"/>
  <c r="J256" i="210"/>
  <c r="J255" i="210"/>
  <c r="J254" i="210"/>
  <c r="J253" i="210"/>
  <c r="J252" i="210"/>
  <c r="J251" i="210"/>
  <c r="J250" i="210"/>
  <c r="J249" i="210"/>
  <c r="J248" i="210"/>
  <c r="J247" i="210"/>
  <c r="J246" i="210"/>
  <c r="J245" i="210"/>
  <c r="J244" i="210"/>
  <c r="J243" i="210"/>
  <c r="J242" i="210"/>
  <c r="J241" i="210"/>
  <c r="J240" i="210"/>
  <c r="J239" i="210"/>
  <c r="J238" i="210"/>
  <c r="J237" i="210"/>
  <c r="J236" i="210"/>
  <c r="J235" i="210"/>
  <c r="J234" i="210"/>
  <c r="J233" i="210"/>
  <c r="J232" i="210"/>
  <c r="J231" i="210"/>
  <c r="J230" i="210"/>
  <c r="J229" i="210"/>
  <c r="J228" i="210"/>
  <c r="J227" i="210"/>
  <c r="J226" i="210"/>
  <c r="J225" i="210"/>
  <c r="J224" i="210"/>
  <c r="J223" i="210"/>
  <c r="J222" i="210"/>
  <c r="J221" i="210"/>
  <c r="J220" i="210"/>
  <c r="J219" i="210"/>
  <c r="J218" i="210"/>
  <c r="J217" i="210"/>
  <c r="J216" i="210"/>
  <c r="J215" i="210"/>
  <c r="J214" i="210"/>
  <c r="J213" i="210"/>
  <c r="J212" i="210"/>
  <c r="J211" i="210"/>
  <c r="J210" i="210"/>
  <c r="J209" i="210"/>
  <c r="J208" i="210"/>
  <c r="J207" i="210"/>
  <c r="J206" i="210"/>
  <c r="J205" i="210"/>
  <c r="J204" i="210"/>
  <c r="J203" i="210"/>
  <c r="J202" i="210"/>
  <c r="J201" i="210"/>
  <c r="J200" i="210"/>
  <c r="J199" i="210"/>
  <c r="J198" i="210"/>
  <c r="J197" i="210"/>
  <c r="J196" i="210"/>
  <c r="J195" i="210"/>
  <c r="J194" i="210"/>
  <c r="J193" i="210"/>
  <c r="J192" i="210"/>
  <c r="J191" i="210"/>
  <c r="J190" i="210"/>
  <c r="J189" i="210"/>
  <c r="J188" i="210"/>
  <c r="J187" i="210"/>
  <c r="J186" i="210"/>
  <c r="J185" i="210"/>
  <c r="J184" i="210"/>
  <c r="J183" i="210"/>
  <c r="J182" i="210"/>
  <c r="J181" i="210"/>
  <c r="J180" i="210"/>
  <c r="J179" i="210"/>
  <c r="J178" i="210"/>
  <c r="J177" i="210"/>
  <c r="J176" i="210"/>
  <c r="J175" i="210"/>
  <c r="J174" i="210"/>
  <c r="J173" i="210"/>
  <c r="J172" i="210"/>
  <c r="J171" i="210"/>
  <c r="J170" i="210"/>
  <c r="J169" i="210"/>
  <c r="J168" i="210"/>
  <c r="J167" i="210"/>
  <c r="J166" i="210"/>
  <c r="J165" i="210"/>
  <c r="J164" i="210"/>
  <c r="J163" i="210"/>
  <c r="J162" i="210"/>
  <c r="J161" i="210"/>
  <c r="J160" i="210"/>
  <c r="J159" i="210"/>
  <c r="J158" i="210"/>
  <c r="J157" i="210"/>
  <c r="J156" i="210"/>
  <c r="J155" i="210"/>
  <c r="J154" i="210"/>
  <c r="J153" i="210"/>
  <c r="J152" i="210"/>
  <c r="J151" i="210"/>
  <c r="J150" i="210"/>
  <c r="J149" i="210"/>
  <c r="J148" i="210"/>
  <c r="J147" i="210"/>
  <c r="J146" i="210"/>
  <c r="J145" i="210"/>
  <c r="J144" i="210"/>
  <c r="J143" i="210"/>
  <c r="J142" i="210"/>
  <c r="J141" i="210"/>
  <c r="J140" i="210"/>
  <c r="J139" i="210"/>
  <c r="J138" i="210"/>
  <c r="J137" i="210"/>
  <c r="J136" i="210"/>
  <c r="J135" i="210"/>
  <c r="J134" i="210"/>
  <c r="J133" i="210"/>
  <c r="J132" i="210"/>
  <c r="J131" i="210"/>
  <c r="J130" i="210"/>
  <c r="J129" i="210"/>
  <c r="J128" i="210"/>
  <c r="J127" i="210"/>
  <c r="J126" i="210"/>
  <c r="J125" i="210"/>
  <c r="J124" i="210"/>
  <c r="J123" i="210"/>
  <c r="J122" i="210"/>
  <c r="J121" i="210"/>
  <c r="J120" i="210"/>
  <c r="J119" i="210"/>
  <c r="J118" i="210"/>
  <c r="J117" i="210"/>
  <c r="J116" i="210"/>
  <c r="J115" i="210"/>
  <c r="J114" i="210"/>
  <c r="J113" i="210"/>
  <c r="J112" i="210"/>
  <c r="J111" i="210"/>
  <c r="J110" i="210"/>
  <c r="J109" i="210"/>
  <c r="J108" i="210"/>
  <c r="J107" i="210"/>
  <c r="J106" i="210"/>
  <c r="J105" i="210"/>
  <c r="J104" i="210"/>
  <c r="J103" i="210"/>
  <c r="J102" i="210"/>
  <c r="J101" i="210"/>
  <c r="J100" i="210"/>
  <c r="J99" i="210"/>
  <c r="J98" i="210"/>
  <c r="J97" i="210"/>
  <c r="J96" i="210"/>
  <c r="J95" i="210"/>
  <c r="J94" i="210"/>
  <c r="J93" i="210"/>
  <c r="J92" i="210"/>
  <c r="J91" i="210"/>
  <c r="J90" i="210"/>
  <c r="J89" i="210"/>
  <c r="J88" i="210"/>
  <c r="J87" i="210"/>
  <c r="J86" i="210"/>
  <c r="J85" i="210"/>
  <c r="J84" i="210"/>
  <c r="J83" i="210"/>
  <c r="J82" i="210"/>
  <c r="J81" i="210"/>
  <c r="J80" i="210"/>
  <c r="J79" i="210"/>
  <c r="J78" i="210"/>
  <c r="J77" i="210"/>
  <c r="J76" i="210"/>
  <c r="J75" i="210"/>
  <c r="J74" i="210"/>
  <c r="J73" i="210"/>
  <c r="J72" i="210"/>
  <c r="J71" i="210"/>
  <c r="J70" i="210"/>
  <c r="J69" i="210"/>
  <c r="J68" i="210"/>
  <c r="J67" i="210"/>
  <c r="J66" i="210"/>
  <c r="J65" i="210"/>
  <c r="J64" i="210"/>
  <c r="J63" i="210"/>
  <c r="J62" i="210"/>
  <c r="J61" i="210"/>
  <c r="J60" i="210"/>
  <c r="J59" i="210"/>
  <c r="J58" i="210"/>
  <c r="J57" i="210"/>
  <c r="J56" i="210"/>
  <c r="J55" i="210"/>
  <c r="J54" i="210"/>
  <c r="J53" i="210"/>
  <c r="J52" i="210"/>
  <c r="J51" i="210"/>
  <c r="J50" i="210"/>
  <c r="J49" i="210"/>
  <c r="J48" i="210"/>
  <c r="J47" i="210"/>
  <c r="J46" i="210"/>
  <c r="J45" i="210"/>
  <c r="J44" i="210"/>
  <c r="J43" i="210"/>
  <c r="J42" i="210"/>
  <c r="J41" i="210"/>
  <c r="J40" i="210"/>
  <c r="J39" i="210"/>
  <c r="J38" i="210"/>
  <c r="J37" i="210"/>
  <c r="J36" i="210"/>
  <c r="J35" i="210"/>
  <c r="J34" i="210"/>
  <c r="J33" i="210"/>
  <c r="J32" i="210"/>
  <c r="J31" i="210"/>
  <c r="J30" i="210"/>
  <c r="J29" i="210"/>
  <c r="J28" i="210"/>
  <c r="J27" i="210"/>
  <c r="J26" i="210"/>
  <c r="J25" i="210"/>
  <c r="J24" i="210"/>
  <c r="J23" i="210"/>
  <c r="J22" i="210"/>
  <c r="J21" i="210"/>
  <c r="J20" i="210"/>
  <c r="J19" i="210"/>
  <c r="J18" i="210"/>
  <c r="J17" i="210"/>
  <c r="J16" i="210"/>
  <c r="M15" i="210"/>
  <c r="J15" i="210"/>
  <c r="M14" i="210"/>
  <c r="J14" i="210"/>
  <c r="M13" i="210"/>
  <c r="J13" i="210"/>
  <c r="M12" i="210"/>
  <c r="J12" i="210"/>
  <c r="M11" i="210"/>
  <c r="J11" i="210"/>
  <c r="M10" i="210"/>
  <c r="J10" i="210"/>
  <c r="M9" i="210"/>
  <c r="M7" i="210" s="1"/>
  <c r="H3" i="210" s="1"/>
  <c r="J9" i="210"/>
  <c r="M8" i="210"/>
  <c r="J8" i="210"/>
  <c r="L7" i="210"/>
  <c r="K7" i="210"/>
  <c r="I7" i="210"/>
  <c r="H7" i="210"/>
  <c r="J7" i="210" s="1"/>
  <c r="H2" i="210"/>
  <c r="B1" i="210"/>
  <c r="J65" i="207"/>
  <c r="J64" i="207"/>
  <c r="J63" i="207"/>
  <c r="J62" i="207"/>
  <c r="J61" i="207"/>
  <c r="J60" i="207"/>
  <c r="J59" i="207"/>
  <c r="J58" i="207"/>
  <c r="J57" i="207"/>
  <c r="J56" i="207"/>
  <c r="J55" i="207"/>
  <c r="J54" i="207"/>
  <c r="J53" i="207"/>
  <c r="J52" i="207"/>
  <c r="J51" i="207"/>
  <c r="J50" i="207"/>
  <c r="J49" i="207"/>
  <c r="J48" i="207"/>
  <c r="J47" i="207"/>
  <c r="J46" i="207"/>
  <c r="J45" i="207"/>
  <c r="J44" i="207"/>
  <c r="J43" i="207"/>
  <c r="J42" i="207"/>
  <c r="J41" i="207"/>
  <c r="J40" i="207"/>
  <c r="J39" i="207"/>
  <c r="J38" i="207"/>
  <c r="J37" i="207"/>
  <c r="J36" i="207"/>
  <c r="J35" i="207"/>
  <c r="J34" i="207"/>
  <c r="J33" i="207"/>
  <c r="J32" i="207"/>
  <c r="J31" i="207"/>
  <c r="J30" i="207"/>
  <c r="J29" i="207"/>
  <c r="J28" i="207"/>
  <c r="J27" i="207"/>
  <c r="J26" i="207"/>
  <c r="J25" i="207"/>
  <c r="J24" i="207"/>
  <c r="J23" i="207"/>
  <c r="J22" i="207"/>
  <c r="J21" i="207"/>
  <c r="J20" i="207"/>
  <c r="J19" i="207"/>
  <c r="J18" i="207"/>
  <c r="J17" i="207"/>
  <c r="J16" i="207"/>
  <c r="J15" i="207"/>
  <c r="J14" i="207"/>
  <c r="J13" i="207"/>
  <c r="J12" i="207"/>
  <c r="J11" i="207"/>
  <c r="J10" i="207"/>
  <c r="J9" i="207"/>
  <c r="J8" i="207"/>
  <c r="J7" i="207"/>
  <c r="J6" i="207"/>
  <c r="I5" i="207"/>
  <c r="H5" i="207"/>
  <c r="J5" i="207" s="1"/>
  <c r="H2" i="207"/>
  <c r="B1" i="207"/>
  <c r="J65" i="206"/>
  <c r="J64" i="206"/>
  <c r="J63" i="206"/>
  <c r="J62" i="206"/>
  <c r="J61" i="206"/>
  <c r="J60" i="206"/>
  <c r="J59" i="206"/>
  <c r="J58" i="206"/>
  <c r="J57" i="206"/>
  <c r="J56" i="206"/>
  <c r="J55" i="206"/>
  <c r="J54" i="206"/>
  <c r="J53" i="206"/>
  <c r="J52" i="206"/>
  <c r="J51" i="206"/>
  <c r="J50" i="206"/>
  <c r="J49" i="206"/>
  <c r="J48" i="206"/>
  <c r="J47" i="206"/>
  <c r="J46" i="206"/>
  <c r="J45" i="206"/>
  <c r="J44" i="206"/>
  <c r="J43" i="206"/>
  <c r="J42" i="206"/>
  <c r="J41" i="206"/>
  <c r="J40" i="206"/>
  <c r="J39" i="206"/>
  <c r="J38" i="206"/>
  <c r="J37" i="206"/>
  <c r="J36" i="206"/>
  <c r="J35" i="206"/>
  <c r="J34" i="206"/>
  <c r="J33" i="206"/>
  <c r="J32" i="206"/>
  <c r="J31" i="206"/>
  <c r="J30" i="206"/>
  <c r="J29" i="206"/>
  <c r="J28" i="206"/>
  <c r="J27" i="206"/>
  <c r="J26" i="206"/>
  <c r="J25" i="206"/>
  <c r="J24" i="206"/>
  <c r="J23" i="206"/>
  <c r="J22" i="206"/>
  <c r="J21" i="206"/>
  <c r="J20" i="206"/>
  <c r="J19" i="206"/>
  <c r="J18" i="206"/>
  <c r="J17" i="206"/>
  <c r="J16" i="206"/>
  <c r="J15" i="206"/>
  <c r="J14" i="206"/>
  <c r="J13" i="206"/>
  <c r="J12" i="206"/>
  <c r="J11" i="206"/>
  <c r="J10" i="206"/>
  <c r="J9" i="206"/>
  <c r="J8" i="206"/>
  <c r="J7" i="206"/>
  <c r="J6" i="206"/>
  <c r="I5" i="206"/>
  <c r="H5" i="206"/>
  <c r="J5" i="206" s="1"/>
  <c r="H2" i="206"/>
  <c r="B1" i="206"/>
  <c r="J357" i="205"/>
  <c r="J356" i="205"/>
  <c r="J355" i="205"/>
  <c r="J354" i="205"/>
  <c r="J353" i="205"/>
  <c r="J352" i="205"/>
  <c r="J351" i="205"/>
  <c r="J350" i="205"/>
  <c r="J349" i="205"/>
  <c r="J348" i="205"/>
  <c r="J347" i="205"/>
  <c r="J346" i="205"/>
  <c r="J345" i="205"/>
  <c r="J344" i="205"/>
  <c r="J343" i="205"/>
  <c r="J342" i="205"/>
  <c r="J341" i="205"/>
  <c r="J340" i="205"/>
  <c r="J339" i="205"/>
  <c r="J338" i="205"/>
  <c r="J337" i="205"/>
  <c r="J336" i="205"/>
  <c r="J335" i="205"/>
  <c r="J334" i="205"/>
  <c r="J333" i="205"/>
  <c r="J332" i="205"/>
  <c r="J331" i="205"/>
  <c r="J330" i="205"/>
  <c r="J329" i="205"/>
  <c r="J328" i="205"/>
  <c r="J327" i="205"/>
  <c r="J326" i="205"/>
  <c r="J325" i="205"/>
  <c r="J324" i="205"/>
  <c r="J323" i="205"/>
  <c r="J322" i="205"/>
  <c r="J321" i="205"/>
  <c r="J320" i="205"/>
  <c r="J319" i="205"/>
  <c r="J318" i="205"/>
  <c r="J317" i="205"/>
  <c r="J316" i="205"/>
  <c r="J315" i="205"/>
  <c r="J314" i="205"/>
  <c r="J313" i="205"/>
  <c r="J312" i="205"/>
  <c r="J311" i="205"/>
  <c r="J310" i="205"/>
  <c r="J309" i="205"/>
  <c r="J308" i="205"/>
  <c r="J307" i="205"/>
  <c r="J306" i="205"/>
  <c r="J305" i="205"/>
  <c r="J304" i="205"/>
  <c r="J303" i="205"/>
  <c r="J302" i="205"/>
  <c r="J301" i="205"/>
  <c r="J300" i="205"/>
  <c r="J299" i="205"/>
  <c r="J298" i="205"/>
  <c r="J297" i="205"/>
  <c r="J296" i="205"/>
  <c r="J295" i="205"/>
  <c r="J294" i="205"/>
  <c r="J293" i="205"/>
  <c r="J292" i="205"/>
  <c r="J291" i="205"/>
  <c r="J290" i="205"/>
  <c r="J289" i="205"/>
  <c r="J288" i="205"/>
  <c r="J287" i="205"/>
  <c r="J286" i="205"/>
  <c r="J285" i="205"/>
  <c r="J284" i="205"/>
  <c r="J283" i="205"/>
  <c r="J282" i="205"/>
  <c r="J281" i="205"/>
  <c r="J280" i="205"/>
  <c r="J279" i="205"/>
  <c r="J278" i="205"/>
  <c r="J277" i="205"/>
  <c r="J276" i="205"/>
  <c r="J275" i="205"/>
  <c r="J274" i="205"/>
  <c r="J273" i="205"/>
  <c r="J272" i="205"/>
  <c r="J271" i="205"/>
  <c r="J270" i="205"/>
  <c r="J269" i="205"/>
  <c r="J268" i="205"/>
  <c r="J267" i="205"/>
  <c r="J266" i="205"/>
  <c r="J265" i="205"/>
  <c r="J264" i="205"/>
  <c r="J263" i="205"/>
  <c r="J262" i="205"/>
  <c r="J261" i="205"/>
  <c r="J260" i="205"/>
  <c r="J259" i="205"/>
  <c r="J258" i="205"/>
  <c r="J257" i="205"/>
  <c r="J256" i="205"/>
  <c r="J255" i="205"/>
  <c r="J254" i="205"/>
  <c r="J253" i="205"/>
  <c r="J252" i="205"/>
  <c r="J251" i="205"/>
  <c r="J250" i="205"/>
  <c r="J249" i="205"/>
  <c r="J248" i="205"/>
  <c r="J247" i="205"/>
  <c r="J246" i="205"/>
  <c r="J245" i="205"/>
  <c r="J244" i="205"/>
  <c r="J243" i="205"/>
  <c r="J242" i="205"/>
  <c r="J241" i="205"/>
  <c r="J240" i="205"/>
  <c r="J239" i="205"/>
  <c r="J238" i="205"/>
  <c r="J237" i="205"/>
  <c r="J236" i="205"/>
  <c r="J235" i="205"/>
  <c r="J234" i="205"/>
  <c r="J233" i="205"/>
  <c r="J232" i="205"/>
  <c r="J231" i="205"/>
  <c r="J230" i="205"/>
  <c r="J229" i="205"/>
  <c r="J228" i="205"/>
  <c r="J227" i="205"/>
  <c r="J226" i="205"/>
  <c r="J225" i="205"/>
  <c r="J224" i="205"/>
  <c r="J223" i="205"/>
  <c r="J222" i="205"/>
  <c r="J221" i="205"/>
  <c r="J220" i="205"/>
  <c r="J219" i="205"/>
  <c r="J218" i="205"/>
  <c r="J217" i="205"/>
  <c r="J216" i="205"/>
  <c r="J215" i="205"/>
  <c r="J214" i="205"/>
  <c r="J213" i="205"/>
  <c r="J212" i="205"/>
  <c r="J211" i="205"/>
  <c r="J210" i="205"/>
  <c r="J209" i="205"/>
  <c r="J208" i="205"/>
  <c r="J207" i="205"/>
  <c r="J206" i="205"/>
  <c r="J205" i="205"/>
  <c r="J204" i="205"/>
  <c r="J203" i="205"/>
  <c r="J202" i="205"/>
  <c r="J201" i="205"/>
  <c r="J200" i="205"/>
  <c r="J199" i="205"/>
  <c r="J198" i="205"/>
  <c r="J197" i="205"/>
  <c r="J196" i="205"/>
  <c r="J195" i="205"/>
  <c r="J194" i="205"/>
  <c r="J193" i="205"/>
  <c r="J192" i="205"/>
  <c r="J191" i="205"/>
  <c r="J190" i="205"/>
  <c r="J189" i="205"/>
  <c r="J188" i="205"/>
  <c r="J187" i="205"/>
  <c r="J186" i="205"/>
  <c r="J185" i="205"/>
  <c r="J184" i="205"/>
  <c r="J183" i="205"/>
  <c r="J182" i="205"/>
  <c r="J181" i="205"/>
  <c r="J180" i="205"/>
  <c r="J179" i="205"/>
  <c r="J178" i="205"/>
  <c r="J177" i="205"/>
  <c r="J176" i="205"/>
  <c r="J175" i="205"/>
  <c r="J174" i="205"/>
  <c r="J173" i="205"/>
  <c r="J172" i="205"/>
  <c r="J171" i="205"/>
  <c r="J170" i="205"/>
  <c r="J169" i="205"/>
  <c r="J168" i="205"/>
  <c r="J167" i="205"/>
  <c r="J166" i="205"/>
  <c r="J165" i="205"/>
  <c r="J164" i="205"/>
  <c r="J163" i="205"/>
  <c r="J162" i="205"/>
  <c r="J161" i="205"/>
  <c r="J160" i="205"/>
  <c r="J159" i="205"/>
  <c r="J158" i="205"/>
  <c r="J157" i="205"/>
  <c r="J156" i="205"/>
  <c r="J155" i="205"/>
  <c r="J154" i="205"/>
  <c r="J153" i="205"/>
  <c r="J152" i="205"/>
  <c r="J151" i="205"/>
  <c r="J150" i="205"/>
  <c r="J149" i="205"/>
  <c r="J148" i="205"/>
  <c r="J147" i="205"/>
  <c r="J146" i="205"/>
  <c r="J145" i="205"/>
  <c r="J144" i="205"/>
  <c r="J143" i="205"/>
  <c r="J142" i="205"/>
  <c r="J141" i="205"/>
  <c r="J140" i="205"/>
  <c r="J139" i="205"/>
  <c r="J138" i="205"/>
  <c r="J137" i="205"/>
  <c r="J136" i="205"/>
  <c r="J135" i="205"/>
  <c r="J134" i="205"/>
  <c r="J133" i="205"/>
  <c r="J132" i="205"/>
  <c r="J131" i="205"/>
  <c r="J130" i="205"/>
  <c r="J129" i="205"/>
  <c r="J128" i="205"/>
  <c r="J127" i="205"/>
  <c r="J126" i="205"/>
  <c r="J125" i="205"/>
  <c r="J124" i="205"/>
  <c r="J123" i="205"/>
  <c r="J122" i="205"/>
  <c r="J121" i="205"/>
  <c r="J120" i="205"/>
  <c r="J119" i="205"/>
  <c r="J118" i="205"/>
  <c r="J117" i="205"/>
  <c r="J116" i="205"/>
  <c r="J115" i="205"/>
  <c r="J114" i="205"/>
  <c r="J113" i="205"/>
  <c r="J112" i="205"/>
  <c r="J111" i="205"/>
  <c r="J110" i="205"/>
  <c r="J109" i="205"/>
  <c r="J108" i="205"/>
  <c r="J107" i="205"/>
  <c r="J106" i="205"/>
  <c r="J105" i="205"/>
  <c r="J104" i="205"/>
  <c r="J103" i="205"/>
  <c r="J102" i="205"/>
  <c r="J101" i="205"/>
  <c r="J100" i="205"/>
  <c r="J99" i="205"/>
  <c r="J98" i="205"/>
  <c r="J97" i="205"/>
  <c r="J96" i="205"/>
  <c r="J95" i="205"/>
  <c r="J94" i="205"/>
  <c r="J93" i="205"/>
  <c r="J92" i="205"/>
  <c r="J91" i="205"/>
  <c r="J90" i="205"/>
  <c r="J89" i="205"/>
  <c r="J88" i="205"/>
  <c r="J87" i="205"/>
  <c r="J86" i="205"/>
  <c r="J85" i="205"/>
  <c r="J84" i="205"/>
  <c r="J83" i="205"/>
  <c r="J82" i="205"/>
  <c r="J81" i="205"/>
  <c r="J80" i="205"/>
  <c r="J79" i="205"/>
  <c r="J78" i="205"/>
  <c r="J77" i="205"/>
  <c r="J76" i="205"/>
  <c r="J75" i="205"/>
  <c r="J74" i="205"/>
  <c r="J73" i="205"/>
  <c r="J72" i="205"/>
  <c r="J71" i="205"/>
  <c r="J70" i="205"/>
  <c r="J69" i="205"/>
  <c r="J68" i="205"/>
  <c r="J67" i="205"/>
  <c r="J66" i="205"/>
  <c r="J65" i="205"/>
  <c r="J64" i="205"/>
  <c r="J63" i="205"/>
  <c r="J62" i="205"/>
  <c r="J61" i="205"/>
  <c r="J60" i="205"/>
  <c r="J59" i="205"/>
  <c r="J58" i="205"/>
  <c r="J57" i="205"/>
  <c r="J56" i="205"/>
  <c r="J55" i="205"/>
  <c r="J54" i="205"/>
  <c r="J53" i="205"/>
  <c r="J52" i="205"/>
  <c r="J51" i="205"/>
  <c r="J50" i="205"/>
  <c r="J49" i="205"/>
  <c r="J48" i="205"/>
  <c r="J47" i="205"/>
  <c r="J46" i="205"/>
  <c r="J45" i="205"/>
  <c r="J44" i="205"/>
  <c r="J43" i="205"/>
  <c r="J42" i="205"/>
  <c r="J41" i="205"/>
  <c r="J40" i="205"/>
  <c r="J39" i="205"/>
  <c r="J38" i="205"/>
  <c r="J37" i="205"/>
  <c r="J36" i="205"/>
  <c r="J35" i="205"/>
  <c r="J34" i="205"/>
  <c r="J33" i="205"/>
  <c r="J32" i="205"/>
  <c r="J31" i="205"/>
  <c r="J30" i="205"/>
  <c r="J29" i="205"/>
  <c r="J28" i="205"/>
  <c r="J27" i="205"/>
  <c r="J26" i="205"/>
  <c r="J25" i="205"/>
  <c r="J24" i="205"/>
  <c r="J23" i="205"/>
  <c r="J22" i="205"/>
  <c r="J21" i="205"/>
  <c r="O20" i="205"/>
  <c r="J20" i="205"/>
  <c r="O19" i="205"/>
  <c r="J19" i="205"/>
  <c r="O18" i="205"/>
  <c r="J18" i="205"/>
  <c r="O17" i="205"/>
  <c r="J17" i="205"/>
  <c r="O16" i="205"/>
  <c r="J16" i="205"/>
  <c r="O15" i="205"/>
  <c r="J15" i="205"/>
  <c r="O14" i="205"/>
  <c r="J14" i="205"/>
  <c r="O13" i="205"/>
  <c r="J13" i="205"/>
  <c r="O12" i="205"/>
  <c r="J12" i="205"/>
  <c r="O11" i="205"/>
  <c r="J11" i="205"/>
  <c r="O10" i="205"/>
  <c r="J10" i="205"/>
  <c r="O9" i="205"/>
  <c r="J9" i="205"/>
  <c r="O8" i="205"/>
  <c r="J8" i="205"/>
  <c r="I7" i="205"/>
  <c r="H7" i="205"/>
  <c r="H2" i="205"/>
  <c r="B1" i="205"/>
  <c r="J357" i="204"/>
  <c r="J356" i="204"/>
  <c r="J355" i="204"/>
  <c r="J354" i="204"/>
  <c r="J353" i="204"/>
  <c r="J352" i="204"/>
  <c r="J351" i="204"/>
  <c r="J350" i="204"/>
  <c r="J349" i="204"/>
  <c r="J348" i="204"/>
  <c r="J347" i="204"/>
  <c r="J346" i="204"/>
  <c r="J345" i="204"/>
  <c r="J344" i="204"/>
  <c r="J343" i="204"/>
  <c r="J342" i="204"/>
  <c r="J341" i="204"/>
  <c r="J340" i="204"/>
  <c r="J339" i="204"/>
  <c r="J338" i="204"/>
  <c r="J337" i="204"/>
  <c r="J336" i="204"/>
  <c r="J335" i="204"/>
  <c r="J334" i="204"/>
  <c r="J333" i="204"/>
  <c r="J332" i="204"/>
  <c r="J331" i="204"/>
  <c r="J330" i="204"/>
  <c r="J329" i="204"/>
  <c r="J328" i="204"/>
  <c r="J327" i="204"/>
  <c r="J326" i="204"/>
  <c r="J325" i="204"/>
  <c r="J324" i="204"/>
  <c r="J323" i="204"/>
  <c r="J322" i="204"/>
  <c r="J321" i="204"/>
  <c r="J320" i="204"/>
  <c r="J319" i="204"/>
  <c r="J318" i="204"/>
  <c r="J317" i="204"/>
  <c r="J316" i="204"/>
  <c r="J315" i="204"/>
  <c r="J314" i="204"/>
  <c r="J313" i="204"/>
  <c r="J312" i="204"/>
  <c r="J311" i="204"/>
  <c r="J310" i="204"/>
  <c r="J309" i="204"/>
  <c r="J308" i="204"/>
  <c r="J307" i="204"/>
  <c r="J306" i="204"/>
  <c r="J305" i="204"/>
  <c r="J304" i="204"/>
  <c r="J303" i="204"/>
  <c r="J302" i="204"/>
  <c r="J301" i="204"/>
  <c r="J300" i="204"/>
  <c r="J299" i="204"/>
  <c r="J298" i="204"/>
  <c r="J297" i="204"/>
  <c r="J296" i="204"/>
  <c r="J295" i="204"/>
  <c r="J294" i="204"/>
  <c r="J293" i="204"/>
  <c r="J292" i="204"/>
  <c r="J291" i="204"/>
  <c r="J290" i="204"/>
  <c r="J289" i="204"/>
  <c r="J288" i="204"/>
  <c r="J287" i="204"/>
  <c r="J286" i="204"/>
  <c r="J285" i="204"/>
  <c r="J284" i="204"/>
  <c r="J283" i="204"/>
  <c r="J282" i="204"/>
  <c r="J281" i="204"/>
  <c r="J280" i="204"/>
  <c r="J279" i="204"/>
  <c r="J278" i="204"/>
  <c r="J277" i="204"/>
  <c r="J276" i="204"/>
  <c r="J275" i="204"/>
  <c r="J274" i="204"/>
  <c r="J273" i="204"/>
  <c r="J272" i="204"/>
  <c r="J271" i="204"/>
  <c r="J270" i="204"/>
  <c r="J269" i="204"/>
  <c r="J268" i="204"/>
  <c r="J267" i="204"/>
  <c r="J266" i="204"/>
  <c r="J265" i="204"/>
  <c r="J264" i="204"/>
  <c r="J263" i="204"/>
  <c r="J262" i="204"/>
  <c r="J261" i="204"/>
  <c r="J260" i="204"/>
  <c r="J259" i="204"/>
  <c r="J258" i="204"/>
  <c r="J257" i="204"/>
  <c r="J256" i="204"/>
  <c r="J255" i="204"/>
  <c r="J254" i="204"/>
  <c r="J253" i="204"/>
  <c r="J252" i="204"/>
  <c r="J251" i="204"/>
  <c r="J250" i="204"/>
  <c r="J249" i="204"/>
  <c r="J248" i="204"/>
  <c r="J247" i="204"/>
  <c r="J246" i="204"/>
  <c r="J245" i="204"/>
  <c r="J244" i="204"/>
  <c r="J243" i="204"/>
  <c r="J242" i="204"/>
  <c r="J241" i="204"/>
  <c r="J240" i="204"/>
  <c r="J239" i="204"/>
  <c r="J238" i="204"/>
  <c r="J237" i="204"/>
  <c r="J236" i="204"/>
  <c r="J235" i="204"/>
  <c r="J234" i="204"/>
  <c r="J233" i="204"/>
  <c r="J232" i="204"/>
  <c r="J231" i="204"/>
  <c r="J230" i="204"/>
  <c r="J229" i="204"/>
  <c r="J228" i="204"/>
  <c r="J227" i="204"/>
  <c r="J226" i="204"/>
  <c r="J225" i="204"/>
  <c r="J224" i="204"/>
  <c r="J223" i="204"/>
  <c r="J222" i="204"/>
  <c r="J221" i="204"/>
  <c r="J220" i="204"/>
  <c r="J219" i="204"/>
  <c r="J218" i="204"/>
  <c r="J217" i="204"/>
  <c r="J216" i="204"/>
  <c r="J215" i="204"/>
  <c r="J214" i="204"/>
  <c r="J213" i="204"/>
  <c r="J212" i="204"/>
  <c r="J211" i="204"/>
  <c r="J210" i="204"/>
  <c r="J209" i="204"/>
  <c r="J208" i="204"/>
  <c r="J207" i="204"/>
  <c r="J206" i="204"/>
  <c r="J205" i="204"/>
  <c r="J204" i="204"/>
  <c r="J203" i="204"/>
  <c r="J202" i="204"/>
  <c r="J201" i="204"/>
  <c r="J200" i="204"/>
  <c r="J199" i="204"/>
  <c r="J198" i="204"/>
  <c r="J197" i="204"/>
  <c r="J196" i="204"/>
  <c r="J195" i="204"/>
  <c r="J194" i="204"/>
  <c r="J193" i="204"/>
  <c r="J192" i="204"/>
  <c r="J191" i="204"/>
  <c r="J190" i="204"/>
  <c r="J189" i="204"/>
  <c r="J188" i="204"/>
  <c r="J187" i="204"/>
  <c r="J186" i="204"/>
  <c r="J185" i="204"/>
  <c r="J184" i="204"/>
  <c r="J183" i="204"/>
  <c r="J182" i="204"/>
  <c r="J181" i="204"/>
  <c r="J180" i="204"/>
  <c r="J179" i="204"/>
  <c r="J178" i="204"/>
  <c r="J177" i="204"/>
  <c r="J176" i="204"/>
  <c r="J175" i="204"/>
  <c r="J174" i="204"/>
  <c r="J173" i="204"/>
  <c r="J172" i="204"/>
  <c r="J171" i="204"/>
  <c r="J170" i="204"/>
  <c r="J169" i="204"/>
  <c r="J168" i="204"/>
  <c r="J167" i="204"/>
  <c r="J166" i="204"/>
  <c r="J165" i="204"/>
  <c r="J164" i="204"/>
  <c r="J163" i="204"/>
  <c r="J162" i="204"/>
  <c r="J161" i="204"/>
  <c r="J160" i="204"/>
  <c r="J159" i="204"/>
  <c r="J158" i="204"/>
  <c r="J157" i="204"/>
  <c r="J156" i="204"/>
  <c r="J155" i="204"/>
  <c r="J154" i="204"/>
  <c r="J153" i="204"/>
  <c r="J152" i="204"/>
  <c r="J151" i="204"/>
  <c r="J150" i="204"/>
  <c r="J149" i="204"/>
  <c r="J148" i="204"/>
  <c r="J147" i="204"/>
  <c r="J146" i="204"/>
  <c r="J145" i="204"/>
  <c r="J144" i="204"/>
  <c r="J143" i="204"/>
  <c r="J142" i="204"/>
  <c r="J141" i="204"/>
  <c r="J140" i="204"/>
  <c r="J139" i="204"/>
  <c r="J138" i="204"/>
  <c r="J137" i="204"/>
  <c r="J136" i="204"/>
  <c r="J135" i="204"/>
  <c r="J134" i="204"/>
  <c r="J133" i="204"/>
  <c r="J132" i="204"/>
  <c r="J131" i="204"/>
  <c r="J130" i="204"/>
  <c r="J129" i="204"/>
  <c r="J128" i="204"/>
  <c r="J127" i="204"/>
  <c r="J126" i="204"/>
  <c r="J125" i="204"/>
  <c r="J124" i="204"/>
  <c r="J123" i="204"/>
  <c r="J122" i="204"/>
  <c r="J121" i="204"/>
  <c r="J120" i="204"/>
  <c r="J119" i="204"/>
  <c r="J118" i="204"/>
  <c r="J117" i="204"/>
  <c r="J116" i="204"/>
  <c r="J115" i="204"/>
  <c r="J114" i="204"/>
  <c r="J113" i="204"/>
  <c r="J112" i="204"/>
  <c r="J111" i="204"/>
  <c r="J110" i="204"/>
  <c r="J109" i="204"/>
  <c r="J108" i="204"/>
  <c r="J107" i="204"/>
  <c r="J106" i="204"/>
  <c r="J105" i="204"/>
  <c r="J104" i="204"/>
  <c r="J103" i="204"/>
  <c r="J102" i="204"/>
  <c r="J101" i="204"/>
  <c r="J100" i="204"/>
  <c r="J99" i="204"/>
  <c r="J98" i="204"/>
  <c r="J97" i="204"/>
  <c r="J96" i="204"/>
  <c r="J95" i="204"/>
  <c r="J94" i="204"/>
  <c r="J93" i="204"/>
  <c r="J92" i="204"/>
  <c r="J91" i="204"/>
  <c r="J90" i="204"/>
  <c r="J89" i="204"/>
  <c r="J88" i="204"/>
  <c r="J87" i="204"/>
  <c r="J86" i="204"/>
  <c r="J85" i="204"/>
  <c r="J84" i="204"/>
  <c r="J83" i="204"/>
  <c r="J82" i="204"/>
  <c r="J81" i="204"/>
  <c r="J80" i="204"/>
  <c r="J79" i="204"/>
  <c r="J78" i="204"/>
  <c r="J77" i="204"/>
  <c r="J76" i="204"/>
  <c r="J75" i="204"/>
  <c r="J74" i="204"/>
  <c r="J73" i="204"/>
  <c r="J72" i="204"/>
  <c r="J71" i="204"/>
  <c r="J70" i="204"/>
  <c r="J69" i="204"/>
  <c r="J68" i="204"/>
  <c r="J67" i="204"/>
  <c r="J66" i="204"/>
  <c r="J65" i="204"/>
  <c r="J64" i="204"/>
  <c r="J63" i="204"/>
  <c r="J62" i="204"/>
  <c r="J61" i="204"/>
  <c r="J60" i="204"/>
  <c r="J59" i="204"/>
  <c r="J58" i="204"/>
  <c r="J57" i="204"/>
  <c r="J56" i="204"/>
  <c r="J55" i="204"/>
  <c r="J54" i="204"/>
  <c r="J53" i="204"/>
  <c r="J52" i="204"/>
  <c r="J51" i="204"/>
  <c r="J50" i="204"/>
  <c r="J49" i="204"/>
  <c r="J48" i="204"/>
  <c r="J47" i="204"/>
  <c r="J46" i="204"/>
  <c r="J45" i="204"/>
  <c r="J44" i="204"/>
  <c r="J43" i="204"/>
  <c r="J42" i="204"/>
  <c r="J41" i="204"/>
  <c r="J40" i="204"/>
  <c r="J39" i="204"/>
  <c r="J38" i="204"/>
  <c r="J37" i="204"/>
  <c r="J36" i="204"/>
  <c r="J35" i="204"/>
  <c r="J34" i="204"/>
  <c r="J33" i="204"/>
  <c r="J32" i="204"/>
  <c r="J31" i="204"/>
  <c r="J30" i="204"/>
  <c r="J29" i="204"/>
  <c r="J28" i="204"/>
  <c r="J27" i="204"/>
  <c r="M26" i="204"/>
  <c r="J26" i="204"/>
  <c r="M25" i="204"/>
  <c r="J25" i="204"/>
  <c r="M24" i="204"/>
  <c r="J24" i="204"/>
  <c r="M23" i="204"/>
  <c r="J23" i="204"/>
  <c r="M22" i="204"/>
  <c r="J22" i="204"/>
  <c r="M21" i="204"/>
  <c r="J21" i="204"/>
  <c r="M20" i="204"/>
  <c r="J20" i="204"/>
  <c r="M19" i="204"/>
  <c r="J19" i="204"/>
  <c r="M18" i="204"/>
  <c r="J18" i="204"/>
  <c r="M17" i="204"/>
  <c r="J17" i="204"/>
  <c r="M16" i="204"/>
  <c r="J16" i="204"/>
  <c r="M15" i="204"/>
  <c r="J15" i="204"/>
  <c r="M14" i="204"/>
  <c r="J14" i="204"/>
  <c r="M13" i="204"/>
  <c r="J13" i="204"/>
  <c r="M12" i="204"/>
  <c r="J12" i="204"/>
  <c r="M11" i="204"/>
  <c r="J11" i="204"/>
  <c r="M10" i="204"/>
  <c r="J10" i="204"/>
  <c r="M9" i="204"/>
  <c r="J9" i="204"/>
  <c r="M8" i="204"/>
  <c r="J8" i="204"/>
  <c r="L7" i="204"/>
  <c r="K7" i="204"/>
  <c r="I7" i="204"/>
  <c r="H7" i="204"/>
  <c r="H2" i="204"/>
  <c r="B1" i="204"/>
  <c r="J65" i="202"/>
  <c r="J64" i="202"/>
  <c r="J63" i="202"/>
  <c r="J62" i="202"/>
  <c r="J61" i="202"/>
  <c r="J60" i="202"/>
  <c r="J59" i="202"/>
  <c r="J58" i="202"/>
  <c r="J57" i="202"/>
  <c r="J56" i="202"/>
  <c r="J55" i="202"/>
  <c r="J54" i="202"/>
  <c r="J53" i="202"/>
  <c r="J52" i="202"/>
  <c r="J51" i="202"/>
  <c r="J50" i="202"/>
  <c r="J49" i="202"/>
  <c r="J48" i="202"/>
  <c r="J47" i="202"/>
  <c r="J46" i="202"/>
  <c r="J45" i="202"/>
  <c r="J44" i="202"/>
  <c r="J43" i="202"/>
  <c r="J42" i="202"/>
  <c r="J41" i="202"/>
  <c r="J40" i="202"/>
  <c r="J39" i="202"/>
  <c r="J38" i="202"/>
  <c r="J37" i="202"/>
  <c r="J36" i="202"/>
  <c r="J35" i="202"/>
  <c r="J34" i="202"/>
  <c r="J33" i="202"/>
  <c r="J32" i="202"/>
  <c r="J31" i="202"/>
  <c r="J30" i="202"/>
  <c r="J29" i="202"/>
  <c r="J28" i="202"/>
  <c r="J27" i="202"/>
  <c r="J26" i="202"/>
  <c r="J25" i="202"/>
  <c r="J24" i="202"/>
  <c r="J23" i="202"/>
  <c r="J22" i="202"/>
  <c r="J21" i="202"/>
  <c r="J20" i="202"/>
  <c r="J19" i="202"/>
  <c r="J18" i="202"/>
  <c r="J17" i="202"/>
  <c r="J16" i="202"/>
  <c r="J15" i="202"/>
  <c r="J14" i="202"/>
  <c r="J13" i="202"/>
  <c r="J12" i="202"/>
  <c r="J11" i="202"/>
  <c r="J10" i="202"/>
  <c r="J9" i="202"/>
  <c r="J8" i="202"/>
  <c r="J7" i="202"/>
  <c r="J6" i="202"/>
  <c r="I5" i="202"/>
  <c r="H5" i="202"/>
  <c r="H2" i="202"/>
  <c r="B1" i="202"/>
  <c r="J65" i="201"/>
  <c r="J64" i="201"/>
  <c r="J63" i="201"/>
  <c r="J62" i="201"/>
  <c r="J61" i="201"/>
  <c r="J60" i="201"/>
  <c r="J59" i="201"/>
  <c r="J58" i="201"/>
  <c r="J57" i="201"/>
  <c r="J56" i="201"/>
  <c r="J55" i="201"/>
  <c r="J54" i="201"/>
  <c r="J53" i="201"/>
  <c r="J52" i="201"/>
  <c r="J51" i="201"/>
  <c r="J50" i="201"/>
  <c r="J49" i="201"/>
  <c r="J48" i="201"/>
  <c r="J47" i="201"/>
  <c r="J46" i="201"/>
  <c r="J45" i="201"/>
  <c r="J44" i="201"/>
  <c r="J43" i="201"/>
  <c r="J42" i="201"/>
  <c r="J41" i="201"/>
  <c r="J40" i="201"/>
  <c r="J39" i="201"/>
  <c r="J38" i="201"/>
  <c r="J37" i="201"/>
  <c r="J36" i="201"/>
  <c r="J35" i="201"/>
  <c r="J34" i="201"/>
  <c r="J33" i="201"/>
  <c r="J32" i="201"/>
  <c r="J31" i="201"/>
  <c r="J30" i="201"/>
  <c r="J29" i="201"/>
  <c r="J28" i="201"/>
  <c r="J27" i="201"/>
  <c r="J26" i="201"/>
  <c r="J25" i="201"/>
  <c r="J24" i="201"/>
  <c r="J23" i="201"/>
  <c r="J22" i="201"/>
  <c r="J21" i="201"/>
  <c r="J20" i="201"/>
  <c r="J19" i="201"/>
  <c r="J18" i="201"/>
  <c r="J17" i="201"/>
  <c r="J16" i="201"/>
  <c r="J15" i="201"/>
  <c r="J14" i="201"/>
  <c r="J13" i="201"/>
  <c r="J12" i="201"/>
  <c r="J11" i="201"/>
  <c r="J10" i="201"/>
  <c r="J9" i="201"/>
  <c r="J8" i="201"/>
  <c r="J7" i="201"/>
  <c r="J6" i="201"/>
  <c r="I5" i="201"/>
  <c r="H5" i="201"/>
  <c r="H2" i="201"/>
  <c r="B1" i="201"/>
  <c r="J357" i="200"/>
  <c r="J356" i="200"/>
  <c r="J355" i="200"/>
  <c r="J354" i="200"/>
  <c r="J353" i="200"/>
  <c r="J352" i="200"/>
  <c r="J351" i="200"/>
  <c r="J350" i="200"/>
  <c r="J349" i="200"/>
  <c r="J348" i="200"/>
  <c r="J347" i="200"/>
  <c r="J346" i="200"/>
  <c r="J345" i="200"/>
  <c r="J344" i="200"/>
  <c r="J343" i="200"/>
  <c r="J342" i="200"/>
  <c r="J341" i="200"/>
  <c r="J340" i="200"/>
  <c r="J339" i="200"/>
  <c r="J338" i="200"/>
  <c r="J337" i="200"/>
  <c r="J336" i="200"/>
  <c r="J335" i="200"/>
  <c r="J334" i="200"/>
  <c r="J333" i="200"/>
  <c r="J332" i="200"/>
  <c r="J331" i="200"/>
  <c r="J330" i="200"/>
  <c r="J329" i="200"/>
  <c r="J328" i="200"/>
  <c r="J327" i="200"/>
  <c r="J326" i="200"/>
  <c r="J325" i="200"/>
  <c r="J324" i="200"/>
  <c r="J323" i="200"/>
  <c r="J322" i="200"/>
  <c r="J321" i="200"/>
  <c r="J320" i="200"/>
  <c r="J319" i="200"/>
  <c r="J318" i="200"/>
  <c r="J317" i="200"/>
  <c r="J316" i="200"/>
  <c r="J315" i="200"/>
  <c r="J314" i="200"/>
  <c r="J313" i="200"/>
  <c r="J312" i="200"/>
  <c r="J311" i="200"/>
  <c r="J310" i="200"/>
  <c r="J309" i="200"/>
  <c r="J308" i="200"/>
  <c r="J307" i="200"/>
  <c r="J306" i="200"/>
  <c r="J305" i="200"/>
  <c r="J304" i="200"/>
  <c r="J303" i="200"/>
  <c r="J302" i="200"/>
  <c r="J301" i="200"/>
  <c r="J300" i="200"/>
  <c r="J299" i="200"/>
  <c r="J298" i="200"/>
  <c r="J297" i="200"/>
  <c r="J296" i="200"/>
  <c r="J295" i="200"/>
  <c r="J294" i="200"/>
  <c r="J293" i="200"/>
  <c r="J292" i="200"/>
  <c r="J291" i="200"/>
  <c r="J290" i="200"/>
  <c r="J289" i="200"/>
  <c r="J288" i="200"/>
  <c r="J287" i="200"/>
  <c r="J286" i="200"/>
  <c r="J285" i="200"/>
  <c r="J284" i="200"/>
  <c r="J283" i="200"/>
  <c r="J282" i="200"/>
  <c r="J281" i="200"/>
  <c r="J280" i="200"/>
  <c r="J279" i="200"/>
  <c r="J278" i="200"/>
  <c r="J277" i="200"/>
  <c r="J276" i="200"/>
  <c r="J275" i="200"/>
  <c r="J274" i="200"/>
  <c r="J273" i="200"/>
  <c r="J272" i="200"/>
  <c r="J271" i="200"/>
  <c r="J270" i="200"/>
  <c r="J269" i="200"/>
  <c r="J268" i="200"/>
  <c r="J267" i="200"/>
  <c r="J266" i="200"/>
  <c r="J265" i="200"/>
  <c r="J264" i="200"/>
  <c r="J263" i="200"/>
  <c r="J262" i="200"/>
  <c r="J261" i="200"/>
  <c r="J260" i="200"/>
  <c r="J259" i="200"/>
  <c r="J258" i="200"/>
  <c r="J257" i="200"/>
  <c r="J256" i="200"/>
  <c r="J255" i="200"/>
  <c r="J254" i="200"/>
  <c r="J253" i="200"/>
  <c r="J252" i="200"/>
  <c r="J251" i="200"/>
  <c r="J250" i="200"/>
  <c r="J249" i="200"/>
  <c r="J248" i="200"/>
  <c r="J247" i="200"/>
  <c r="J246" i="200"/>
  <c r="J245" i="200"/>
  <c r="J244" i="200"/>
  <c r="J243" i="200"/>
  <c r="J242" i="200"/>
  <c r="J241" i="200"/>
  <c r="J240" i="200"/>
  <c r="J239" i="200"/>
  <c r="J238" i="200"/>
  <c r="J237" i="200"/>
  <c r="J236" i="200"/>
  <c r="J235" i="200"/>
  <c r="J234" i="200"/>
  <c r="J233" i="200"/>
  <c r="J232" i="200"/>
  <c r="J231" i="200"/>
  <c r="J230" i="200"/>
  <c r="J229" i="200"/>
  <c r="J228" i="200"/>
  <c r="J227" i="200"/>
  <c r="J226" i="200"/>
  <c r="J225" i="200"/>
  <c r="J224" i="200"/>
  <c r="J223" i="200"/>
  <c r="J222" i="200"/>
  <c r="J221" i="200"/>
  <c r="J220" i="200"/>
  <c r="J219" i="200"/>
  <c r="J218" i="200"/>
  <c r="J217" i="200"/>
  <c r="J216" i="200"/>
  <c r="J215" i="200"/>
  <c r="J214" i="200"/>
  <c r="J213" i="200"/>
  <c r="J212" i="200"/>
  <c r="J211" i="200"/>
  <c r="J210" i="200"/>
  <c r="J209" i="200"/>
  <c r="J208" i="200"/>
  <c r="J207" i="200"/>
  <c r="J206" i="200"/>
  <c r="J205" i="200"/>
  <c r="J204" i="200"/>
  <c r="J203" i="200"/>
  <c r="J202" i="200"/>
  <c r="J201" i="200"/>
  <c r="J200" i="200"/>
  <c r="J199" i="200"/>
  <c r="J198" i="200"/>
  <c r="J197" i="200"/>
  <c r="J196" i="200"/>
  <c r="J195" i="200"/>
  <c r="J194" i="200"/>
  <c r="J193" i="200"/>
  <c r="J192" i="200"/>
  <c r="J191" i="200"/>
  <c r="J190" i="200"/>
  <c r="J189" i="200"/>
  <c r="J188" i="200"/>
  <c r="J187" i="200"/>
  <c r="J186" i="200"/>
  <c r="J185" i="200"/>
  <c r="J184" i="200"/>
  <c r="J183" i="200"/>
  <c r="J182" i="200"/>
  <c r="J181" i="200"/>
  <c r="J180" i="200"/>
  <c r="J179" i="200"/>
  <c r="J178" i="200"/>
  <c r="J177" i="200"/>
  <c r="J176" i="200"/>
  <c r="J175" i="200"/>
  <c r="J174" i="200"/>
  <c r="J173" i="200"/>
  <c r="J172" i="200"/>
  <c r="J171" i="200"/>
  <c r="J170" i="200"/>
  <c r="J169" i="200"/>
  <c r="J168" i="200"/>
  <c r="J167" i="200"/>
  <c r="J166" i="200"/>
  <c r="J165" i="200"/>
  <c r="J164" i="200"/>
  <c r="J163" i="200"/>
  <c r="J162" i="200"/>
  <c r="J161" i="200"/>
  <c r="J160" i="200"/>
  <c r="J159" i="200"/>
  <c r="J158" i="200"/>
  <c r="J157" i="200"/>
  <c r="J156" i="200"/>
  <c r="J155" i="200"/>
  <c r="J154" i="200"/>
  <c r="J153" i="200"/>
  <c r="J152" i="200"/>
  <c r="J151" i="200"/>
  <c r="J150" i="200"/>
  <c r="J149" i="200"/>
  <c r="J148" i="200"/>
  <c r="J147" i="200"/>
  <c r="J146" i="200"/>
  <c r="J145" i="200"/>
  <c r="J144" i="200"/>
  <c r="J143" i="200"/>
  <c r="J142" i="200"/>
  <c r="J141" i="200"/>
  <c r="J140" i="200"/>
  <c r="J139" i="200"/>
  <c r="J138" i="200"/>
  <c r="J137" i="200"/>
  <c r="J136" i="200"/>
  <c r="J135" i="200"/>
  <c r="J134" i="200"/>
  <c r="J133" i="200"/>
  <c r="J132" i="200"/>
  <c r="J131" i="200"/>
  <c r="J130" i="200"/>
  <c r="J129" i="200"/>
  <c r="J128" i="200"/>
  <c r="J127" i="200"/>
  <c r="J126" i="200"/>
  <c r="J125" i="200"/>
  <c r="J124" i="200"/>
  <c r="J123" i="200"/>
  <c r="J122" i="200"/>
  <c r="J121" i="200"/>
  <c r="J120" i="200"/>
  <c r="J119" i="200"/>
  <c r="J118" i="200"/>
  <c r="J117" i="200"/>
  <c r="J116" i="200"/>
  <c r="J115" i="200"/>
  <c r="J114" i="200"/>
  <c r="J113" i="200"/>
  <c r="J112" i="200"/>
  <c r="J111" i="200"/>
  <c r="J110" i="200"/>
  <c r="J109" i="200"/>
  <c r="J108" i="200"/>
  <c r="J107" i="200"/>
  <c r="J106" i="200"/>
  <c r="J105" i="200"/>
  <c r="J104" i="200"/>
  <c r="J103" i="200"/>
  <c r="J102" i="200"/>
  <c r="J101" i="200"/>
  <c r="J100" i="200"/>
  <c r="J99" i="200"/>
  <c r="J98" i="200"/>
  <c r="J97" i="200"/>
  <c r="J96" i="200"/>
  <c r="J95" i="200"/>
  <c r="J94" i="200"/>
  <c r="J93" i="200"/>
  <c r="J92" i="200"/>
  <c r="J91" i="200"/>
  <c r="J90" i="200"/>
  <c r="J89" i="200"/>
  <c r="J88" i="200"/>
  <c r="J87" i="200"/>
  <c r="J86" i="200"/>
  <c r="J85" i="200"/>
  <c r="J84" i="200"/>
  <c r="J83" i="200"/>
  <c r="J82" i="200"/>
  <c r="J81" i="200"/>
  <c r="J80" i="200"/>
  <c r="J79" i="200"/>
  <c r="J78" i="200"/>
  <c r="J77" i="200"/>
  <c r="J76" i="200"/>
  <c r="J75" i="200"/>
  <c r="J74" i="200"/>
  <c r="J73" i="200"/>
  <c r="J72" i="200"/>
  <c r="J71" i="200"/>
  <c r="J70" i="200"/>
  <c r="J69" i="200"/>
  <c r="J68" i="200"/>
  <c r="J67" i="200"/>
  <c r="J66" i="200"/>
  <c r="J65" i="200"/>
  <c r="J64" i="200"/>
  <c r="J63" i="200"/>
  <c r="J62" i="200"/>
  <c r="J61" i="200"/>
  <c r="J60" i="200"/>
  <c r="J59" i="200"/>
  <c r="J58" i="200"/>
  <c r="J57" i="200"/>
  <c r="J56" i="200"/>
  <c r="J55" i="200"/>
  <c r="J54" i="200"/>
  <c r="J53" i="200"/>
  <c r="J52" i="200"/>
  <c r="J51" i="200"/>
  <c r="J50" i="200"/>
  <c r="J49" i="200"/>
  <c r="J48" i="200"/>
  <c r="J47" i="200"/>
  <c r="J46" i="200"/>
  <c r="J45" i="200"/>
  <c r="J44" i="200"/>
  <c r="J43" i="200"/>
  <c r="J42" i="200"/>
  <c r="J41" i="200"/>
  <c r="J40" i="200"/>
  <c r="J39" i="200"/>
  <c r="J38" i="200"/>
  <c r="J37" i="200"/>
  <c r="J36" i="200"/>
  <c r="J35" i="200"/>
  <c r="J34" i="200"/>
  <c r="J33" i="200"/>
  <c r="J32" i="200"/>
  <c r="J31" i="200"/>
  <c r="J30" i="200"/>
  <c r="J29" i="200"/>
  <c r="J28" i="200"/>
  <c r="J27" i="200"/>
  <c r="J26" i="200"/>
  <c r="J25" i="200"/>
  <c r="J24" i="200"/>
  <c r="J23" i="200"/>
  <c r="J22" i="200"/>
  <c r="J21" i="200"/>
  <c r="O20" i="200"/>
  <c r="J20" i="200"/>
  <c r="O19" i="200"/>
  <c r="J19" i="200"/>
  <c r="O18" i="200"/>
  <c r="J18" i="200"/>
  <c r="O17" i="200"/>
  <c r="J17" i="200"/>
  <c r="O16" i="200"/>
  <c r="J16" i="200"/>
  <c r="O15" i="200"/>
  <c r="J15" i="200"/>
  <c r="O14" i="200"/>
  <c r="J14" i="200"/>
  <c r="O13" i="200"/>
  <c r="J13" i="200"/>
  <c r="O12" i="200"/>
  <c r="J12" i="200"/>
  <c r="O11" i="200"/>
  <c r="J11" i="200"/>
  <c r="O10" i="200"/>
  <c r="J10" i="200"/>
  <c r="O9" i="200"/>
  <c r="J9" i="200"/>
  <c r="O8" i="200"/>
  <c r="J8" i="200"/>
  <c r="I7" i="200"/>
  <c r="H7" i="200"/>
  <c r="J7" i="200" s="1"/>
  <c r="H2" i="200"/>
  <c r="B1" i="200"/>
  <c r="J357" i="199"/>
  <c r="J356" i="199"/>
  <c r="J355" i="199"/>
  <c r="J354" i="199"/>
  <c r="J353" i="199"/>
  <c r="J352" i="199"/>
  <c r="J351" i="199"/>
  <c r="J350" i="199"/>
  <c r="J349" i="199"/>
  <c r="J348" i="199"/>
  <c r="J347" i="199"/>
  <c r="J346" i="199"/>
  <c r="J345" i="199"/>
  <c r="J344" i="199"/>
  <c r="J343" i="199"/>
  <c r="J342" i="199"/>
  <c r="J341" i="199"/>
  <c r="J340" i="199"/>
  <c r="J339" i="199"/>
  <c r="J338" i="199"/>
  <c r="J337" i="199"/>
  <c r="J336" i="199"/>
  <c r="J335" i="199"/>
  <c r="J334" i="199"/>
  <c r="J333" i="199"/>
  <c r="J332" i="199"/>
  <c r="J331" i="199"/>
  <c r="J330" i="199"/>
  <c r="J329" i="199"/>
  <c r="J328" i="199"/>
  <c r="J327" i="199"/>
  <c r="J326" i="199"/>
  <c r="J325" i="199"/>
  <c r="J324" i="199"/>
  <c r="J323" i="199"/>
  <c r="J322" i="199"/>
  <c r="J321" i="199"/>
  <c r="J320" i="199"/>
  <c r="J319" i="199"/>
  <c r="J318" i="199"/>
  <c r="J317" i="199"/>
  <c r="J316" i="199"/>
  <c r="J315" i="199"/>
  <c r="J314" i="199"/>
  <c r="J313" i="199"/>
  <c r="J312" i="199"/>
  <c r="J311" i="199"/>
  <c r="J310" i="199"/>
  <c r="J309" i="199"/>
  <c r="J308" i="199"/>
  <c r="J307" i="199"/>
  <c r="J306" i="199"/>
  <c r="J305" i="199"/>
  <c r="J304" i="199"/>
  <c r="J303" i="199"/>
  <c r="J302" i="199"/>
  <c r="J301" i="199"/>
  <c r="J300" i="199"/>
  <c r="J299" i="199"/>
  <c r="J298" i="199"/>
  <c r="J297" i="199"/>
  <c r="J296" i="199"/>
  <c r="J295" i="199"/>
  <c r="J294" i="199"/>
  <c r="J293" i="199"/>
  <c r="J292" i="199"/>
  <c r="J291" i="199"/>
  <c r="J290" i="199"/>
  <c r="J289" i="199"/>
  <c r="J288" i="199"/>
  <c r="J287" i="199"/>
  <c r="J286" i="199"/>
  <c r="J285" i="199"/>
  <c r="J284" i="199"/>
  <c r="J283" i="199"/>
  <c r="J282" i="199"/>
  <c r="J281" i="199"/>
  <c r="J280" i="199"/>
  <c r="J279" i="199"/>
  <c r="J278" i="199"/>
  <c r="J277" i="199"/>
  <c r="J276" i="199"/>
  <c r="J275" i="199"/>
  <c r="J274" i="199"/>
  <c r="J273" i="199"/>
  <c r="J272" i="199"/>
  <c r="J271" i="199"/>
  <c r="J270" i="199"/>
  <c r="J269" i="199"/>
  <c r="J268" i="199"/>
  <c r="J267" i="199"/>
  <c r="J266" i="199"/>
  <c r="J265" i="199"/>
  <c r="J264" i="199"/>
  <c r="J263" i="199"/>
  <c r="J262" i="199"/>
  <c r="J261" i="199"/>
  <c r="J260" i="199"/>
  <c r="J259" i="199"/>
  <c r="J258" i="199"/>
  <c r="J257" i="199"/>
  <c r="J256" i="199"/>
  <c r="J255" i="199"/>
  <c r="J254" i="199"/>
  <c r="J253" i="199"/>
  <c r="J252" i="199"/>
  <c r="J251" i="199"/>
  <c r="J250" i="199"/>
  <c r="J249" i="199"/>
  <c r="J248" i="199"/>
  <c r="J247" i="199"/>
  <c r="J246" i="199"/>
  <c r="J245" i="199"/>
  <c r="J244" i="199"/>
  <c r="J243" i="199"/>
  <c r="J242" i="199"/>
  <c r="J241" i="199"/>
  <c r="J240" i="199"/>
  <c r="J239" i="199"/>
  <c r="J238" i="199"/>
  <c r="J237" i="199"/>
  <c r="J236" i="199"/>
  <c r="J235" i="199"/>
  <c r="J234" i="199"/>
  <c r="J233" i="199"/>
  <c r="J232" i="199"/>
  <c r="J231" i="199"/>
  <c r="J230" i="199"/>
  <c r="J229" i="199"/>
  <c r="J228" i="199"/>
  <c r="J227" i="199"/>
  <c r="J226" i="199"/>
  <c r="J225" i="199"/>
  <c r="J224" i="199"/>
  <c r="J223" i="199"/>
  <c r="J222" i="199"/>
  <c r="J221" i="199"/>
  <c r="J220" i="199"/>
  <c r="J219" i="199"/>
  <c r="J218" i="199"/>
  <c r="J217" i="199"/>
  <c r="J216" i="199"/>
  <c r="J215" i="199"/>
  <c r="J214" i="199"/>
  <c r="J213" i="199"/>
  <c r="J212" i="199"/>
  <c r="J211" i="199"/>
  <c r="J210" i="199"/>
  <c r="J209" i="199"/>
  <c r="J208" i="199"/>
  <c r="J207" i="199"/>
  <c r="J206" i="199"/>
  <c r="J205" i="199"/>
  <c r="J204" i="199"/>
  <c r="J203" i="199"/>
  <c r="J202" i="199"/>
  <c r="J201" i="199"/>
  <c r="J200" i="199"/>
  <c r="J199" i="199"/>
  <c r="J198" i="199"/>
  <c r="J197" i="199"/>
  <c r="J196" i="199"/>
  <c r="J195" i="199"/>
  <c r="J194" i="199"/>
  <c r="J193" i="199"/>
  <c r="J192" i="199"/>
  <c r="J191" i="199"/>
  <c r="J190" i="199"/>
  <c r="J189" i="199"/>
  <c r="J188" i="199"/>
  <c r="J187" i="199"/>
  <c r="J186" i="199"/>
  <c r="J185" i="199"/>
  <c r="J184" i="199"/>
  <c r="J183" i="199"/>
  <c r="J182" i="199"/>
  <c r="J181" i="199"/>
  <c r="J180" i="199"/>
  <c r="J179" i="199"/>
  <c r="J178" i="199"/>
  <c r="J177" i="199"/>
  <c r="J176" i="199"/>
  <c r="J175" i="199"/>
  <c r="J174" i="199"/>
  <c r="J173" i="199"/>
  <c r="J172" i="199"/>
  <c r="J171" i="199"/>
  <c r="J170" i="199"/>
  <c r="J169" i="199"/>
  <c r="J168" i="199"/>
  <c r="J167" i="199"/>
  <c r="J166" i="199"/>
  <c r="J165" i="199"/>
  <c r="J164" i="199"/>
  <c r="J163" i="199"/>
  <c r="J162" i="199"/>
  <c r="J161" i="199"/>
  <c r="J160" i="199"/>
  <c r="J159" i="199"/>
  <c r="J158" i="199"/>
  <c r="J157" i="199"/>
  <c r="J156" i="199"/>
  <c r="J155" i="199"/>
  <c r="J154" i="199"/>
  <c r="J153" i="199"/>
  <c r="J152" i="199"/>
  <c r="J151" i="199"/>
  <c r="J150" i="199"/>
  <c r="J149" i="199"/>
  <c r="J148" i="199"/>
  <c r="J147" i="199"/>
  <c r="J146" i="199"/>
  <c r="J145" i="199"/>
  <c r="J144" i="199"/>
  <c r="J143" i="199"/>
  <c r="J142" i="199"/>
  <c r="J141" i="199"/>
  <c r="J140" i="199"/>
  <c r="J139" i="199"/>
  <c r="J138" i="199"/>
  <c r="J137" i="199"/>
  <c r="J136" i="199"/>
  <c r="J135" i="199"/>
  <c r="J134" i="199"/>
  <c r="J133" i="199"/>
  <c r="J132" i="199"/>
  <c r="J131" i="199"/>
  <c r="J130" i="199"/>
  <c r="J129" i="199"/>
  <c r="J128" i="199"/>
  <c r="J127" i="199"/>
  <c r="J126" i="199"/>
  <c r="J125" i="199"/>
  <c r="J124" i="199"/>
  <c r="J123" i="199"/>
  <c r="J122" i="199"/>
  <c r="J121" i="199"/>
  <c r="J120" i="199"/>
  <c r="J119" i="199"/>
  <c r="J118" i="199"/>
  <c r="J117" i="199"/>
  <c r="J116" i="199"/>
  <c r="J115" i="199"/>
  <c r="J114" i="199"/>
  <c r="J113" i="199"/>
  <c r="J112" i="199"/>
  <c r="J111" i="199"/>
  <c r="J110" i="199"/>
  <c r="J109" i="199"/>
  <c r="J108" i="199"/>
  <c r="J107" i="199"/>
  <c r="J106" i="199"/>
  <c r="J105" i="199"/>
  <c r="J104" i="199"/>
  <c r="J103" i="199"/>
  <c r="J102" i="199"/>
  <c r="J101" i="199"/>
  <c r="J100" i="199"/>
  <c r="J99" i="199"/>
  <c r="J98" i="199"/>
  <c r="J97" i="199"/>
  <c r="J96" i="199"/>
  <c r="J95" i="199"/>
  <c r="J94" i="199"/>
  <c r="J93" i="199"/>
  <c r="J92" i="199"/>
  <c r="J91" i="199"/>
  <c r="J90" i="199"/>
  <c r="J89" i="199"/>
  <c r="J88" i="199"/>
  <c r="J87" i="199"/>
  <c r="J86" i="199"/>
  <c r="J85" i="199"/>
  <c r="J84" i="199"/>
  <c r="J83" i="199"/>
  <c r="J82" i="199"/>
  <c r="J81" i="199"/>
  <c r="J80" i="199"/>
  <c r="J79" i="199"/>
  <c r="J78" i="199"/>
  <c r="J77" i="199"/>
  <c r="J76" i="199"/>
  <c r="J75" i="199"/>
  <c r="J74" i="199"/>
  <c r="J73" i="199"/>
  <c r="J72" i="199"/>
  <c r="J71" i="199"/>
  <c r="J70" i="199"/>
  <c r="J69" i="199"/>
  <c r="J68" i="199"/>
  <c r="J67" i="199"/>
  <c r="J66" i="199"/>
  <c r="J65" i="199"/>
  <c r="J64" i="199"/>
  <c r="J63" i="199"/>
  <c r="J62" i="199"/>
  <c r="J61" i="199"/>
  <c r="J60" i="199"/>
  <c r="J59" i="199"/>
  <c r="J58" i="199"/>
  <c r="J57" i="199"/>
  <c r="J56" i="199"/>
  <c r="J55" i="199"/>
  <c r="J54" i="199"/>
  <c r="J53" i="199"/>
  <c r="J52" i="199"/>
  <c r="J51" i="199"/>
  <c r="J50" i="199"/>
  <c r="J49" i="199"/>
  <c r="J48" i="199"/>
  <c r="J47" i="199"/>
  <c r="J46" i="199"/>
  <c r="J45" i="199"/>
  <c r="J44" i="199"/>
  <c r="J43" i="199"/>
  <c r="J42" i="199"/>
  <c r="J41" i="199"/>
  <c r="J40" i="199"/>
  <c r="J39" i="199"/>
  <c r="J38" i="199"/>
  <c r="J37" i="199"/>
  <c r="J36" i="199"/>
  <c r="J35" i="199"/>
  <c r="J34" i="199"/>
  <c r="J33" i="199"/>
  <c r="J32" i="199"/>
  <c r="J31" i="199"/>
  <c r="J30" i="199"/>
  <c r="J29" i="199"/>
  <c r="J28" i="199"/>
  <c r="J27" i="199"/>
  <c r="J26" i="199"/>
  <c r="J25" i="199"/>
  <c r="J24" i="199"/>
  <c r="J23" i="199"/>
  <c r="J22" i="199"/>
  <c r="J21" i="199"/>
  <c r="J20" i="199"/>
  <c r="J19" i="199"/>
  <c r="J18" i="199"/>
  <c r="J17" i="199"/>
  <c r="J16" i="199"/>
  <c r="M15" i="199"/>
  <c r="J15" i="199"/>
  <c r="M14" i="199"/>
  <c r="J14" i="199"/>
  <c r="M13" i="199"/>
  <c r="J13" i="199"/>
  <c r="M12" i="199"/>
  <c r="J12" i="199"/>
  <c r="M11" i="199"/>
  <c r="J11" i="199"/>
  <c r="M10" i="199"/>
  <c r="J10" i="199"/>
  <c r="M9" i="199"/>
  <c r="J9" i="199"/>
  <c r="M8" i="199"/>
  <c r="M7" i="199" s="1"/>
  <c r="H3" i="199" s="1"/>
  <c r="H4" i="199" s="1"/>
  <c r="J8" i="199"/>
  <c r="L7" i="199"/>
  <c r="K7" i="199"/>
  <c r="I7" i="199"/>
  <c r="H7" i="199"/>
  <c r="J7" i="199" s="1"/>
  <c r="H2" i="199"/>
  <c r="B1" i="199"/>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I5" i="196"/>
  <c r="H5" i="196"/>
  <c r="H2" i="196"/>
  <c r="B1" i="196"/>
  <c r="J65" i="195"/>
  <c r="J64" i="195"/>
  <c r="J63" i="195"/>
  <c r="J62" i="195"/>
  <c r="J61" i="195"/>
  <c r="J60" i="195"/>
  <c r="J59" i="195"/>
  <c r="J58" i="195"/>
  <c r="J57" i="195"/>
  <c r="J56" i="195"/>
  <c r="J55" i="195"/>
  <c r="J54" i="195"/>
  <c r="J53" i="195"/>
  <c r="J52" i="195"/>
  <c r="J51" i="195"/>
  <c r="J50" i="195"/>
  <c r="J49" i="195"/>
  <c r="J48" i="195"/>
  <c r="J47" i="195"/>
  <c r="J46" i="195"/>
  <c r="J45" i="195"/>
  <c r="J44" i="195"/>
  <c r="J43" i="195"/>
  <c r="J42" i="195"/>
  <c r="J41" i="195"/>
  <c r="J40" i="195"/>
  <c r="J39" i="195"/>
  <c r="J38" i="195"/>
  <c r="J37" i="195"/>
  <c r="J36" i="195"/>
  <c r="J35" i="195"/>
  <c r="J34" i="195"/>
  <c r="J33" i="195"/>
  <c r="J32" i="195"/>
  <c r="J31" i="195"/>
  <c r="J30" i="195"/>
  <c r="J29" i="195"/>
  <c r="J28" i="195"/>
  <c r="J27" i="195"/>
  <c r="J26" i="195"/>
  <c r="J25" i="195"/>
  <c r="J24" i="195"/>
  <c r="J23" i="195"/>
  <c r="J22" i="195"/>
  <c r="J21" i="195"/>
  <c r="J20" i="195"/>
  <c r="J19" i="195"/>
  <c r="J18" i="195"/>
  <c r="J17" i="195"/>
  <c r="J16" i="195"/>
  <c r="J15" i="195"/>
  <c r="J14" i="195"/>
  <c r="J13" i="195"/>
  <c r="J12" i="195"/>
  <c r="J11" i="195"/>
  <c r="J10" i="195"/>
  <c r="J9" i="195"/>
  <c r="J8" i="195"/>
  <c r="J7" i="195"/>
  <c r="J6" i="195"/>
  <c r="I5" i="195"/>
  <c r="H5" i="195"/>
  <c r="H2" i="195"/>
  <c r="B1" i="195"/>
  <c r="J357" i="194"/>
  <c r="J356" i="194"/>
  <c r="J355" i="194"/>
  <c r="J354" i="194"/>
  <c r="J353" i="194"/>
  <c r="J352" i="194"/>
  <c r="J351" i="194"/>
  <c r="J350" i="194"/>
  <c r="J349" i="194"/>
  <c r="J348" i="194"/>
  <c r="J347" i="194"/>
  <c r="J346" i="194"/>
  <c r="J345" i="194"/>
  <c r="J344" i="194"/>
  <c r="J343" i="194"/>
  <c r="J342" i="194"/>
  <c r="J341" i="194"/>
  <c r="J340" i="194"/>
  <c r="J339" i="194"/>
  <c r="J338" i="194"/>
  <c r="J337" i="194"/>
  <c r="J336" i="194"/>
  <c r="J335" i="194"/>
  <c r="J334" i="194"/>
  <c r="J333" i="194"/>
  <c r="J332" i="194"/>
  <c r="J331" i="194"/>
  <c r="J330" i="194"/>
  <c r="J329" i="194"/>
  <c r="J328" i="194"/>
  <c r="J327" i="194"/>
  <c r="J326" i="194"/>
  <c r="J325" i="194"/>
  <c r="J324" i="194"/>
  <c r="J323" i="194"/>
  <c r="J322" i="194"/>
  <c r="J321" i="194"/>
  <c r="J320" i="194"/>
  <c r="J319" i="194"/>
  <c r="J318" i="194"/>
  <c r="J317" i="194"/>
  <c r="J316" i="194"/>
  <c r="J315" i="194"/>
  <c r="J314" i="194"/>
  <c r="J313" i="194"/>
  <c r="J312" i="194"/>
  <c r="J311" i="194"/>
  <c r="J310" i="194"/>
  <c r="J309" i="194"/>
  <c r="J308" i="194"/>
  <c r="J307" i="194"/>
  <c r="J306" i="194"/>
  <c r="J305" i="194"/>
  <c r="J304" i="194"/>
  <c r="J303" i="194"/>
  <c r="J302" i="194"/>
  <c r="J301" i="194"/>
  <c r="J300" i="194"/>
  <c r="J299" i="194"/>
  <c r="J298" i="194"/>
  <c r="J297" i="194"/>
  <c r="J296" i="194"/>
  <c r="J295" i="194"/>
  <c r="J294" i="194"/>
  <c r="J293" i="194"/>
  <c r="J292" i="194"/>
  <c r="J291" i="194"/>
  <c r="J290" i="194"/>
  <c r="J289" i="194"/>
  <c r="J288" i="194"/>
  <c r="J287" i="194"/>
  <c r="J286" i="194"/>
  <c r="J285" i="194"/>
  <c r="J284" i="194"/>
  <c r="J283" i="194"/>
  <c r="J282" i="194"/>
  <c r="J281" i="194"/>
  <c r="J280" i="194"/>
  <c r="J279" i="194"/>
  <c r="J278" i="194"/>
  <c r="J277" i="194"/>
  <c r="J276" i="194"/>
  <c r="J275" i="194"/>
  <c r="J274" i="194"/>
  <c r="J273" i="194"/>
  <c r="J272" i="194"/>
  <c r="J271" i="194"/>
  <c r="J270" i="194"/>
  <c r="J269" i="194"/>
  <c r="J268" i="194"/>
  <c r="J267" i="194"/>
  <c r="J266" i="194"/>
  <c r="J265" i="194"/>
  <c r="J264" i="194"/>
  <c r="J263" i="194"/>
  <c r="J262" i="194"/>
  <c r="J261" i="194"/>
  <c r="J260" i="194"/>
  <c r="J259" i="194"/>
  <c r="J258" i="194"/>
  <c r="J257" i="194"/>
  <c r="J256" i="194"/>
  <c r="J255" i="194"/>
  <c r="J254" i="194"/>
  <c r="J253" i="194"/>
  <c r="J252" i="194"/>
  <c r="J251" i="194"/>
  <c r="J250" i="194"/>
  <c r="J249" i="194"/>
  <c r="J248" i="194"/>
  <c r="J247" i="194"/>
  <c r="J246" i="194"/>
  <c r="J245" i="194"/>
  <c r="J244" i="194"/>
  <c r="J243" i="194"/>
  <c r="J242" i="194"/>
  <c r="J241" i="194"/>
  <c r="J240" i="194"/>
  <c r="J239" i="194"/>
  <c r="J238" i="194"/>
  <c r="J237" i="194"/>
  <c r="J236" i="194"/>
  <c r="J235" i="194"/>
  <c r="J234" i="194"/>
  <c r="J233" i="194"/>
  <c r="J232" i="194"/>
  <c r="J231" i="194"/>
  <c r="J230" i="194"/>
  <c r="J229" i="194"/>
  <c r="J228" i="194"/>
  <c r="J227" i="194"/>
  <c r="J226" i="194"/>
  <c r="J225" i="194"/>
  <c r="J224" i="194"/>
  <c r="J223" i="194"/>
  <c r="J222" i="194"/>
  <c r="J221" i="194"/>
  <c r="J220" i="194"/>
  <c r="J219" i="194"/>
  <c r="J218" i="194"/>
  <c r="J217" i="194"/>
  <c r="J216" i="194"/>
  <c r="J215" i="194"/>
  <c r="J214" i="194"/>
  <c r="J213" i="194"/>
  <c r="J212" i="194"/>
  <c r="J211" i="194"/>
  <c r="J210" i="194"/>
  <c r="J209" i="194"/>
  <c r="J208" i="194"/>
  <c r="J207" i="194"/>
  <c r="J206" i="194"/>
  <c r="J205" i="194"/>
  <c r="J204" i="194"/>
  <c r="J203" i="194"/>
  <c r="J202" i="194"/>
  <c r="J201" i="194"/>
  <c r="J200" i="194"/>
  <c r="J199" i="194"/>
  <c r="J198" i="194"/>
  <c r="J197" i="194"/>
  <c r="J196" i="194"/>
  <c r="J195" i="194"/>
  <c r="J194" i="194"/>
  <c r="J193" i="194"/>
  <c r="J192" i="194"/>
  <c r="J191" i="194"/>
  <c r="J190" i="194"/>
  <c r="J189" i="194"/>
  <c r="J188" i="194"/>
  <c r="J187" i="194"/>
  <c r="J186" i="194"/>
  <c r="J185" i="194"/>
  <c r="J184" i="194"/>
  <c r="J183" i="194"/>
  <c r="J182" i="194"/>
  <c r="J181" i="194"/>
  <c r="J180" i="194"/>
  <c r="J179" i="194"/>
  <c r="J178" i="194"/>
  <c r="J177" i="194"/>
  <c r="J176" i="194"/>
  <c r="J175" i="194"/>
  <c r="J174" i="194"/>
  <c r="J173" i="194"/>
  <c r="J172" i="194"/>
  <c r="J171" i="194"/>
  <c r="J170" i="194"/>
  <c r="J169" i="194"/>
  <c r="J168" i="194"/>
  <c r="J167" i="194"/>
  <c r="J166" i="194"/>
  <c r="J165" i="194"/>
  <c r="J164" i="194"/>
  <c r="J163" i="194"/>
  <c r="J162" i="194"/>
  <c r="J161" i="194"/>
  <c r="J160" i="194"/>
  <c r="J159" i="194"/>
  <c r="J158" i="194"/>
  <c r="J157" i="194"/>
  <c r="J156" i="194"/>
  <c r="J155" i="194"/>
  <c r="J154" i="194"/>
  <c r="J153" i="194"/>
  <c r="J152" i="194"/>
  <c r="J151" i="194"/>
  <c r="J150" i="194"/>
  <c r="J149" i="194"/>
  <c r="J148" i="194"/>
  <c r="J147" i="194"/>
  <c r="J146" i="194"/>
  <c r="J145" i="194"/>
  <c r="J144" i="194"/>
  <c r="J143" i="194"/>
  <c r="J142" i="194"/>
  <c r="J141" i="194"/>
  <c r="J140" i="194"/>
  <c r="J139" i="194"/>
  <c r="J138" i="194"/>
  <c r="J137" i="194"/>
  <c r="J136" i="194"/>
  <c r="J135" i="194"/>
  <c r="J134" i="194"/>
  <c r="J133" i="194"/>
  <c r="J132" i="194"/>
  <c r="J131" i="194"/>
  <c r="J130" i="194"/>
  <c r="J129" i="194"/>
  <c r="J128" i="194"/>
  <c r="J127" i="194"/>
  <c r="J126" i="194"/>
  <c r="J125" i="194"/>
  <c r="J124" i="194"/>
  <c r="J123" i="194"/>
  <c r="J122" i="194"/>
  <c r="J121" i="194"/>
  <c r="J120" i="194"/>
  <c r="J119" i="194"/>
  <c r="J118" i="194"/>
  <c r="J117" i="194"/>
  <c r="J116" i="194"/>
  <c r="J115" i="194"/>
  <c r="J114" i="194"/>
  <c r="J113" i="194"/>
  <c r="J112" i="194"/>
  <c r="J111" i="194"/>
  <c r="J110" i="194"/>
  <c r="J109" i="194"/>
  <c r="J108" i="194"/>
  <c r="J107" i="194"/>
  <c r="J106" i="194"/>
  <c r="J105" i="194"/>
  <c r="J104" i="194"/>
  <c r="J103" i="194"/>
  <c r="J102" i="194"/>
  <c r="J101" i="194"/>
  <c r="J100" i="194"/>
  <c r="J99" i="194"/>
  <c r="J98" i="194"/>
  <c r="J97" i="194"/>
  <c r="J96" i="194"/>
  <c r="J95" i="194"/>
  <c r="J94" i="194"/>
  <c r="J93" i="194"/>
  <c r="J92" i="194"/>
  <c r="J91" i="194"/>
  <c r="J90" i="194"/>
  <c r="J89" i="194"/>
  <c r="J88" i="194"/>
  <c r="J87" i="194"/>
  <c r="J86" i="194"/>
  <c r="J85" i="194"/>
  <c r="J84" i="194"/>
  <c r="J83" i="194"/>
  <c r="J82" i="194"/>
  <c r="J81" i="194"/>
  <c r="J80" i="194"/>
  <c r="J79" i="194"/>
  <c r="J78" i="194"/>
  <c r="J77" i="194"/>
  <c r="J76" i="194"/>
  <c r="J75" i="194"/>
  <c r="J74" i="194"/>
  <c r="J73" i="194"/>
  <c r="J72" i="194"/>
  <c r="J71" i="194"/>
  <c r="J70" i="194"/>
  <c r="J69" i="194"/>
  <c r="J68" i="194"/>
  <c r="J67" i="194"/>
  <c r="J66" i="194"/>
  <c r="J65" i="194"/>
  <c r="J64" i="194"/>
  <c r="J63" i="194"/>
  <c r="J62" i="194"/>
  <c r="J61" i="194"/>
  <c r="J60" i="194"/>
  <c r="J59" i="194"/>
  <c r="J58" i="194"/>
  <c r="J57" i="194"/>
  <c r="J56" i="194"/>
  <c r="J55" i="194"/>
  <c r="J54" i="194"/>
  <c r="J53" i="194"/>
  <c r="J52" i="194"/>
  <c r="J51" i="194"/>
  <c r="J50" i="194"/>
  <c r="J49" i="194"/>
  <c r="J48" i="194"/>
  <c r="J47" i="194"/>
  <c r="J46" i="194"/>
  <c r="J45" i="194"/>
  <c r="J44" i="194"/>
  <c r="J43" i="194"/>
  <c r="J42" i="194"/>
  <c r="J41" i="194"/>
  <c r="J40" i="194"/>
  <c r="J39" i="194"/>
  <c r="J38" i="194"/>
  <c r="J37" i="194"/>
  <c r="J36" i="194"/>
  <c r="J35" i="194"/>
  <c r="J34" i="194"/>
  <c r="J33" i="194"/>
  <c r="J32" i="194"/>
  <c r="J31" i="194"/>
  <c r="J30" i="194"/>
  <c r="J29" i="194"/>
  <c r="J28" i="194"/>
  <c r="J27" i="194"/>
  <c r="J26" i="194"/>
  <c r="J25" i="194"/>
  <c r="J24" i="194"/>
  <c r="J23" i="194"/>
  <c r="J22" i="194"/>
  <c r="J21" i="194"/>
  <c r="O20" i="194"/>
  <c r="J20" i="194"/>
  <c r="O19" i="194"/>
  <c r="J19" i="194"/>
  <c r="O18" i="194"/>
  <c r="J18" i="194"/>
  <c r="O17" i="194"/>
  <c r="J17" i="194"/>
  <c r="O16" i="194"/>
  <c r="J16" i="194"/>
  <c r="O15" i="194"/>
  <c r="J15" i="194"/>
  <c r="O14" i="194"/>
  <c r="J14" i="194"/>
  <c r="O13" i="194"/>
  <c r="J13" i="194"/>
  <c r="O12" i="194"/>
  <c r="J12" i="194"/>
  <c r="O11" i="194"/>
  <c r="J11" i="194"/>
  <c r="O10" i="194"/>
  <c r="J10" i="194"/>
  <c r="O9" i="194"/>
  <c r="J9" i="194"/>
  <c r="O8" i="194"/>
  <c r="J8" i="194"/>
  <c r="I7" i="194"/>
  <c r="H7" i="194"/>
  <c r="J7" i="194" s="1"/>
  <c r="H2" i="194"/>
  <c r="B1" i="194"/>
  <c r="J357" i="193"/>
  <c r="J356" i="193"/>
  <c r="J355" i="193"/>
  <c r="J354" i="193"/>
  <c r="J353" i="193"/>
  <c r="J352" i="193"/>
  <c r="J351" i="193"/>
  <c r="J350" i="193"/>
  <c r="J349" i="193"/>
  <c r="J348" i="193"/>
  <c r="J347" i="193"/>
  <c r="J346" i="193"/>
  <c r="J345" i="193"/>
  <c r="J344" i="193"/>
  <c r="J343" i="193"/>
  <c r="J342" i="193"/>
  <c r="J341" i="193"/>
  <c r="J340" i="193"/>
  <c r="J339" i="193"/>
  <c r="J338" i="193"/>
  <c r="J337" i="193"/>
  <c r="J336" i="193"/>
  <c r="J335" i="193"/>
  <c r="J334" i="193"/>
  <c r="J333" i="193"/>
  <c r="J332" i="193"/>
  <c r="J331" i="193"/>
  <c r="J330" i="193"/>
  <c r="J329" i="193"/>
  <c r="J328" i="193"/>
  <c r="J327" i="193"/>
  <c r="J326" i="193"/>
  <c r="J325" i="193"/>
  <c r="J324" i="193"/>
  <c r="J323" i="193"/>
  <c r="J322" i="193"/>
  <c r="J321" i="193"/>
  <c r="J320" i="193"/>
  <c r="J319" i="193"/>
  <c r="J318" i="193"/>
  <c r="J317" i="193"/>
  <c r="J316" i="193"/>
  <c r="J315" i="193"/>
  <c r="J314" i="193"/>
  <c r="J313" i="193"/>
  <c r="J312" i="193"/>
  <c r="J311" i="193"/>
  <c r="J310" i="193"/>
  <c r="J309" i="193"/>
  <c r="J308" i="193"/>
  <c r="J307" i="193"/>
  <c r="J306" i="193"/>
  <c r="J305" i="193"/>
  <c r="J304" i="193"/>
  <c r="J303" i="193"/>
  <c r="J302" i="193"/>
  <c r="J301" i="193"/>
  <c r="J300" i="193"/>
  <c r="J299" i="193"/>
  <c r="J298" i="193"/>
  <c r="J297" i="193"/>
  <c r="J296" i="193"/>
  <c r="J295" i="193"/>
  <c r="J294" i="193"/>
  <c r="J293" i="193"/>
  <c r="J292" i="193"/>
  <c r="J291" i="193"/>
  <c r="J290" i="193"/>
  <c r="J289" i="193"/>
  <c r="J288" i="193"/>
  <c r="J287" i="193"/>
  <c r="J286" i="193"/>
  <c r="J285" i="193"/>
  <c r="J284" i="193"/>
  <c r="J283" i="193"/>
  <c r="J282" i="193"/>
  <c r="J281" i="193"/>
  <c r="J280" i="193"/>
  <c r="J279" i="193"/>
  <c r="J278" i="193"/>
  <c r="J277" i="193"/>
  <c r="J276" i="193"/>
  <c r="J275" i="193"/>
  <c r="J274" i="193"/>
  <c r="J273" i="193"/>
  <c r="J272" i="193"/>
  <c r="J271" i="193"/>
  <c r="J270" i="193"/>
  <c r="J269" i="193"/>
  <c r="J268" i="193"/>
  <c r="J267" i="193"/>
  <c r="J266" i="193"/>
  <c r="J265" i="193"/>
  <c r="J264" i="193"/>
  <c r="J263" i="193"/>
  <c r="J262" i="193"/>
  <c r="J261" i="193"/>
  <c r="J260" i="193"/>
  <c r="J259" i="193"/>
  <c r="J258" i="193"/>
  <c r="J257" i="193"/>
  <c r="J256" i="193"/>
  <c r="J255" i="193"/>
  <c r="J254" i="193"/>
  <c r="J253" i="193"/>
  <c r="J252" i="193"/>
  <c r="J251" i="193"/>
  <c r="J250" i="193"/>
  <c r="J249" i="193"/>
  <c r="J248" i="193"/>
  <c r="J247" i="193"/>
  <c r="J246" i="193"/>
  <c r="J245" i="193"/>
  <c r="J244" i="193"/>
  <c r="J243" i="193"/>
  <c r="J242" i="193"/>
  <c r="J241" i="193"/>
  <c r="J240" i="193"/>
  <c r="J239" i="193"/>
  <c r="J238" i="193"/>
  <c r="J237" i="193"/>
  <c r="J236" i="193"/>
  <c r="J235" i="193"/>
  <c r="J234" i="193"/>
  <c r="J233" i="193"/>
  <c r="J232" i="193"/>
  <c r="J231" i="193"/>
  <c r="J230" i="193"/>
  <c r="J229" i="193"/>
  <c r="J228" i="193"/>
  <c r="J227" i="193"/>
  <c r="J226" i="193"/>
  <c r="J225" i="193"/>
  <c r="J224" i="193"/>
  <c r="J223" i="193"/>
  <c r="J222" i="193"/>
  <c r="J221" i="193"/>
  <c r="J220" i="193"/>
  <c r="J219" i="193"/>
  <c r="J218" i="193"/>
  <c r="J217" i="193"/>
  <c r="J216" i="193"/>
  <c r="J215" i="193"/>
  <c r="J214" i="193"/>
  <c r="J213" i="193"/>
  <c r="J212" i="193"/>
  <c r="J211" i="193"/>
  <c r="J210" i="193"/>
  <c r="J209" i="193"/>
  <c r="J208" i="193"/>
  <c r="J207" i="193"/>
  <c r="J206" i="193"/>
  <c r="J205" i="193"/>
  <c r="J204" i="193"/>
  <c r="J203" i="193"/>
  <c r="J202" i="193"/>
  <c r="J201" i="193"/>
  <c r="J200" i="193"/>
  <c r="J199" i="193"/>
  <c r="J198" i="193"/>
  <c r="J197" i="193"/>
  <c r="J196" i="193"/>
  <c r="J195" i="193"/>
  <c r="J194" i="193"/>
  <c r="J193" i="193"/>
  <c r="J192" i="193"/>
  <c r="J191" i="193"/>
  <c r="J190" i="193"/>
  <c r="J189" i="193"/>
  <c r="J188" i="193"/>
  <c r="J187" i="193"/>
  <c r="J186" i="193"/>
  <c r="J185" i="193"/>
  <c r="J184" i="193"/>
  <c r="J183" i="193"/>
  <c r="J182" i="193"/>
  <c r="J181" i="193"/>
  <c r="J180" i="193"/>
  <c r="J179" i="193"/>
  <c r="J178" i="193"/>
  <c r="J177" i="193"/>
  <c r="J176" i="193"/>
  <c r="J175" i="193"/>
  <c r="J174" i="193"/>
  <c r="J173" i="193"/>
  <c r="J172" i="193"/>
  <c r="J171" i="193"/>
  <c r="J170" i="193"/>
  <c r="J169" i="193"/>
  <c r="J168" i="193"/>
  <c r="J167" i="193"/>
  <c r="J166" i="193"/>
  <c r="J165" i="193"/>
  <c r="J164" i="193"/>
  <c r="J163" i="193"/>
  <c r="J162" i="193"/>
  <c r="J161" i="193"/>
  <c r="J160" i="193"/>
  <c r="J159" i="193"/>
  <c r="J158" i="193"/>
  <c r="J157" i="193"/>
  <c r="J156" i="193"/>
  <c r="J155" i="193"/>
  <c r="J154" i="193"/>
  <c r="J153" i="193"/>
  <c r="J152" i="193"/>
  <c r="J151" i="193"/>
  <c r="J150" i="193"/>
  <c r="J149" i="193"/>
  <c r="J148" i="193"/>
  <c r="J147" i="193"/>
  <c r="J146" i="193"/>
  <c r="J145" i="193"/>
  <c r="J144" i="193"/>
  <c r="J143" i="193"/>
  <c r="J142" i="193"/>
  <c r="J141" i="193"/>
  <c r="J140" i="193"/>
  <c r="J139" i="193"/>
  <c r="J138" i="193"/>
  <c r="J137" i="193"/>
  <c r="J136" i="193"/>
  <c r="J135" i="193"/>
  <c r="J134" i="193"/>
  <c r="J133" i="193"/>
  <c r="J132" i="193"/>
  <c r="J131" i="193"/>
  <c r="J130" i="193"/>
  <c r="J129" i="193"/>
  <c r="J128" i="193"/>
  <c r="J127" i="193"/>
  <c r="J126" i="193"/>
  <c r="J125" i="193"/>
  <c r="J124" i="193"/>
  <c r="J123" i="193"/>
  <c r="J122" i="193"/>
  <c r="J121" i="193"/>
  <c r="J120" i="193"/>
  <c r="J119" i="193"/>
  <c r="J118" i="193"/>
  <c r="J117" i="193"/>
  <c r="J116" i="193"/>
  <c r="J115" i="193"/>
  <c r="J114" i="193"/>
  <c r="J113" i="193"/>
  <c r="J112" i="193"/>
  <c r="J111" i="193"/>
  <c r="J110" i="193"/>
  <c r="J109" i="193"/>
  <c r="J108" i="193"/>
  <c r="J107" i="193"/>
  <c r="J106" i="193"/>
  <c r="J105" i="193"/>
  <c r="J104" i="193"/>
  <c r="J103" i="193"/>
  <c r="J102" i="193"/>
  <c r="J101" i="193"/>
  <c r="J100" i="193"/>
  <c r="J99" i="193"/>
  <c r="J98" i="193"/>
  <c r="J97" i="193"/>
  <c r="J96" i="193"/>
  <c r="J95" i="193"/>
  <c r="J94" i="193"/>
  <c r="J93" i="193"/>
  <c r="J92" i="193"/>
  <c r="J91" i="193"/>
  <c r="J90" i="193"/>
  <c r="J89" i="193"/>
  <c r="J88" i="193"/>
  <c r="J87" i="193"/>
  <c r="J86" i="193"/>
  <c r="J85" i="193"/>
  <c r="J84" i="193"/>
  <c r="J83" i="193"/>
  <c r="J82" i="193"/>
  <c r="J81" i="193"/>
  <c r="J80" i="193"/>
  <c r="J79" i="193"/>
  <c r="J78" i="193"/>
  <c r="J77" i="193"/>
  <c r="J76" i="193"/>
  <c r="J75" i="193"/>
  <c r="J74" i="193"/>
  <c r="J73" i="193"/>
  <c r="J72" i="193"/>
  <c r="J71" i="193"/>
  <c r="J70" i="193"/>
  <c r="J69" i="193"/>
  <c r="J68" i="193"/>
  <c r="J67" i="193"/>
  <c r="J66" i="193"/>
  <c r="J65" i="193"/>
  <c r="J64" i="193"/>
  <c r="J63" i="193"/>
  <c r="J62" i="193"/>
  <c r="J61" i="193"/>
  <c r="J60" i="193"/>
  <c r="J59" i="193"/>
  <c r="J58" i="193"/>
  <c r="J57" i="193"/>
  <c r="J56" i="193"/>
  <c r="J55" i="193"/>
  <c r="J54" i="193"/>
  <c r="J53" i="193"/>
  <c r="J52" i="193"/>
  <c r="J51" i="193"/>
  <c r="J50" i="193"/>
  <c r="J49" i="193"/>
  <c r="J48" i="193"/>
  <c r="J47" i="193"/>
  <c r="J46" i="193"/>
  <c r="J45" i="193"/>
  <c r="J44" i="193"/>
  <c r="J43" i="193"/>
  <c r="J42" i="193"/>
  <c r="J41" i="193"/>
  <c r="J40" i="193"/>
  <c r="J39" i="193"/>
  <c r="M38" i="193"/>
  <c r="J38" i="193"/>
  <c r="M37" i="193"/>
  <c r="J37" i="193"/>
  <c r="J36" i="193"/>
  <c r="M35" i="193"/>
  <c r="J35" i="193"/>
  <c r="M34" i="193"/>
  <c r="J34" i="193"/>
  <c r="M33" i="193"/>
  <c r="J33" i="193"/>
  <c r="M32" i="193"/>
  <c r="J32" i="193"/>
  <c r="M31" i="193"/>
  <c r="J31" i="193"/>
  <c r="M30" i="193"/>
  <c r="J30" i="193"/>
  <c r="M29" i="193"/>
  <c r="J29" i="193"/>
  <c r="J28" i="193"/>
  <c r="J27" i="193"/>
  <c r="M26" i="193"/>
  <c r="J26" i="193"/>
  <c r="M25" i="193"/>
  <c r="J25" i="193"/>
  <c r="M24" i="193"/>
  <c r="J24" i="193"/>
  <c r="M23" i="193"/>
  <c r="J23" i="193"/>
  <c r="M22" i="193"/>
  <c r="J22" i="193"/>
  <c r="M21" i="193"/>
  <c r="J21" i="193"/>
  <c r="M20" i="193"/>
  <c r="J20" i="193"/>
  <c r="M19" i="193"/>
  <c r="J19" i="193"/>
  <c r="M18" i="193"/>
  <c r="J18" i="193"/>
  <c r="M17" i="193"/>
  <c r="J17" i="193"/>
  <c r="M16" i="193"/>
  <c r="J16" i="193"/>
  <c r="M15" i="193"/>
  <c r="J15" i="193"/>
  <c r="M14" i="193"/>
  <c r="J14" i="193"/>
  <c r="M13" i="193"/>
  <c r="J13" i="193"/>
  <c r="M12" i="193"/>
  <c r="J12" i="193"/>
  <c r="M11" i="193"/>
  <c r="J11" i="193"/>
  <c r="M10" i="193"/>
  <c r="J10" i="193"/>
  <c r="M9" i="193"/>
  <c r="J9" i="193"/>
  <c r="M8" i="193"/>
  <c r="J8" i="193"/>
  <c r="L7" i="193"/>
  <c r="K7" i="193"/>
  <c r="I7" i="193"/>
  <c r="H7" i="193"/>
  <c r="H2" i="193"/>
  <c r="B1" i="193"/>
  <c r="J8" i="184"/>
  <c r="J7" i="184"/>
  <c r="J6" i="184"/>
  <c r="I5" i="184"/>
  <c r="H5" i="184"/>
  <c r="H2" i="184"/>
  <c r="B1" i="184"/>
  <c r="J8" i="183"/>
  <c r="J7" i="183"/>
  <c r="J6" i="183"/>
  <c r="I5" i="183"/>
  <c r="H5" i="183"/>
  <c r="H2" i="183"/>
  <c r="B1" i="183"/>
  <c r="J357" i="182"/>
  <c r="J356" i="182"/>
  <c r="J355" i="182"/>
  <c r="J354" i="182"/>
  <c r="J353" i="182"/>
  <c r="J352" i="182"/>
  <c r="J351" i="182"/>
  <c r="J350" i="182"/>
  <c r="J349" i="182"/>
  <c r="J348" i="182"/>
  <c r="J347" i="182"/>
  <c r="J346" i="182"/>
  <c r="J345" i="182"/>
  <c r="J344" i="182"/>
  <c r="J343" i="182"/>
  <c r="J342" i="182"/>
  <c r="J341" i="182"/>
  <c r="J340" i="182"/>
  <c r="J339" i="182"/>
  <c r="J338" i="182"/>
  <c r="J337" i="182"/>
  <c r="J336" i="182"/>
  <c r="J335" i="182"/>
  <c r="J334" i="182"/>
  <c r="J333" i="182"/>
  <c r="J332" i="182"/>
  <c r="J331" i="182"/>
  <c r="J330" i="182"/>
  <c r="J329" i="182"/>
  <c r="J328" i="182"/>
  <c r="J327" i="182"/>
  <c r="J326" i="182"/>
  <c r="J325" i="182"/>
  <c r="J324" i="182"/>
  <c r="J323" i="182"/>
  <c r="J322" i="182"/>
  <c r="J321" i="182"/>
  <c r="J320" i="182"/>
  <c r="J319" i="182"/>
  <c r="J318" i="182"/>
  <c r="J317" i="182"/>
  <c r="J316" i="182"/>
  <c r="J315" i="182"/>
  <c r="J314" i="182"/>
  <c r="J313" i="182"/>
  <c r="J312" i="182"/>
  <c r="J311" i="182"/>
  <c r="J310" i="182"/>
  <c r="J309" i="182"/>
  <c r="J308" i="182"/>
  <c r="J307" i="182"/>
  <c r="J306" i="182"/>
  <c r="J305" i="182"/>
  <c r="J304" i="182"/>
  <c r="J303" i="182"/>
  <c r="J302" i="182"/>
  <c r="J301" i="182"/>
  <c r="J300" i="182"/>
  <c r="J299" i="182"/>
  <c r="J298" i="182"/>
  <c r="J297" i="182"/>
  <c r="J296" i="182"/>
  <c r="J295" i="182"/>
  <c r="J294" i="182"/>
  <c r="J293" i="182"/>
  <c r="J292" i="182"/>
  <c r="J291" i="182"/>
  <c r="J290" i="182"/>
  <c r="J289" i="182"/>
  <c r="J288" i="182"/>
  <c r="J287" i="182"/>
  <c r="J286" i="182"/>
  <c r="J285" i="182"/>
  <c r="J284" i="182"/>
  <c r="J283" i="182"/>
  <c r="J282" i="182"/>
  <c r="J281" i="182"/>
  <c r="J280" i="182"/>
  <c r="J279" i="182"/>
  <c r="J278" i="182"/>
  <c r="J277" i="182"/>
  <c r="J276" i="182"/>
  <c r="J275" i="182"/>
  <c r="J274" i="182"/>
  <c r="J273" i="182"/>
  <c r="J272" i="182"/>
  <c r="J271" i="182"/>
  <c r="J270" i="182"/>
  <c r="J269" i="182"/>
  <c r="J268" i="182"/>
  <c r="J267" i="182"/>
  <c r="J266" i="182"/>
  <c r="J265" i="182"/>
  <c r="J264" i="182"/>
  <c r="J263" i="182"/>
  <c r="J262" i="182"/>
  <c r="J261" i="182"/>
  <c r="J260" i="182"/>
  <c r="J259" i="182"/>
  <c r="J258" i="182"/>
  <c r="J257" i="182"/>
  <c r="J256" i="182"/>
  <c r="J255" i="182"/>
  <c r="J254" i="182"/>
  <c r="J253" i="182"/>
  <c r="J252" i="182"/>
  <c r="J251" i="182"/>
  <c r="J250" i="182"/>
  <c r="J249" i="182"/>
  <c r="J248" i="182"/>
  <c r="J247" i="182"/>
  <c r="J246" i="182"/>
  <c r="J245" i="182"/>
  <c r="J244" i="182"/>
  <c r="J243" i="182"/>
  <c r="J242" i="182"/>
  <c r="J241" i="182"/>
  <c r="J240" i="182"/>
  <c r="J239" i="182"/>
  <c r="J238" i="182"/>
  <c r="J237" i="182"/>
  <c r="J236" i="182"/>
  <c r="J235" i="182"/>
  <c r="J234" i="182"/>
  <c r="J233" i="182"/>
  <c r="J232" i="182"/>
  <c r="J231" i="182"/>
  <c r="J230" i="182"/>
  <c r="J229" i="182"/>
  <c r="J228" i="182"/>
  <c r="J227" i="182"/>
  <c r="J226" i="182"/>
  <c r="J225" i="182"/>
  <c r="J224" i="182"/>
  <c r="J223" i="182"/>
  <c r="J222" i="182"/>
  <c r="J221" i="182"/>
  <c r="J220" i="182"/>
  <c r="J219" i="182"/>
  <c r="J218" i="182"/>
  <c r="J217" i="182"/>
  <c r="J216" i="182"/>
  <c r="J215" i="182"/>
  <c r="J214" i="182"/>
  <c r="J213" i="182"/>
  <c r="J212" i="182"/>
  <c r="J211" i="182"/>
  <c r="J210" i="182"/>
  <c r="J209" i="182"/>
  <c r="J208" i="182"/>
  <c r="J207" i="182"/>
  <c r="J206" i="182"/>
  <c r="J205" i="182"/>
  <c r="J204" i="182"/>
  <c r="J203" i="182"/>
  <c r="J202" i="182"/>
  <c r="J201" i="182"/>
  <c r="J200" i="182"/>
  <c r="J199" i="182"/>
  <c r="J198" i="182"/>
  <c r="J197" i="182"/>
  <c r="J196" i="182"/>
  <c r="J195" i="182"/>
  <c r="J194" i="182"/>
  <c r="J193" i="182"/>
  <c r="J192" i="182"/>
  <c r="J191" i="182"/>
  <c r="J190" i="182"/>
  <c r="J189" i="182"/>
  <c r="J188" i="182"/>
  <c r="J187" i="182"/>
  <c r="J186" i="182"/>
  <c r="J185" i="182"/>
  <c r="J184" i="182"/>
  <c r="J183" i="182"/>
  <c r="J182" i="182"/>
  <c r="J181" i="182"/>
  <c r="J180" i="182"/>
  <c r="J179" i="182"/>
  <c r="J178" i="182"/>
  <c r="J177" i="182"/>
  <c r="J176" i="182"/>
  <c r="J175" i="182"/>
  <c r="J174" i="182"/>
  <c r="J173" i="182"/>
  <c r="J172" i="182"/>
  <c r="J171" i="182"/>
  <c r="J170" i="182"/>
  <c r="J169" i="182"/>
  <c r="J168" i="182"/>
  <c r="J167" i="182"/>
  <c r="J166" i="182"/>
  <c r="J165" i="182"/>
  <c r="J164" i="182"/>
  <c r="J163" i="182"/>
  <c r="J162" i="182"/>
  <c r="J161" i="182"/>
  <c r="J160" i="182"/>
  <c r="J159" i="182"/>
  <c r="J158" i="182"/>
  <c r="J157" i="182"/>
  <c r="J156" i="182"/>
  <c r="J155" i="182"/>
  <c r="J154" i="182"/>
  <c r="J153" i="182"/>
  <c r="J152" i="182"/>
  <c r="J151" i="182"/>
  <c r="J150" i="182"/>
  <c r="J149" i="182"/>
  <c r="J148" i="182"/>
  <c r="J147" i="182"/>
  <c r="J146" i="182"/>
  <c r="J145" i="182"/>
  <c r="J144" i="182"/>
  <c r="J143" i="182"/>
  <c r="J142" i="182"/>
  <c r="J141" i="182"/>
  <c r="J140" i="182"/>
  <c r="J139" i="182"/>
  <c r="J138" i="182"/>
  <c r="J137" i="182"/>
  <c r="J136" i="182"/>
  <c r="J135" i="182"/>
  <c r="J134" i="182"/>
  <c r="J133" i="182"/>
  <c r="J132" i="182"/>
  <c r="J131" i="182"/>
  <c r="J130" i="182"/>
  <c r="J129" i="182"/>
  <c r="J128" i="182"/>
  <c r="J127" i="182"/>
  <c r="J126" i="182"/>
  <c r="J125" i="182"/>
  <c r="J124" i="182"/>
  <c r="J123" i="182"/>
  <c r="J122" i="182"/>
  <c r="J121" i="182"/>
  <c r="J120" i="182"/>
  <c r="J119" i="182"/>
  <c r="J118" i="182"/>
  <c r="J117" i="182"/>
  <c r="J116" i="182"/>
  <c r="J115" i="182"/>
  <c r="J114" i="182"/>
  <c r="J113" i="182"/>
  <c r="J112" i="182"/>
  <c r="J111" i="182"/>
  <c r="J110" i="182"/>
  <c r="J109" i="182"/>
  <c r="J108" i="182"/>
  <c r="J107" i="182"/>
  <c r="J106" i="182"/>
  <c r="J105" i="182"/>
  <c r="J104" i="182"/>
  <c r="J103" i="182"/>
  <c r="J102" i="182"/>
  <c r="J101" i="182"/>
  <c r="J100" i="182"/>
  <c r="J99" i="182"/>
  <c r="J98" i="182"/>
  <c r="J97" i="182"/>
  <c r="J96" i="182"/>
  <c r="J95" i="182"/>
  <c r="J94" i="182"/>
  <c r="J93" i="182"/>
  <c r="J92" i="182"/>
  <c r="J91" i="182"/>
  <c r="J90" i="182"/>
  <c r="J89" i="182"/>
  <c r="J88" i="182"/>
  <c r="J87" i="182"/>
  <c r="J86" i="182"/>
  <c r="J85" i="182"/>
  <c r="J84" i="182"/>
  <c r="J83" i="182"/>
  <c r="J82" i="182"/>
  <c r="J81" i="182"/>
  <c r="J80" i="182"/>
  <c r="J79" i="182"/>
  <c r="J78" i="182"/>
  <c r="J77" i="182"/>
  <c r="J76" i="182"/>
  <c r="J75" i="182"/>
  <c r="J74" i="182"/>
  <c r="J73" i="182"/>
  <c r="J72" i="182"/>
  <c r="J71" i="182"/>
  <c r="J70" i="182"/>
  <c r="J69" i="182"/>
  <c r="J68" i="182"/>
  <c r="J67" i="182"/>
  <c r="J66" i="182"/>
  <c r="J65" i="182"/>
  <c r="J64" i="182"/>
  <c r="J63" i="182"/>
  <c r="J62" i="182"/>
  <c r="J61" i="182"/>
  <c r="J60" i="182"/>
  <c r="J59" i="182"/>
  <c r="J58" i="182"/>
  <c r="J57" i="182"/>
  <c r="J56" i="182"/>
  <c r="J55" i="182"/>
  <c r="J54" i="182"/>
  <c r="J53" i="182"/>
  <c r="J52" i="182"/>
  <c r="J51" i="182"/>
  <c r="J50" i="182"/>
  <c r="J49" i="182"/>
  <c r="J48" i="182"/>
  <c r="J47" i="182"/>
  <c r="J46" i="182"/>
  <c r="J45" i="182"/>
  <c r="J44" i="182"/>
  <c r="J43" i="182"/>
  <c r="J42" i="182"/>
  <c r="J41" i="182"/>
  <c r="J40" i="182"/>
  <c r="J39" i="182"/>
  <c r="J38" i="182"/>
  <c r="J37" i="182"/>
  <c r="J36" i="182"/>
  <c r="J35" i="182"/>
  <c r="J34" i="182"/>
  <c r="J33" i="182"/>
  <c r="J32" i="182"/>
  <c r="J31" i="182"/>
  <c r="J30" i="182"/>
  <c r="J29" i="182"/>
  <c r="J28" i="182"/>
  <c r="J27" i="182"/>
  <c r="J26" i="182"/>
  <c r="J25" i="182"/>
  <c r="J24" i="182"/>
  <c r="J23" i="182"/>
  <c r="J22" i="182"/>
  <c r="J21" i="182"/>
  <c r="O20" i="182"/>
  <c r="J20" i="182"/>
  <c r="O19" i="182"/>
  <c r="J19" i="182"/>
  <c r="O18" i="182"/>
  <c r="J18" i="182"/>
  <c r="O17" i="182"/>
  <c r="J17" i="182"/>
  <c r="O16" i="182"/>
  <c r="J16" i="182"/>
  <c r="O15" i="182"/>
  <c r="J15" i="182"/>
  <c r="O14" i="182"/>
  <c r="J14" i="182"/>
  <c r="O13" i="182"/>
  <c r="J13" i="182"/>
  <c r="O12" i="182"/>
  <c r="J12" i="182"/>
  <c r="O11" i="182"/>
  <c r="J11" i="182"/>
  <c r="O10" i="182"/>
  <c r="J10" i="182"/>
  <c r="O9" i="182"/>
  <c r="J9" i="182"/>
  <c r="O8" i="182"/>
  <c r="J8" i="182"/>
  <c r="I7" i="182"/>
  <c r="H7" i="182"/>
  <c r="H2" i="182"/>
  <c r="B1" i="182"/>
  <c r="J357" i="181"/>
  <c r="J356" i="181"/>
  <c r="J355" i="181"/>
  <c r="J354" i="181"/>
  <c r="J353" i="181"/>
  <c r="J352" i="181"/>
  <c r="J351" i="181"/>
  <c r="J350" i="181"/>
  <c r="J349" i="181"/>
  <c r="J348" i="181"/>
  <c r="J347" i="181"/>
  <c r="J346" i="181"/>
  <c r="J345" i="181"/>
  <c r="J344" i="181"/>
  <c r="J343" i="181"/>
  <c r="J342" i="181"/>
  <c r="J341" i="181"/>
  <c r="J340" i="181"/>
  <c r="J339" i="181"/>
  <c r="J338" i="181"/>
  <c r="J337" i="181"/>
  <c r="J336" i="181"/>
  <c r="J335" i="181"/>
  <c r="J334" i="181"/>
  <c r="J333" i="181"/>
  <c r="J332" i="181"/>
  <c r="J331" i="181"/>
  <c r="J330" i="181"/>
  <c r="J329" i="181"/>
  <c r="J328" i="181"/>
  <c r="J327" i="181"/>
  <c r="J326" i="181"/>
  <c r="J325" i="181"/>
  <c r="J324" i="181"/>
  <c r="J323" i="181"/>
  <c r="J322" i="181"/>
  <c r="J321" i="181"/>
  <c r="J320" i="181"/>
  <c r="J319" i="181"/>
  <c r="J318" i="181"/>
  <c r="J317" i="181"/>
  <c r="J316" i="181"/>
  <c r="J315" i="181"/>
  <c r="J314" i="181"/>
  <c r="J313" i="181"/>
  <c r="J312" i="181"/>
  <c r="J311" i="181"/>
  <c r="J310" i="181"/>
  <c r="J309" i="181"/>
  <c r="J308" i="181"/>
  <c r="J307" i="181"/>
  <c r="J306" i="181"/>
  <c r="J305" i="181"/>
  <c r="J304" i="181"/>
  <c r="J303" i="181"/>
  <c r="J302" i="181"/>
  <c r="J301" i="181"/>
  <c r="J300" i="181"/>
  <c r="J299" i="181"/>
  <c r="J298" i="181"/>
  <c r="J297" i="181"/>
  <c r="J296" i="181"/>
  <c r="J295" i="181"/>
  <c r="J294" i="181"/>
  <c r="J293" i="181"/>
  <c r="J292" i="181"/>
  <c r="J291" i="181"/>
  <c r="J290" i="181"/>
  <c r="J289" i="181"/>
  <c r="J288" i="181"/>
  <c r="J287" i="181"/>
  <c r="J286" i="181"/>
  <c r="J285" i="181"/>
  <c r="J284" i="181"/>
  <c r="J283" i="181"/>
  <c r="J282" i="181"/>
  <c r="J281" i="181"/>
  <c r="J280" i="181"/>
  <c r="J279" i="181"/>
  <c r="J278" i="181"/>
  <c r="J277" i="181"/>
  <c r="J276" i="181"/>
  <c r="J275" i="181"/>
  <c r="J274" i="181"/>
  <c r="J273" i="181"/>
  <c r="J272" i="181"/>
  <c r="J271" i="181"/>
  <c r="J270" i="181"/>
  <c r="J269" i="181"/>
  <c r="J268" i="181"/>
  <c r="J267" i="181"/>
  <c r="J266" i="181"/>
  <c r="J265" i="181"/>
  <c r="J264" i="181"/>
  <c r="J263" i="181"/>
  <c r="J262" i="181"/>
  <c r="J261" i="181"/>
  <c r="J260" i="181"/>
  <c r="J259" i="181"/>
  <c r="J258" i="181"/>
  <c r="J257" i="181"/>
  <c r="J256" i="181"/>
  <c r="J255" i="181"/>
  <c r="J254" i="181"/>
  <c r="J253" i="181"/>
  <c r="J252" i="181"/>
  <c r="J251" i="181"/>
  <c r="J250" i="181"/>
  <c r="J249" i="181"/>
  <c r="J248" i="181"/>
  <c r="J247" i="181"/>
  <c r="J246" i="181"/>
  <c r="J245" i="181"/>
  <c r="J244" i="181"/>
  <c r="J243" i="181"/>
  <c r="J242" i="181"/>
  <c r="J241" i="181"/>
  <c r="J240" i="181"/>
  <c r="J239" i="181"/>
  <c r="J238" i="181"/>
  <c r="J237" i="181"/>
  <c r="J236" i="181"/>
  <c r="J235" i="181"/>
  <c r="J234" i="181"/>
  <c r="J233" i="181"/>
  <c r="J232" i="181"/>
  <c r="J231" i="181"/>
  <c r="J230" i="181"/>
  <c r="J229" i="181"/>
  <c r="J228" i="181"/>
  <c r="J227" i="181"/>
  <c r="J226" i="181"/>
  <c r="J225" i="181"/>
  <c r="J224" i="181"/>
  <c r="J223" i="181"/>
  <c r="J222" i="181"/>
  <c r="J221" i="181"/>
  <c r="J220" i="181"/>
  <c r="J219" i="181"/>
  <c r="J218" i="181"/>
  <c r="J217" i="181"/>
  <c r="J216" i="181"/>
  <c r="J215" i="181"/>
  <c r="J214" i="181"/>
  <c r="J213" i="181"/>
  <c r="J212" i="181"/>
  <c r="J211" i="181"/>
  <c r="J210" i="181"/>
  <c r="J209" i="181"/>
  <c r="J208" i="181"/>
  <c r="J207" i="181"/>
  <c r="J206" i="181"/>
  <c r="J205" i="181"/>
  <c r="J204" i="181"/>
  <c r="J203" i="181"/>
  <c r="J202" i="181"/>
  <c r="J201" i="181"/>
  <c r="J200" i="181"/>
  <c r="J199" i="181"/>
  <c r="J198" i="181"/>
  <c r="J197" i="181"/>
  <c r="J196" i="181"/>
  <c r="J195" i="181"/>
  <c r="J194" i="181"/>
  <c r="J193" i="181"/>
  <c r="J192" i="181"/>
  <c r="J191" i="181"/>
  <c r="J190" i="181"/>
  <c r="J189" i="181"/>
  <c r="J188" i="181"/>
  <c r="J187" i="181"/>
  <c r="J186" i="181"/>
  <c r="J185" i="181"/>
  <c r="J184" i="181"/>
  <c r="J183" i="181"/>
  <c r="J182" i="181"/>
  <c r="J181" i="181"/>
  <c r="J180" i="181"/>
  <c r="J179" i="181"/>
  <c r="J178" i="181"/>
  <c r="J177" i="181"/>
  <c r="J176" i="181"/>
  <c r="J175" i="181"/>
  <c r="J174" i="181"/>
  <c r="J173" i="181"/>
  <c r="J172" i="181"/>
  <c r="J171" i="181"/>
  <c r="J170" i="181"/>
  <c r="J169" i="181"/>
  <c r="J168" i="181"/>
  <c r="J167" i="181"/>
  <c r="J166" i="181"/>
  <c r="J165" i="181"/>
  <c r="J164" i="181"/>
  <c r="J163" i="181"/>
  <c r="J162" i="181"/>
  <c r="J161" i="181"/>
  <c r="J160" i="181"/>
  <c r="J159" i="181"/>
  <c r="J158" i="181"/>
  <c r="J157" i="181"/>
  <c r="J156" i="181"/>
  <c r="J155" i="181"/>
  <c r="J154" i="181"/>
  <c r="J153" i="181"/>
  <c r="J152" i="181"/>
  <c r="J151" i="181"/>
  <c r="J150" i="181"/>
  <c r="J149" i="181"/>
  <c r="J148" i="181"/>
  <c r="J147" i="181"/>
  <c r="J146" i="181"/>
  <c r="J145" i="181"/>
  <c r="J144" i="181"/>
  <c r="J143" i="181"/>
  <c r="J142" i="181"/>
  <c r="J141" i="181"/>
  <c r="J140" i="181"/>
  <c r="J139" i="181"/>
  <c r="J138" i="181"/>
  <c r="J137" i="181"/>
  <c r="J136" i="181"/>
  <c r="J135" i="181"/>
  <c r="J134" i="181"/>
  <c r="J133" i="181"/>
  <c r="J132" i="181"/>
  <c r="J131" i="181"/>
  <c r="J130" i="181"/>
  <c r="J129" i="181"/>
  <c r="J128" i="181"/>
  <c r="J127" i="181"/>
  <c r="J126" i="181"/>
  <c r="J125" i="181"/>
  <c r="J124" i="181"/>
  <c r="J123" i="181"/>
  <c r="J122" i="181"/>
  <c r="J121" i="181"/>
  <c r="J120" i="181"/>
  <c r="J119" i="181"/>
  <c r="J118" i="181"/>
  <c r="J117" i="181"/>
  <c r="J116" i="181"/>
  <c r="J115" i="181"/>
  <c r="J114" i="181"/>
  <c r="J113" i="181"/>
  <c r="J112" i="181"/>
  <c r="J111" i="181"/>
  <c r="J110" i="181"/>
  <c r="J109" i="181"/>
  <c r="J108" i="181"/>
  <c r="J107" i="181"/>
  <c r="J106" i="181"/>
  <c r="J105" i="181"/>
  <c r="J104" i="181"/>
  <c r="J103" i="181"/>
  <c r="J102" i="181"/>
  <c r="J101" i="181"/>
  <c r="J100" i="181"/>
  <c r="J99" i="181"/>
  <c r="J98" i="181"/>
  <c r="J97" i="181"/>
  <c r="J96" i="181"/>
  <c r="J95" i="181"/>
  <c r="J94" i="181"/>
  <c r="J93" i="181"/>
  <c r="J92" i="181"/>
  <c r="J91" i="181"/>
  <c r="J90" i="181"/>
  <c r="J89" i="181"/>
  <c r="J88" i="181"/>
  <c r="J87" i="181"/>
  <c r="J86" i="181"/>
  <c r="J85" i="181"/>
  <c r="J84" i="181"/>
  <c r="J83" i="181"/>
  <c r="J82" i="181"/>
  <c r="J81" i="181"/>
  <c r="J80" i="181"/>
  <c r="J79" i="181"/>
  <c r="J78" i="181"/>
  <c r="J77" i="181"/>
  <c r="J76" i="181"/>
  <c r="J75" i="181"/>
  <c r="J74" i="181"/>
  <c r="J73" i="181"/>
  <c r="J72" i="181"/>
  <c r="J71" i="181"/>
  <c r="J70" i="181"/>
  <c r="J69" i="181"/>
  <c r="J68" i="181"/>
  <c r="J67" i="181"/>
  <c r="J66" i="181"/>
  <c r="J65" i="181"/>
  <c r="J64" i="181"/>
  <c r="J63" i="181"/>
  <c r="J62" i="181"/>
  <c r="J61" i="181"/>
  <c r="J60" i="181"/>
  <c r="J59" i="181"/>
  <c r="J58" i="181"/>
  <c r="J57" i="181"/>
  <c r="J56" i="181"/>
  <c r="J55" i="181"/>
  <c r="J54" i="181"/>
  <c r="J53" i="181"/>
  <c r="J52" i="181"/>
  <c r="J51" i="181"/>
  <c r="J50" i="181"/>
  <c r="J49" i="181"/>
  <c r="J48" i="181"/>
  <c r="J47" i="181"/>
  <c r="J46" i="181"/>
  <c r="J45" i="181"/>
  <c r="J44" i="181"/>
  <c r="J43" i="181"/>
  <c r="J42" i="181"/>
  <c r="J41" i="181"/>
  <c r="J40" i="181"/>
  <c r="J39" i="181"/>
  <c r="J38" i="181"/>
  <c r="J37" i="181"/>
  <c r="J36" i="181"/>
  <c r="J35" i="181"/>
  <c r="J34" i="181"/>
  <c r="J33" i="181"/>
  <c r="J32" i="181"/>
  <c r="J31" i="181"/>
  <c r="J30" i="181"/>
  <c r="J29" i="181"/>
  <c r="J28" i="181"/>
  <c r="J27" i="181"/>
  <c r="J26" i="181"/>
  <c r="J25" i="181"/>
  <c r="J24" i="181"/>
  <c r="J23" i="181"/>
  <c r="J22" i="181"/>
  <c r="J21" i="181"/>
  <c r="J20" i="181"/>
  <c r="J19" i="181"/>
  <c r="J18" i="181"/>
  <c r="J17" i="181"/>
  <c r="J16" i="181"/>
  <c r="M15" i="181"/>
  <c r="J15" i="181"/>
  <c r="M14" i="181"/>
  <c r="J14" i="181"/>
  <c r="M13" i="181"/>
  <c r="J13" i="181"/>
  <c r="M12" i="181"/>
  <c r="J12" i="181"/>
  <c r="M11" i="181"/>
  <c r="J11" i="181"/>
  <c r="M10" i="181"/>
  <c r="J10" i="181"/>
  <c r="M9" i="181"/>
  <c r="J9" i="181"/>
  <c r="M8" i="181"/>
  <c r="M7" i="181" s="1"/>
  <c r="H3" i="181" s="1"/>
  <c r="J8" i="181"/>
  <c r="L7" i="181"/>
  <c r="K7" i="181"/>
  <c r="I7" i="181"/>
  <c r="H7" i="181"/>
  <c r="H2" i="181"/>
  <c r="B1" i="181"/>
  <c r="J7" i="178"/>
  <c r="J6" i="178"/>
  <c r="I5" i="178"/>
  <c r="H5" i="178"/>
  <c r="H2" i="178"/>
  <c r="B1" i="178"/>
  <c r="J15" i="177"/>
  <c r="J14" i="177"/>
  <c r="J13" i="177"/>
  <c r="J12" i="177"/>
  <c r="J11" i="177"/>
  <c r="J10" i="177"/>
  <c r="J9" i="177"/>
  <c r="J8" i="177"/>
  <c r="J7" i="177"/>
  <c r="J6" i="177"/>
  <c r="I5" i="177"/>
  <c r="H5" i="177"/>
  <c r="H2" i="177"/>
  <c r="O17" i="176"/>
  <c r="J17" i="176"/>
  <c r="O16" i="176"/>
  <c r="J16" i="176"/>
  <c r="O15" i="176"/>
  <c r="J15" i="176"/>
  <c r="O14" i="176"/>
  <c r="J14" i="176"/>
  <c r="O13" i="176"/>
  <c r="J13" i="176"/>
  <c r="O12" i="176"/>
  <c r="J12" i="176"/>
  <c r="O11" i="176"/>
  <c r="J11" i="176"/>
  <c r="O10" i="176"/>
  <c r="J10" i="176"/>
  <c r="O9" i="176"/>
  <c r="J9" i="176"/>
  <c r="O8" i="176"/>
  <c r="J8" i="176"/>
  <c r="I7" i="176"/>
  <c r="H7" i="176"/>
  <c r="H2" i="176"/>
  <c r="J12" i="175"/>
  <c r="J11" i="175"/>
  <c r="J10" i="175"/>
  <c r="M9" i="175"/>
  <c r="J9" i="175"/>
  <c r="M8" i="175"/>
  <c r="J8" i="175"/>
  <c r="L7" i="175"/>
  <c r="K7" i="175"/>
  <c r="I7" i="175"/>
  <c r="H7" i="175"/>
  <c r="J7" i="175" s="1"/>
  <c r="H3" i="175"/>
  <c r="H2" i="175"/>
  <c r="J8" i="172"/>
  <c r="J7" i="172"/>
  <c r="J6" i="172"/>
  <c r="I5" i="172"/>
  <c r="H5" i="172"/>
  <c r="H2" i="172"/>
  <c r="B1" i="172"/>
  <c r="J11" i="171"/>
  <c r="J10" i="171"/>
  <c r="J9" i="171"/>
  <c r="J8" i="171"/>
  <c r="J7" i="171"/>
  <c r="J6" i="171"/>
  <c r="I5" i="171"/>
  <c r="H5" i="171"/>
  <c r="J5" i="171" s="1"/>
  <c r="H2" i="171"/>
  <c r="B1" i="171"/>
  <c r="J357" i="170"/>
  <c r="J356" i="170"/>
  <c r="J355" i="170"/>
  <c r="J354" i="170"/>
  <c r="J353" i="170"/>
  <c r="J352" i="170"/>
  <c r="J351" i="170"/>
  <c r="J350" i="170"/>
  <c r="J349" i="170"/>
  <c r="J348" i="170"/>
  <c r="J347" i="170"/>
  <c r="J346" i="170"/>
  <c r="J345" i="170"/>
  <c r="J344" i="170"/>
  <c r="J343" i="170"/>
  <c r="J342" i="170"/>
  <c r="J341" i="170"/>
  <c r="J340" i="170"/>
  <c r="J339" i="170"/>
  <c r="J338" i="170"/>
  <c r="J337" i="170"/>
  <c r="J336" i="170"/>
  <c r="J335" i="170"/>
  <c r="J334" i="170"/>
  <c r="J333" i="170"/>
  <c r="J332" i="170"/>
  <c r="J331" i="170"/>
  <c r="J330" i="170"/>
  <c r="J329" i="170"/>
  <c r="J328" i="170"/>
  <c r="J327" i="170"/>
  <c r="J326" i="170"/>
  <c r="J325" i="170"/>
  <c r="J324" i="170"/>
  <c r="J323" i="170"/>
  <c r="J322" i="170"/>
  <c r="J321" i="170"/>
  <c r="J320" i="170"/>
  <c r="J319" i="170"/>
  <c r="J318" i="170"/>
  <c r="J317" i="170"/>
  <c r="J316" i="170"/>
  <c r="J315" i="170"/>
  <c r="J314" i="170"/>
  <c r="J313" i="170"/>
  <c r="J312" i="170"/>
  <c r="J311" i="170"/>
  <c r="J310" i="170"/>
  <c r="J309" i="170"/>
  <c r="J308" i="170"/>
  <c r="J307" i="170"/>
  <c r="J306" i="170"/>
  <c r="J305" i="170"/>
  <c r="J304" i="170"/>
  <c r="J303" i="170"/>
  <c r="J302" i="170"/>
  <c r="J301" i="170"/>
  <c r="J300" i="170"/>
  <c r="J299" i="170"/>
  <c r="J298" i="170"/>
  <c r="J297" i="170"/>
  <c r="J296" i="170"/>
  <c r="J295" i="170"/>
  <c r="J294" i="170"/>
  <c r="J293" i="170"/>
  <c r="J292" i="170"/>
  <c r="J291" i="170"/>
  <c r="J290" i="170"/>
  <c r="J289" i="170"/>
  <c r="J288" i="170"/>
  <c r="J287" i="170"/>
  <c r="J286" i="170"/>
  <c r="J285" i="170"/>
  <c r="J284" i="170"/>
  <c r="J283" i="170"/>
  <c r="J282" i="170"/>
  <c r="J281" i="170"/>
  <c r="J280" i="170"/>
  <c r="J279" i="170"/>
  <c r="J278" i="170"/>
  <c r="J277" i="170"/>
  <c r="J276" i="170"/>
  <c r="J275" i="170"/>
  <c r="J274" i="170"/>
  <c r="J273" i="170"/>
  <c r="J272" i="170"/>
  <c r="J271" i="170"/>
  <c r="J270" i="170"/>
  <c r="J269" i="170"/>
  <c r="J268" i="170"/>
  <c r="J267" i="170"/>
  <c r="J266" i="170"/>
  <c r="J265" i="170"/>
  <c r="J264" i="170"/>
  <c r="J263" i="170"/>
  <c r="J262" i="170"/>
  <c r="J261" i="170"/>
  <c r="J260" i="170"/>
  <c r="J259" i="170"/>
  <c r="J258" i="170"/>
  <c r="J257" i="170"/>
  <c r="J256" i="170"/>
  <c r="J255" i="170"/>
  <c r="J254" i="170"/>
  <c r="J253" i="170"/>
  <c r="J252" i="170"/>
  <c r="J251" i="170"/>
  <c r="J250" i="170"/>
  <c r="J249" i="170"/>
  <c r="J248" i="170"/>
  <c r="J247" i="170"/>
  <c r="J246" i="170"/>
  <c r="J245" i="170"/>
  <c r="J244" i="170"/>
  <c r="J243" i="170"/>
  <c r="J242" i="170"/>
  <c r="J241" i="170"/>
  <c r="J240" i="170"/>
  <c r="J239" i="170"/>
  <c r="J238" i="170"/>
  <c r="J237" i="170"/>
  <c r="J236" i="170"/>
  <c r="J235" i="170"/>
  <c r="J234" i="170"/>
  <c r="J233" i="170"/>
  <c r="J232" i="170"/>
  <c r="J231" i="170"/>
  <c r="J230" i="170"/>
  <c r="J229" i="170"/>
  <c r="J228" i="170"/>
  <c r="J227" i="170"/>
  <c r="J226" i="170"/>
  <c r="J225" i="170"/>
  <c r="J224" i="170"/>
  <c r="J223" i="170"/>
  <c r="J222" i="170"/>
  <c r="J221" i="170"/>
  <c r="J220" i="170"/>
  <c r="J219" i="170"/>
  <c r="J218" i="170"/>
  <c r="J217" i="170"/>
  <c r="J216" i="170"/>
  <c r="J215" i="170"/>
  <c r="J214" i="170"/>
  <c r="J213" i="170"/>
  <c r="J212" i="170"/>
  <c r="J211" i="170"/>
  <c r="J210" i="170"/>
  <c r="J209" i="170"/>
  <c r="J208" i="170"/>
  <c r="J207" i="170"/>
  <c r="J206" i="170"/>
  <c r="J205" i="170"/>
  <c r="J204" i="170"/>
  <c r="J203" i="170"/>
  <c r="J202" i="170"/>
  <c r="J201" i="170"/>
  <c r="J200" i="170"/>
  <c r="J199" i="170"/>
  <c r="J198" i="170"/>
  <c r="J197" i="170"/>
  <c r="J196" i="170"/>
  <c r="J195" i="170"/>
  <c r="J194" i="170"/>
  <c r="J193" i="170"/>
  <c r="J192" i="170"/>
  <c r="J191" i="170"/>
  <c r="J190" i="170"/>
  <c r="J189" i="170"/>
  <c r="J188" i="170"/>
  <c r="J187" i="170"/>
  <c r="J186" i="170"/>
  <c r="J185" i="170"/>
  <c r="J184" i="170"/>
  <c r="J183" i="170"/>
  <c r="J182" i="170"/>
  <c r="J181" i="170"/>
  <c r="J180" i="170"/>
  <c r="J179" i="170"/>
  <c r="J178" i="170"/>
  <c r="J177" i="170"/>
  <c r="J176" i="170"/>
  <c r="J175" i="170"/>
  <c r="J174" i="170"/>
  <c r="J173" i="170"/>
  <c r="J172" i="170"/>
  <c r="J171" i="170"/>
  <c r="J170" i="170"/>
  <c r="J169" i="170"/>
  <c r="J168" i="170"/>
  <c r="J167" i="170"/>
  <c r="J166" i="170"/>
  <c r="J165" i="170"/>
  <c r="J164" i="170"/>
  <c r="J163" i="170"/>
  <c r="J162" i="170"/>
  <c r="J161" i="170"/>
  <c r="J160" i="170"/>
  <c r="J159" i="170"/>
  <c r="J158" i="170"/>
  <c r="J157" i="170"/>
  <c r="J156" i="170"/>
  <c r="J155" i="170"/>
  <c r="J154" i="170"/>
  <c r="J153" i="170"/>
  <c r="J152" i="170"/>
  <c r="J151" i="170"/>
  <c r="J150" i="170"/>
  <c r="J149" i="170"/>
  <c r="J148" i="170"/>
  <c r="J147" i="170"/>
  <c r="J146" i="170"/>
  <c r="J145" i="170"/>
  <c r="J144" i="170"/>
  <c r="J143" i="170"/>
  <c r="J142" i="170"/>
  <c r="J141" i="170"/>
  <c r="J140" i="170"/>
  <c r="J139" i="170"/>
  <c r="J138" i="170"/>
  <c r="J137" i="170"/>
  <c r="J136" i="170"/>
  <c r="J135" i="170"/>
  <c r="J134" i="170"/>
  <c r="J133" i="170"/>
  <c r="J132" i="170"/>
  <c r="J131" i="170"/>
  <c r="J130" i="170"/>
  <c r="J129" i="170"/>
  <c r="J128" i="170"/>
  <c r="J127" i="170"/>
  <c r="J126" i="170"/>
  <c r="J125" i="170"/>
  <c r="J124" i="170"/>
  <c r="J123" i="170"/>
  <c r="J122" i="170"/>
  <c r="J121" i="170"/>
  <c r="J120" i="170"/>
  <c r="J119" i="170"/>
  <c r="J118" i="170"/>
  <c r="J117" i="170"/>
  <c r="J116" i="170"/>
  <c r="J115" i="170"/>
  <c r="J114" i="170"/>
  <c r="J113" i="170"/>
  <c r="J112" i="170"/>
  <c r="J111" i="170"/>
  <c r="J110" i="170"/>
  <c r="J109" i="170"/>
  <c r="J108" i="170"/>
  <c r="J107" i="170"/>
  <c r="J106" i="170"/>
  <c r="J105" i="170"/>
  <c r="J104" i="170"/>
  <c r="J103" i="170"/>
  <c r="J102" i="170"/>
  <c r="J101" i="170"/>
  <c r="J100" i="170"/>
  <c r="J99" i="170"/>
  <c r="J98" i="170"/>
  <c r="J97" i="170"/>
  <c r="J96" i="170"/>
  <c r="J95" i="170"/>
  <c r="J94" i="170"/>
  <c r="J93" i="170"/>
  <c r="J92" i="170"/>
  <c r="J91" i="170"/>
  <c r="J90" i="170"/>
  <c r="J89" i="170"/>
  <c r="J88" i="170"/>
  <c r="J87" i="170"/>
  <c r="J86" i="170"/>
  <c r="J85" i="170"/>
  <c r="J84" i="170"/>
  <c r="J83" i="170"/>
  <c r="J82" i="170"/>
  <c r="J81" i="170"/>
  <c r="J80" i="170"/>
  <c r="J79" i="170"/>
  <c r="J78" i="170"/>
  <c r="J77" i="170"/>
  <c r="J76" i="170"/>
  <c r="J75" i="170"/>
  <c r="J74" i="170"/>
  <c r="J73" i="170"/>
  <c r="J72" i="170"/>
  <c r="J71" i="170"/>
  <c r="J70" i="170"/>
  <c r="J69" i="170"/>
  <c r="J68" i="170"/>
  <c r="J67" i="170"/>
  <c r="J66" i="170"/>
  <c r="J65" i="170"/>
  <c r="J64" i="170"/>
  <c r="J63" i="170"/>
  <c r="J62" i="170"/>
  <c r="J61" i="170"/>
  <c r="J60" i="170"/>
  <c r="J59" i="170"/>
  <c r="J58" i="170"/>
  <c r="J57" i="170"/>
  <c r="J56" i="170"/>
  <c r="J55" i="170"/>
  <c r="J54" i="170"/>
  <c r="J53" i="170"/>
  <c r="J52" i="170"/>
  <c r="J51" i="170"/>
  <c r="J50" i="170"/>
  <c r="J49" i="170"/>
  <c r="J48" i="170"/>
  <c r="J47" i="170"/>
  <c r="J46" i="170"/>
  <c r="J45" i="170"/>
  <c r="J44" i="170"/>
  <c r="J43" i="170"/>
  <c r="J42" i="170"/>
  <c r="J41" i="170"/>
  <c r="J40" i="170"/>
  <c r="J39" i="170"/>
  <c r="J38" i="170"/>
  <c r="J37" i="170"/>
  <c r="J36" i="170"/>
  <c r="J35" i="170"/>
  <c r="J34" i="170"/>
  <c r="J33" i="170"/>
  <c r="J32" i="170"/>
  <c r="J31" i="170"/>
  <c r="J30" i="170"/>
  <c r="J29" i="170"/>
  <c r="J28" i="170"/>
  <c r="J27" i="170"/>
  <c r="J26" i="170"/>
  <c r="J25" i="170"/>
  <c r="J24" i="170"/>
  <c r="J23" i="170"/>
  <c r="J22" i="170"/>
  <c r="J21" i="170"/>
  <c r="O20" i="170"/>
  <c r="J20" i="170"/>
  <c r="O19" i="170"/>
  <c r="J19" i="170"/>
  <c r="O18" i="170"/>
  <c r="J18" i="170"/>
  <c r="O17" i="170"/>
  <c r="J17" i="170"/>
  <c r="O16" i="170"/>
  <c r="J16" i="170"/>
  <c r="O15" i="170"/>
  <c r="J15" i="170"/>
  <c r="O14" i="170"/>
  <c r="J14" i="170"/>
  <c r="O13" i="170"/>
  <c r="J13" i="170"/>
  <c r="O12" i="170"/>
  <c r="J12" i="170"/>
  <c r="O11" i="170"/>
  <c r="J11" i="170"/>
  <c r="O10" i="170"/>
  <c r="J10" i="170"/>
  <c r="O9" i="170"/>
  <c r="J9" i="170"/>
  <c r="O8" i="170"/>
  <c r="O7" i="170" s="1"/>
  <c r="H3" i="170" s="1"/>
  <c r="H4" i="170" s="1"/>
  <c r="J8" i="170"/>
  <c r="I7" i="170"/>
  <c r="H7" i="170"/>
  <c r="H2" i="170"/>
  <c r="B1" i="170"/>
  <c r="M12" i="169"/>
  <c r="J12" i="169"/>
  <c r="M11" i="169"/>
  <c r="J11" i="169"/>
  <c r="M10" i="169"/>
  <c r="J10" i="169"/>
  <c r="M9" i="169"/>
  <c r="J9" i="169"/>
  <c r="M8" i="169"/>
  <c r="J8" i="169"/>
  <c r="L7" i="169"/>
  <c r="K7" i="169"/>
  <c r="I7" i="169"/>
  <c r="H7" i="169"/>
  <c r="H2" i="169"/>
  <c r="B1" i="169"/>
  <c r="J65" i="166"/>
  <c r="J64" i="166"/>
  <c r="J63" i="166"/>
  <c r="J62" i="166"/>
  <c r="J61" i="166"/>
  <c r="J60" i="166"/>
  <c r="J59" i="166"/>
  <c r="J58" i="166"/>
  <c r="J57" i="166"/>
  <c r="J56" i="166"/>
  <c r="J55" i="166"/>
  <c r="J54" i="166"/>
  <c r="J53" i="166"/>
  <c r="J52" i="166"/>
  <c r="J51" i="166"/>
  <c r="J50" i="166"/>
  <c r="J49" i="166"/>
  <c r="J48" i="166"/>
  <c r="J47" i="166"/>
  <c r="J46" i="166"/>
  <c r="J45" i="166"/>
  <c r="J44" i="166"/>
  <c r="J43" i="166"/>
  <c r="J42" i="166"/>
  <c r="J41" i="166"/>
  <c r="J40" i="166"/>
  <c r="J39" i="166"/>
  <c r="J38" i="166"/>
  <c r="J37" i="166"/>
  <c r="J36" i="166"/>
  <c r="J35" i="166"/>
  <c r="J34" i="166"/>
  <c r="J33" i="166"/>
  <c r="J32" i="166"/>
  <c r="J31" i="166"/>
  <c r="J30" i="166"/>
  <c r="J29" i="166"/>
  <c r="J28" i="166"/>
  <c r="J27" i="166"/>
  <c r="J26" i="166"/>
  <c r="J25" i="166"/>
  <c r="J24" i="166"/>
  <c r="J23" i="166"/>
  <c r="J22" i="166"/>
  <c r="J21" i="166"/>
  <c r="J20" i="166"/>
  <c r="J19" i="166"/>
  <c r="J18" i="166"/>
  <c r="J17" i="166"/>
  <c r="J16" i="166"/>
  <c r="J15" i="166"/>
  <c r="J14" i="166"/>
  <c r="J13" i="166"/>
  <c r="J12" i="166"/>
  <c r="J11" i="166"/>
  <c r="J10" i="166"/>
  <c r="J9" i="166"/>
  <c r="J8" i="166"/>
  <c r="J7" i="166"/>
  <c r="I6" i="166"/>
  <c r="I5" i="166" s="1"/>
  <c r="H6" i="166"/>
  <c r="H5" i="166" s="1"/>
  <c r="H2" i="166"/>
  <c r="B1" i="166"/>
  <c r="J65" i="165"/>
  <c r="J64" i="165"/>
  <c r="J63" i="165"/>
  <c r="J62" i="165"/>
  <c r="J61" i="165"/>
  <c r="J60" i="165"/>
  <c r="J59" i="165"/>
  <c r="J58" i="165"/>
  <c r="J57" i="165"/>
  <c r="J56" i="165"/>
  <c r="J55" i="165"/>
  <c r="J54" i="165"/>
  <c r="J53" i="165"/>
  <c r="J52" i="165"/>
  <c r="J51" i="165"/>
  <c r="J50" i="165"/>
  <c r="J49" i="165"/>
  <c r="J48" i="165"/>
  <c r="J47" i="165"/>
  <c r="J46" i="165"/>
  <c r="J45" i="165"/>
  <c r="J44" i="165"/>
  <c r="J43" i="165"/>
  <c r="J42" i="165"/>
  <c r="J41" i="165"/>
  <c r="J40" i="165"/>
  <c r="J39" i="165"/>
  <c r="J38" i="165"/>
  <c r="J37" i="165"/>
  <c r="J36" i="165"/>
  <c r="J35" i="165"/>
  <c r="J34" i="165"/>
  <c r="J33" i="165"/>
  <c r="J32" i="165"/>
  <c r="J31" i="165"/>
  <c r="J30" i="165"/>
  <c r="J29" i="165"/>
  <c r="J28" i="165"/>
  <c r="J27" i="165"/>
  <c r="J26" i="165"/>
  <c r="J25" i="165"/>
  <c r="J24" i="165"/>
  <c r="J23" i="165"/>
  <c r="J22" i="165"/>
  <c r="J21" i="165"/>
  <c r="J20" i="165"/>
  <c r="J19" i="165"/>
  <c r="J18" i="165"/>
  <c r="J17" i="165"/>
  <c r="J16" i="165"/>
  <c r="J15" i="165"/>
  <c r="J14" i="165"/>
  <c r="J13" i="165"/>
  <c r="J12" i="165"/>
  <c r="J11" i="165"/>
  <c r="J10" i="165"/>
  <c r="J9" i="165"/>
  <c r="J8" i="165"/>
  <c r="J7" i="165"/>
  <c r="J6" i="165"/>
  <c r="I5" i="165"/>
  <c r="H5" i="165"/>
  <c r="H2" i="165"/>
  <c r="B1" i="165"/>
  <c r="J357" i="164"/>
  <c r="J356" i="164"/>
  <c r="J355" i="164"/>
  <c r="J354" i="164"/>
  <c r="J353" i="164"/>
  <c r="J352" i="164"/>
  <c r="J351" i="164"/>
  <c r="J350" i="164"/>
  <c r="J349" i="164"/>
  <c r="J348" i="164"/>
  <c r="J347" i="164"/>
  <c r="J346" i="164"/>
  <c r="J345" i="164"/>
  <c r="J344" i="164"/>
  <c r="J343" i="164"/>
  <c r="J342" i="164"/>
  <c r="J341" i="164"/>
  <c r="J340" i="164"/>
  <c r="J339" i="164"/>
  <c r="J338" i="164"/>
  <c r="J337" i="164"/>
  <c r="J336" i="164"/>
  <c r="J335" i="164"/>
  <c r="J334" i="164"/>
  <c r="J333" i="164"/>
  <c r="J332" i="164"/>
  <c r="J331" i="164"/>
  <c r="J330" i="164"/>
  <c r="J329" i="164"/>
  <c r="J328" i="164"/>
  <c r="J327" i="164"/>
  <c r="J326" i="164"/>
  <c r="J325" i="164"/>
  <c r="J324" i="164"/>
  <c r="J323" i="164"/>
  <c r="J322" i="164"/>
  <c r="J321" i="164"/>
  <c r="J320" i="164"/>
  <c r="J319" i="164"/>
  <c r="J318" i="164"/>
  <c r="J317" i="164"/>
  <c r="J316" i="164"/>
  <c r="J315" i="164"/>
  <c r="J314" i="164"/>
  <c r="J313" i="164"/>
  <c r="J312" i="164"/>
  <c r="J311" i="164"/>
  <c r="J310" i="164"/>
  <c r="J309" i="164"/>
  <c r="J308" i="164"/>
  <c r="J307" i="164"/>
  <c r="J306" i="164"/>
  <c r="J305" i="164"/>
  <c r="J304" i="164"/>
  <c r="J303" i="164"/>
  <c r="J302" i="164"/>
  <c r="J301" i="164"/>
  <c r="J300" i="164"/>
  <c r="J299" i="164"/>
  <c r="J298" i="164"/>
  <c r="J297" i="164"/>
  <c r="J296" i="164"/>
  <c r="J295" i="164"/>
  <c r="J294" i="164"/>
  <c r="J293" i="164"/>
  <c r="J292" i="164"/>
  <c r="J291" i="164"/>
  <c r="J290" i="164"/>
  <c r="J289" i="164"/>
  <c r="J288" i="164"/>
  <c r="J287" i="164"/>
  <c r="J286" i="164"/>
  <c r="J285" i="164"/>
  <c r="J284" i="164"/>
  <c r="J283" i="164"/>
  <c r="J282" i="164"/>
  <c r="J281" i="164"/>
  <c r="J280" i="164"/>
  <c r="J279" i="164"/>
  <c r="J278" i="164"/>
  <c r="J277" i="164"/>
  <c r="J276" i="164"/>
  <c r="J275" i="164"/>
  <c r="J274" i="164"/>
  <c r="J273" i="164"/>
  <c r="J272" i="164"/>
  <c r="J271" i="164"/>
  <c r="J270" i="164"/>
  <c r="J269" i="164"/>
  <c r="J268" i="164"/>
  <c r="J267" i="164"/>
  <c r="J266" i="164"/>
  <c r="J265" i="164"/>
  <c r="J264" i="164"/>
  <c r="J263" i="164"/>
  <c r="J262" i="164"/>
  <c r="J261" i="164"/>
  <c r="J260" i="164"/>
  <c r="J259" i="164"/>
  <c r="J258" i="164"/>
  <c r="J257" i="164"/>
  <c r="J256" i="164"/>
  <c r="J255" i="164"/>
  <c r="J254" i="164"/>
  <c r="J253" i="164"/>
  <c r="J252" i="164"/>
  <c r="J251" i="164"/>
  <c r="J250" i="164"/>
  <c r="J249" i="164"/>
  <c r="J248" i="164"/>
  <c r="J247" i="164"/>
  <c r="J246" i="164"/>
  <c r="J245" i="164"/>
  <c r="J244" i="164"/>
  <c r="J243" i="164"/>
  <c r="J242" i="164"/>
  <c r="J241" i="164"/>
  <c r="J240" i="164"/>
  <c r="J239" i="164"/>
  <c r="J238" i="164"/>
  <c r="J237" i="164"/>
  <c r="J236" i="164"/>
  <c r="J235" i="164"/>
  <c r="J234" i="164"/>
  <c r="J233" i="164"/>
  <c r="J232" i="164"/>
  <c r="J231" i="164"/>
  <c r="J230" i="164"/>
  <c r="J229" i="164"/>
  <c r="J228" i="164"/>
  <c r="J227" i="164"/>
  <c r="J226" i="164"/>
  <c r="J225" i="164"/>
  <c r="J224" i="164"/>
  <c r="J223" i="164"/>
  <c r="J222" i="164"/>
  <c r="J221" i="164"/>
  <c r="J220" i="164"/>
  <c r="J219" i="164"/>
  <c r="J218" i="164"/>
  <c r="J217" i="164"/>
  <c r="J216" i="164"/>
  <c r="J215" i="164"/>
  <c r="J214" i="164"/>
  <c r="J213" i="164"/>
  <c r="J212" i="164"/>
  <c r="J211" i="164"/>
  <c r="J210" i="164"/>
  <c r="J209" i="164"/>
  <c r="J208" i="164"/>
  <c r="J207" i="164"/>
  <c r="J206" i="164"/>
  <c r="J205" i="164"/>
  <c r="J204" i="164"/>
  <c r="J203" i="164"/>
  <c r="J202" i="164"/>
  <c r="J201" i="164"/>
  <c r="J200" i="164"/>
  <c r="J199" i="164"/>
  <c r="J198" i="164"/>
  <c r="J197" i="164"/>
  <c r="J196" i="164"/>
  <c r="J195" i="164"/>
  <c r="J194" i="164"/>
  <c r="J193" i="164"/>
  <c r="J192" i="164"/>
  <c r="J191" i="164"/>
  <c r="J190" i="164"/>
  <c r="J189" i="164"/>
  <c r="J188" i="164"/>
  <c r="J187" i="164"/>
  <c r="J186" i="164"/>
  <c r="J185" i="164"/>
  <c r="J184" i="164"/>
  <c r="J183" i="164"/>
  <c r="J182" i="164"/>
  <c r="J181" i="164"/>
  <c r="J180" i="164"/>
  <c r="J179" i="164"/>
  <c r="J178" i="164"/>
  <c r="J177" i="164"/>
  <c r="J176" i="164"/>
  <c r="J175" i="164"/>
  <c r="J174" i="164"/>
  <c r="J173" i="164"/>
  <c r="J172" i="164"/>
  <c r="J171" i="164"/>
  <c r="J170" i="164"/>
  <c r="J169" i="164"/>
  <c r="J168" i="164"/>
  <c r="J167" i="164"/>
  <c r="J166" i="164"/>
  <c r="J165" i="164"/>
  <c r="J164" i="164"/>
  <c r="J163" i="164"/>
  <c r="J162" i="164"/>
  <c r="J161" i="164"/>
  <c r="J160" i="164"/>
  <c r="J159" i="164"/>
  <c r="J158" i="164"/>
  <c r="J157" i="164"/>
  <c r="J156" i="164"/>
  <c r="J155" i="164"/>
  <c r="J154" i="164"/>
  <c r="J153" i="164"/>
  <c r="J152" i="164"/>
  <c r="J151" i="164"/>
  <c r="J150" i="164"/>
  <c r="J149" i="164"/>
  <c r="J148" i="164"/>
  <c r="J147" i="164"/>
  <c r="J146" i="164"/>
  <c r="J145" i="164"/>
  <c r="J144" i="164"/>
  <c r="J143" i="164"/>
  <c r="J142" i="164"/>
  <c r="J141" i="164"/>
  <c r="J140" i="164"/>
  <c r="J139" i="164"/>
  <c r="J138" i="164"/>
  <c r="J137" i="164"/>
  <c r="J136" i="164"/>
  <c r="J135" i="164"/>
  <c r="J134" i="164"/>
  <c r="J133" i="164"/>
  <c r="J132" i="164"/>
  <c r="J131" i="164"/>
  <c r="J130" i="164"/>
  <c r="J129" i="164"/>
  <c r="J128" i="164"/>
  <c r="J127" i="164"/>
  <c r="J126" i="164"/>
  <c r="J125" i="164"/>
  <c r="J124" i="164"/>
  <c r="J123" i="164"/>
  <c r="J122" i="164"/>
  <c r="J121" i="164"/>
  <c r="J120" i="164"/>
  <c r="J119" i="164"/>
  <c r="J118" i="164"/>
  <c r="J117" i="164"/>
  <c r="J116" i="164"/>
  <c r="J115" i="164"/>
  <c r="J114" i="164"/>
  <c r="J113" i="164"/>
  <c r="J112" i="164"/>
  <c r="J111" i="164"/>
  <c r="J110" i="164"/>
  <c r="J109" i="164"/>
  <c r="J108" i="164"/>
  <c r="J107" i="164"/>
  <c r="J106" i="164"/>
  <c r="J105" i="164"/>
  <c r="J104" i="164"/>
  <c r="J103" i="164"/>
  <c r="J102" i="164"/>
  <c r="J101" i="164"/>
  <c r="J100" i="164"/>
  <c r="J99" i="164"/>
  <c r="J98" i="164"/>
  <c r="J97" i="164"/>
  <c r="J96" i="164"/>
  <c r="J95" i="164"/>
  <c r="J94" i="164"/>
  <c r="J93" i="164"/>
  <c r="J92" i="164"/>
  <c r="J91" i="164"/>
  <c r="J90" i="164"/>
  <c r="J89" i="164"/>
  <c r="J88" i="164"/>
  <c r="J87" i="164"/>
  <c r="J86" i="164"/>
  <c r="J85" i="164"/>
  <c r="J84" i="164"/>
  <c r="J83" i="164"/>
  <c r="J82" i="164"/>
  <c r="J81" i="164"/>
  <c r="J80" i="164"/>
  <c r="J79" i="164"/>
  <c r="J78" i="164"/>
  <c r="J77" i="164"/>
  <c r="J76" i="164"/>
  <c r="J75" i="164"/>
  <c r="J74" i="164"/>
  <c r="J73" i="164"/>
  <c r="J72" i="164"/>
  <c r="J71" i="164"/>
  <c r="J70" i="164"/>
  <c r="J69" i="164"/>
  <c r="J68" i="164"/>
  <c r="J67" i="164"/>
  <c r="J66" i="164"/>
  <c r="J65" i="164"/>
  <c r="J64" i="164"/>
  <c r="J63" i="164"/>
  <c r="J62" i="164"/>
  <c r="J61" i="164"/>
  <c r="J60" i="164"/>
  <c r="J59" i="164"/>
  <c r="J58" i="164"/>
  <c r="J57" i="164"/>
  <c r="J56" i="164"/>
  <c r="J55" i="164"/>
  <c r="J54" i="164"/>
  <c r="J53" i="164"/>
  <c r="J52" i="164"/>
  <c r="J51" i="164"/>
  <c r="J50" i="164"/>
  <c r="J49" i="164"/>
  <c r="J48" i="164"/>
  <c r="J47" i="164"/>
  <c r="J46" i="164"/>
  <c r="J45" i="164"/>
  <c r="J44" i="164"/>
  <c r="J43" i="164"/>
  <c r="J42" i="164"/>
  <c r="J41" i="164"/>
  <c r="J40" i="164"/>
  <c r="J39" i="164"/>
  <c r="J38" i="164"/>
  <c r="J37" i="164"/>
  <c r="J36" i="164"/>
  <c r="J35" i="164"/>
  <c r="J34" i="164"/>
  <c r="J33" i="164"/>
  <c r="J32" i="164"/>
  <c r="J31" i="164"/>
  <c r="J30" i="164"/>
  <c r="J29" i="164"/>
  <c r="J28" i="164"/>
  <c r="J27" i="164"/>
  <c r="J26" i="164"/>
  <c r="J25" i="164"/>
  <c r="J24" i="164"/>
  <c r="J23" i="164"/>
  <c r="J22" i="164"/>
  <c r="J21" i="164"/>
  <c r="O20" i="164"/>
  <c r="J20" i="164"/>
  <c r="O19" i="164"/>
  <c r="J19" i="164"/>
  <c r="O18" i="164"/>
  <c r="J18" i="164"/>
  <c r="O17" i="164"/>
  <c r="J17" i="164"/>
  <c r="O16" i="164"/>
  <c r="J16" i="164"/>
  <c r="O15" i="164"/>
  <c r="J15" i="164"/>
  <c r="O14" i="164"/>
  <c r="J14" i="164"/>
  <c r="O13" i="164"/>
  <c r="J13" i="164"/>
  <c r="O12" i="164"/>
  <c r="J12" i="164"/>
  <c r="O11" i="164"/>
  <c r="J11" i="164"/>
  <c r="O10" i="164"/>
  <c r="J10" i="164"/>
  <c r="O9" i="164"/>
  <c r="J9" i="164"/>
  <c r="O8" i="164"/>
  <c r="J8" i="164"/>
  <c r="I7" i="164"/>
  <c r="H7" i="164"/>
  <c r="J7" i="164" s="1"/>
  <c r="H2" i="164"/>
  <c r="B1" i="164"/>
  <c r="J357" i="163"/>
  <c r="J356" i="163"/>
  <c r="J355" i="163"/>
  <c r="J354" i="163"/>
  <c r="J353" i="163"/>
  <c r="J352" i="163"/>
  <c r="J351" i="163"/>
  <c r="J350" i="163"/>
  <c r="J349" i="163"/>
  <c r="J348" i="163"/>
  <c r="J347" i="163"/>
  <c r="J346" i="163"/>
  <c r="J345" i="163"/>
  <c r="J344" i="163"/>
  <c r="J343" i="163"/>
  <c r="J342" i="163"/>
  <c r="J341" i="163"/>
  <c r="J340" i="163"/>
  <c r="J339" i="163"/>
  <c r="J338" i="163"/>
  <c r="J337" i="163"/>
  <c r="J336" i="163"/>
  <c r="J335" i="163"/>
  <c r="J334" i="163"/>
  <c r="J333" i="163"/>
  <c r="J332" i="163"/>
  <c r="J331" i="163"/>
  <c r="J330" i="163"/>
  <c r="J329" i="163"/>
  <c r="J328" i="163"/>
  <c r="J327" i="163"/>
  <c r="J326" i="163"/>
  <c r="J325" i="163"/>
  <c r="J324" i="163"/>
  <c r="J323" i="163"/>
  <c r="J322" i="163"/>
  <c r="J321" i="163"/>
  <c r="J320" i="163"/>
  <c r="J319" i="163"/>
  <c r="J318" i="163"/>
  <c r="J317" i="163"/>
  <c r="J316" i="163"/>
  <c r="J315" i="163"/>
  <c r="J314" i="163"/>
  <c r="J313" i="163"/>
  <c r="J312" i="163"/>
  <c r="J311" i="163"/>
  <c r="J310" i="163"/>
  <c r="J309" i="163"/>
  <c r="J308" i="163"/>
  <c r="J307" i="163"/>
  <c r="J306" i="163"/>
  <c r="J305" i="163"/>
  <c r="J304" i="163"/>
  <c r="J303" i="163"/>
  <c r="J302" i="163"/>
  <c r="J301" i="163"/>
  <c r="J300" i="163"/>
  <c r="J299" i="163"/>
  <c r="J298" i="163"/>
  <c r="J297" i="163"/>
  <c r="J296" i="163"/>
  <c r="J295" i="163"/>
  <c r="J294" i="163"/>
  <c r="J293" i="163"/>
  <c r="J292" i="163"/>
  <c r="J291" i="163"/>
  <c r="J290" i="163"/>
  <c r="J289" i="163"/>
  <c r="J288" i="163"/>
  <c r="J287" i="163"/>
  <c r="J286" i="163"/>
  <c r="J285" i="163"/>
  <c r="J284" i="163"/>
  <c r="J283" i="163"/>
  <c r="J282" i="163"/>
  <c r="J281" i="163"/>
  <c r="J280" i="163"/>
  <c r="J279" i="163"/>
  <c r="J278" i="163"/>
  <c r="J277" i="163"/>
  <c r="J276" i="163"/>
  <c r="J275" i="163"/>
  <c r="J274" i="163"/>
  <c r="J273" i="163"/>
  <c r="J272" i="163"/>
  <c r="J271" i="163"/>
  <c r="J270" i="163"/>
  <c r="J269" i="163"/>
  <c r="J268" i="163"/>
  <c r="J267" i="163"/>
  <c r="J266" i="163"/>
  <c r="J265" i="163"/>
  <c r="J264" i="163"/>
  <c r="J263" i="163"/>
  <c r="J262" i="163"/>
  <c r="J261" i="163"/>
  <c r="J260" i="163"/>
  <c r="J259" i="163"/>
  <c r="J258" i="163"/>
  <c r="J257" i="163"/>
  <c r="J256" i="163"/>
  <c r="J255" i="163"/>
  <c r="J254" i="163"/>
  <c r="J253" i="163"/>
  <c r="J252" i="163"/>
  <c r="J251" i="163"/>
  <c r="J250" i="163"/>
  <c r="J249" i="163"/>
  <c r="J248" i="163"/>
  <c r="J247" i="163"/>
  <c r="J246" i="163"/>
  <c r="J245" i="163"/>
  <c r="J244" i="163"/>
  <c r="J243" i="163"/>
  <c r="J242" i="163"/>
  <c r="J241" i="163"/>
  <c r="J240" i="163"/>
  <c r="J239" i="163"/>
  <c r="J238" i="163"/>
  <c r="J237" i="163"/>
  <c r="J236" i="163"/>
  <c r="J235" i="163"/>
  <c r="J234" i="163"/>
  <c r="J233" i="163"/>
  <c r="J232" i="163"/>
  <c r="J231" i="163"/>
  <c r="J230" i="163"/>
  <c r="J229" i="163"/>
  <c r="J228" i="163"/>
  <c r="J227" i="163"/>
  <c r="J226" i="163"/>
  <c r="J225" i="163"/>
  <c r="J224" i="163"/>
  <c r="J223" i="163"/>
  <c r="J222" i="163"/>
  <c r="J221" i="163"/>
  <c r="J220" i="163"/>
  <c r="J219" i="163"/>
  <c r="J218" i="163"/>
  <c r="J217" i="163"/>
  <c r="J216" i="163"/>
  <c r="J215" i="163"/>
  <c r="J214" i="163"/>
  <c r="J213" i="163"/>
  <c r="J212" i="163"/>
  <c r="J211" i="163"/>
  <c r="J210" i="163"/>
  <c r="J209" i="163"/>
  <c r="J208" i="163"/>
  <c r="J207" i="163"/>
  <c r="J206" i="163"/>
  <c r="J205" i="163"/>
  <c r="J204" i="163"/>
  <c r="J203" i="163"/>
  <c r="J202" i="163"/>
  <c r="J201" i="163"/>
  <c r="J200" i="163"/>
  <c r="J199" i="163"/>
  <c r="J198" i="163"/>
  <c r="J197" i="163"/>
  <c r="J196" i="163"/>
  <c r="J195" i="163"/>
  <c r="J194" i="163"/>
  <c r="J193" i="163"/>
  <c r="J192" i="163"/>
  <c r="J191" i="163"/>
  <c r="J190" i="163"/>
  <c r="J189" i="163"/>
  <c r="J188" i="163"/>
  <c r="J187" i="163"/>
  <c r="J186" i="163"/>
  <c r="J185" i="163"/>
  <c r="J184" i="163"/>
  <c r="J183" i="163"/>
  <c r="J182" i="163"/>
  <c r="J181" i="163"/>
  <c r="J180" i="163"/>
  <c r="J179" i="163"/>
  <c r="J178" i="163"/>
  <c r="J177" i="163"/>
  <c r="J176" i="163"/>
  <c r="J175" i="163"/>
  <c r="J174" i="163"/>
  <c r="J173" i="163"/>
  <c r="J172" i="163"/>
  <c r="J171" i="163"/>
  <c r="J170" i="163"/>
  <c r="J169" i="163"/>
  <c r="J168" i="163"/>
  <c r="J167" i="163"/>
  <c r="J166" i="163"/>
  <c r="J165" i="163"/>
  <c r="J164" i="163"/>
  <c r="J163" i="163"/>
  <c r="J162" i="163"/>
  <c r="J161" i="163"/>
  <c r="J160" i="163"/>
  <c r="J159" i="163"/>
  <c r="J158" i="163"/>
  <c r="J157" i="163"/>
  <c r="J156" i="163"/>
  <c r="J155" i="163"/>
  <c r="J154" i="163"/>
  <c r="J153" i="163"/>
  <c r="J152" i="163"/>
  <c r="J151" i="163"/>
  <c r="J150" i="163"/>
  <c r="J149" i="163"/>
  <c r="J148" i="163"/>
  <c r="J147" i="163"/>
  <c r="J146" i="163"/>
  <c r="J145" i="163"/>
  <c r="J144" i="163"/>
  <c r="J143" i="163"/>
  <c r="J142" i="163"/>
  <c r="J141" i="163"/>
  <c r="J140" i="163"/>
  <c r="J139" i="163"/>
  <c r="J138" i="163"/>
  <c r="J137" i="163"/>
  <c r="J136" i="163"/>
  <c r="J135" i="163"/>
  <c r="J134" i="163"/>
  <c r="J133" i="163"/>
  <c r="J132" i="163"/>
  <c r="J131" i="163"/>
  <c r="J130" i="163"/>
  <c r="J129" i="163"/>
  <c r="J128" i="163"/>
  <c r="J127" i="163"/>
  <c r="J126" i="163"/>
  <c r="J125" i="163"/>
  <c r="J124" i="163"/>
  <c r="J123" i="163"/>
  <c r="J122" i="163"/>
  <c r="J121" i="163"/>
  <c r="J120" i="163"/>
  <c r="J119" i="163"/>
  <c r="J118" i="163"/>
  <c r="J117" i="163"/>
  <c r="J116" i="163"/>
  <c r="J115" i="163"/>
  <c r="J114" i="163"/>
  <c r="J113" i="163"/>
  <c r="J112" i="163"/>
  <c r="J111" i="163"/>
  <c r="J110" i="163"/>
  <c r="J109" i="163"/>
  <c r="J108" i="163"/>
  <c r="J107" i="163"/>
  <c r="J106" i="163"/>
  <c r="J105" i="163"/>
  <c r="J104" i="163"/>
  <c r="J103" i="163"/>
  <c r="J102" i="163"/>
  <c r="J101" i="163"/>
  <c r="J100" i="163"/>
  <c r="J99" i="163"/>
  <c r="J98" i="163"/>
  <c r="J97" i="163"/>
  <c r="J96" i="163"/>
  <c r="J95" i="163"/>
  <c r="J94" i="163"/>
  <c r="J93" i="163"/>
  <c r="J92" i="163"/>
  <c r="J91" i="163"/>
  <c r="J90" i="163"/>
  <c r="J89" i="163"/>
  <c r="J88" i="163"/>
  <c r="J87" i="163"/>
  <c r="J86" i="163"/>
  <c r="J85" i="163"/>
  <c r="J84" i="163"/>
  <c r="J83" i="163"/>
  <c r="J82" i="163"/>
  <c r="J81" i="163"/>
  <c r="J80" i="163"/>
  <c r="J79" i="163"/>
  <c r="J78" i="163"/>
  <c r="J77" i="163"/>
  <c r="J76" i="163"/>
  <c r="J75" i="163"/>
  <c r="J74" i="163"/>
  <c r="J73" i="163"/>
  <c r="J72" i="163"/>
  <c r="J71" i="163"/>
  <c r="J70" i="163"/>
  <c r="J69" i="163"/>
  <c r="J68" i="163"/>
  <c r="J67" i="163"/>
  <c r="J66" i="163"/>
  <c r="J65" i="163"/>
  <c r="J64" i="163"/>
  <c r="J63" i="163"/>
  <c r="J62" i="163"/>
  <c r="J61" i="163"/>
  <c r="J60" i="163"/>
  <c r="J59" i="163"/>
  <c r="J58" i="163"/>
  <c r="J57" i="163"/>
  <c r="J56" i="163"/>
  <c r="J55" i="163"/>
  <c r="J54" i="163"/>
  <c r="J53" i="163"/>
  <c r="J52" i="163"/>
  <c r="J51" i="163"/>
  <c r="J50" i="163"/>
  <c r="J49" i="163"/>
  <c r="J48" i="163"/>
  <c r="J47" i="163"/>
  <c r="J46" i="163"/>
  <c r="J45" i="163"/>
  <c r="J44" i="163"/>
  <c r="J43" i="163"/>
  <c r="J42" i="163"/>
  <c r="J41" i="163"/>
  <c r="J40" i="163"/>
  <c r="J39" i="163"/>
  <c r="J38" i="163"/>
  <c r="J37" i="163"/>
  <c r="J36" i="163"/>
  <c r="J35" i="163"/>
  <c r="J34" i="163"/>
  <c r="J33" i="163"/>
  <c r="J32" i="163"/>
  <c r="J31" i="163"/>
  <c r="J30" i="163"/>
  <c r="J29" i="163"/>
  <c r="J28" i="163"/>
  <c r="J27" i="163"/>
  <c r="J26" i="163"/>
  <c r="J25" i="163"/>
  <c r="J24" i="163"/>
  <c r="J23" i="163"/>
  <c r="J22" i="163"/>
  <c r="J21" i="163"/>
  <c r="J20" i="163"/>
  <c r="J19" i="163"/>
  <c r="J18" i="163"/>
  <c r="J17" i="163"/>
  <c r="J16" i="163"/>
  <c r="M15" i="163"/>
  <c r="J15" i="163"/>
  <c r="M14" i="163"/>
  <c r="J14" i="163"/>
  <c r="M13" i="163"/>
  <c r="J13" i="163"/>
  <c r="M12" i="163"/>
  <c r="J12" i="163"/>
  <c r="M11" i="163"/>
  <c r="J11" i="163"/>
  <c r="M10" i="163"/>
  <c r="J10" i="163"/>
  <c r="M9" i="163"/>
  <c r="M7" i="163" s="1"/>
  <c r="H3" i="163" s="1"/>
  <c r="H4" i="163" s="1"/>
  <c r="J9" i="163"/>
  <c r="M8" i="163"/>
  <c r="J8" i="163"/>
  <c r="L7" i="163"/>
  <c r="K7" i="163"/>
  <c r="I7" i="163"/>
  <c r="H7" i="163"/>
  <c r="J7" i="163" s="1"/>
  <c r="H2" i="163"/>
  <c r="B1" i="163"/>
  <c r="J65" i="160"/>
  <c r="J64" i="160"/>
  <c r="J63" i="160"/>
  <c r="J62" i="160"/>
  <c r="J61" i="160"/>
  <c r="J60" i="160"/>
  <c r="J59" i="160"/>
  <c r="J58" i="160"/>
  <c r="J57" i="160"/>
  <c r="J56" i="160"/>
  <c r="J55" i="160"/>
  <c r="J54" i="160"/>
  <c r="J53" i="160"/>
  <c r="J52" i="160"/>
  <c r="J51" i="160"/>
  <c r="J50" i="160"/>
  <c r="J49" i="160"/>
  <c r="J48" i="160"/>
  <c r="J47" i="160"/>
  <c r="J46" i="160"/>
  <c r="J45" i="160"/>
  <c r="J44" i="160"/>
  <c r="J43" i="160"/>
  <c r="J42" i="160"/>
  <c r="J41" i="160"/>
  <c r="J40" i="160"/>
  <c r="J39" i="160"/>
  <c r="J38" i="160"/>
  <c r="J37" i="160"/>
  <c r="J36" i="160"/>
  <c r="J35" i="160"/>
  <c r="J34" i="160"/>
  <c r="J33" i="160"/>
  <c r="J32" i="160"/>
  <c r="J31" i="160"/>
  <c r="J30" i="160"/>
  <c r="J29" i="160"/>
  <c r="J28" i="160"/>
  <c r="J27" i="160"/>
  <c r="J26" i="160"/>
  <c r="J25" i="160"/>
  <c r="J24" i="160"/>
  <c r="J23" i="160"/>
  <c r="J22" i="160"/>
  <c r="J21" i="160"/>
  <c r="J20" i="160"/>
  <c r="J19" i="160"/>
  <c r="J18" i="160"/>
  <c r="J17" i="160"/>
  <c r="J16" i="160"/>
  <c r="J15" i="160"/>
  <c r="J14" i="160"/>
  <c r="J13" i="160"/>
  <c r="J12" i="160"/>
  <c r="J11" i="160"/>
  <c r="J10" i="160"/>
  <c r="J9" i="160"/>
  <c r="J8" i="160"/>
  <c r="J7" i="160"/>
  <c r="J6" i="160"/>
  <c r="I5" i="160"/>
  <c r="H5" i="160"/>
  <c r="H2" i="160"/>
  <c r="B1" i="160"/>
  <c r="J65" i="159"/>
  <c r="J64" i="159"/>
  <c r="J63" i="159"/>
  <c r="J62" i="159"/>
  <c r="J61" i="159"/>
  <c r="J60" i="159"/>
  <c r="J59" i="159"/>
  <c r="J58" i="159"/>
  <c r="J57" i="159"/>
  <c r="J56" i="159"/>
  <c r="J55" i="159"/>
  <c r="J54" i="159"/>
  <c r="J53" i="159"/>
  <c r="J52" i="159"/>
  <c r="J51" i="159"/>
  <c r="J50" i="159"/>
  <c r="J49" i="159"/>
  <c r="J48" i="159"/>
  <c r="J47" i="159"/>
  <c r="J46" i="159"/>
  <c r="J45" i="159"/>
  <c r="J44" i="159"/>
  <c r="J43" i="159"/>
  <c r="J42" i="159"/>
  <c r="J41" i="159"/>
  <c r="J40" i="159"/>
  <c r="J39" i="159"/>
  <c r="J38" i="159"/>
  <c r="J37" i="159"/>
  <c r="J36" i="159"/>
  <c r="J35" i="159"/>
  <c r="J34" i="159"/>
  <c r="J33" i="159"/>
  <c r="J32" i="159"/>
  <c r="J31" i="159"/>
  <c r="J30" i="159"/>
  <c r="J29" i="159"/>
  <c r="J28" i="159"/>
  <c r="J27" i="159"/>
  <c r="J26" i="159"/>
  <c r="J25" i="159"/>
  <c r="J24" i="159"/>
  <c r="J23" i="159"/>
  <c r="J22" i="159"/>
  <c r="J21" i="159"/>
  <c r="J20" i="159"/>
  <c r="J19" i="159"/>
  <c r="J18" i="159"/>
  <c r="J17" i="159"/>
  <c r="J16" i="159"/>
  <c r="J15" i="159"/>
  <c r="J14" i="159"/>
  <c r="J13" i="159"/>
  <c r="J12" i="159"/>
  <c r="J11" i="159"/>
  <c r="J10" i="159"/>
  <c r="J9" i="159"/>
  <c r="J8" i="159"/>
  <c r="J7" i="159"/>
  <c r="J6" i="159"/>
  <c r="I5" i="159"/>
  <c r="J5" i="159" s="1"/>
  <c r="H5" i="159"/>
  <c r="H2" i="159"/>
  <c r="B1" i="159"/>
  <c r="J357" i="158"/>
  <c r="J356" i="158"/>
  <c r="J355" i="158"/>
  <c r="J354" i="158"/>
  <c r="J353" i="158"/>
  <c r="J352" i="158"/>
  <c r="J351" i="158"/>
  <c r="J350" i="158"/>
  <c r="J349" i="158"/>
  <c r="J348" i="158"/>
  <c r="J347" i="158"/>
  <c r="J346" i="158"/>
  <c r="J345" i="158"/>
  <c r="J344" i="158"/>
  <c r="J343" i="158"/>
  <c r="J342" i="158"/>
  <c r="J341" i="158"/>
  <c r="J340" i="158"/>
  <c r="J339" i="158"/>
  <c r="J338" i="158"/>
  <c r="J337" i="158"/>
  <c r="J336" i="158"/>
  <c r="J335" i="158"/>
  <c r="J334" i="158"/>
  <c r="J333" i="158"/>
  <c r="J332" i="158"/>
  <c r="J331" i="158"/>
  <c r="J330" i="158"/>
  <c r="J329" i="158"/>
  <c r="J328" i="158"/>
  <c r="J327" i="158"/>
  <c r="J326" i="158"/>
  <c r="J325" i="158"/>
  <c r="J324" i="158"/>
  <c r="J323" i="158"/>
  <c r="J322" i="158"/>
  <c r="J321" i="158"/>
  <c r="J320" i="158"/>
  <c r="J319" i="158"/>
  <c r="J318" i="158"/>
  <c r="J317" i="158"/>
  <c r="J316" i="158"/>
  <c r="J315" i="158"/>
  <c r="J314" i="158"/>
  <c r="J313" i="158"/>
  <c r="J312" i="158"/>
  <c r="J311" i="158"/>
  <c r="J310" i="158"/>
  <c r="J309" i="158"/>
  <c r="J308" i="158"/>
  <c r="J307" i="158"/>
  <c r="J306" i="158"/>
  <c r="J305" i="158"/>
  <c r="J304" i="158"/>
  <c r="J303" i="158"/>
  <c r="J302" i="158"/>
  <c r="J301" i="158"/>
  <c r="J300" i="158"/>
  <c r="J299" i="158"/>
  <c r="J298" i="158"/>
  <c r="J297" i="158"/>
  <c r="J296" i="158"/>
  <c r="J295" i="158"/>
  <c r="J294" i="158"/>
  <c r="J293" i="158"/>
  <c r="J292" i="158"/>
  <c r="J291" i="158"/>
  <c r="J290" i="158"/>
  <c r="J289" i="158"/>
  <c r="J288" i="158"/>
  <c r="J287" i="158"/>
  <c r="J286" i="158"/>
  <c r="J285" i="158"/>
  <c r="J284" i="158"/>
  <c r="J283" i="158"/>
  <c r="J282" i="158"/>
  <c r="J281" i="158"/>
  <c r="J280" i="158"/>
  <c r="J279" i="158"/>
  <c r="J278" i="158"/>
  <c r="J277" i="158"/>
  <c r="J276" i="158"/>
  <c r="J275" i="158"/>
  <c r="J274" i="158"/>
  <c r="J273" i="158"/>
  <c r="J272" i="158"/>
  <c r="J271" i="158"/>
  <c r="J270" i="158"/>
  <c r="J269" i="158"/>
  <c r="J268" i="158"/>
  <c r="J267" i="158"/>
  <c r="J266" i="158"/>
  <c r="J265" i="158"/>
  <c r="J264" i="158"/>
  <c r="J263" i="158"/>
  <c r="J262" i="158"/>
  <c r="J261" i="158"/>
  <c r="J260" i="158"/>
  <c r="J259" i="158"/>
  <c r="J258" i="158"/>
  <c r="J257" i="158"/>
  <c r="J256" i="158"/>
  <c r="J255" i="158"/>
  <c r="J254" i="158"/>
  <c r="J253" i="158"/>
  <c r="J252" i="158"/>
  <c r="J251" i="158"/>
  <c r="J250" i="158"/>
  <c r="J249" i="158"/>
  <c r="J248" i="158"/>
  <c r="J247" i="158"/>
  <c r="J246" i="158"/>
  <c r="J245" i="158"/>
  <c r="J244" i="158"/>
  <c r="J243" i="158"/>
  <c r="J242" i="158"/>
  <c r="J241" i="158"/>
  <c r="J240" i="158"/>
  <c r="J239" i="158"/>
  <c r="J238" i="158"/>
  <c r="J237" i="158"/>
  <c r="J236" i="158"/>
  <c r="J235" i="158"/>
  <c r="J234" i="158"/>
  <c r="J233" i="158"/>
  <c r="J232" i="158"/>
  <c r="J231" i="158"/>
  <c r="J230" i="158"/>
  <c r="J229" i="158"/>
  <c r="J228" i="158"/>
  <c r="J227" i="158"/>
  <c r="J226" i="158"/>
  <c r="J225" i="158"/>
  <c r="J224" i="158"/>
  <c r="J223" i="158"/>
  <c r="J222" i="158"/>
  <c r="J221" i="158"/>
  <c r="J220" i="158"/>
  <c r="J219" i="158"/>
  <c r="J218" i="158"/>
  <c r="J217" i="158"/>
  <c r="J216" i="158"/>
  <c r="J215" i="158"/>
  <c r="J214" i="158"/>
  <c r="J213" i="158"/>
  <c r="J212" i="158"/>
  <c r="J211" i="158"/>
  <c r="J210" i="158"/>
  <c r="J209" i="158"/>
  <c r="J208" i="158"/>
  <c r="J207" i="158"/>
  <c r="J206" i="158"/>
  <c r="J205" i="158"/>
  <c r="J204" i="158"/>
  <c r="J203" i="158"/>
  <c r="J202" i="158"/>
  <c r="J201" i="158"/>
  <c r="J200" i="158"/>
  <c r="J199" i="158"/>
  <c r="J198" i="158"/>
  <c r="J197" i="158"/>
  <c r="J196" i="158"/>
  <c r="J195" i="158"/>
  <c r="J194" i="158"/>
  <c r="J193" i="158"/>
  <c r="J192" i="158"/>
  <c r="J191" i="158"/>
  <c r="J190" i="158"/>
  <c r="J189" i="158"/>
  <c r="J188" i="158"/>
  <c r="J187" i="158"/>
  <c r="J186" i="158"/>
  <c r="J185" i="158"/>
  <c r="J184" i="158"/>
  <c r="J183" i="158"/>
  <c r="J182" i="158"/>
  <c r="J181" i="158"/>
  <c r="J180" i="158"/>
  <c r="J179" i="158"/>
  <c r="J178" i="158"/>
  <c r="J177" i="158"/>
  <c r="J176" i="158"/>
  <c r="J175" i="158"/>
  <c r="J174" i="158"/>
  <c r="J173" i="158"/>
  <c r="J172" i="158"/>
  <c r="J171" i="158"/>
  <c r="J170" i="158"/>
  <c r="J169" i="158"/>
  <c r="J168" i="158"/>
  <c r="J167" i="158"/>
  <c r="J166" i="158"/>
  <c r="J165" i="158"/>
  <c r="J164" i="158"/>
  <c r="J163" i="158"/>
  <c r="J162" i="158"/>
  <c r="J161" i="158"/>
  <c r="J160" i="158"/>
  <c r="J159" i="158"/>
  <c r="J158" i="158"/>
  <c r="J157" i="158"/>
  <c r="J156" i="158"/>
  <c r="J155" i="158"/>
  <c r="J154" i="158"/>
  <c r="J153" i="158"/>
  <c r="J152" i="158"/>
  <c r="J151" i="158"/>
  <c r="J150" i="158"/>
  <c r="J149" i="158"/>
  <c r="J148" i="158"/>
  <c r="J147" i="158"/>
  <c r="J146" i="158"/>
  <c r="J145" i="158"/>
  <c r="J144" i="158"/>
  <c r="J143" i="158"/>
  <c r="J142" i="158"/>
  <c r="J141" i="158"/>
  <c r="J140" i="158"/>
  <c r="J139" i="158"/>
  <c r="J138" i="158"/>
  <c r="J137" i="158"/>
  <c r="J136" i="158"/>
  <c r="J135" i="158"/>
  <c r="J134" i="158"/>
  <c r="J133" i="158"/>
  <c r="J132" i="158"/>
  <c r="J131" i="158"/>
  <c r="J130" i="158"/>
  <c r="J129" i="158"/>
  <c r="J128" i="158"/>
  <c r="J127" i="158"/>
  <c r="J126" i="158"/>
  <c r="J125" i="158"/>
  <c r="J124" i="158"/>
  <c r="J123" i="158"/>
  <c r="J122" i="158"/>
  <c r="J121" i="158"/>
  <c r="J120" i="158"/>
  <c r="J119" i="158"/>
  <c r="J118" i="158"/>
  <c r="J117" i="158"/>
  <c r="J116" i="158"/>
  <c r="J115" i="158"/>
  <c r="J114" i="158"/>
  <c r="J113" i="158"/>
  <c r="J112" i="158"/>
  <c r="J111" i="158"/>
  <c r="J110" i="158"/>
  <c r="J109" i="158"/>
  <c r="J108" i="158"/>
  <c r="J107" i="158"/>
  <c r="J106" i="158"/>
  <c r="J105" i="158"/>
  <c r="J104" i="158"/>
  <c r="J103" i="158"/>
  <c r="J102" i="158"/>
  <c r="J101" i="158"/>
  <c r="J100" i="158"/>
  <c r="J99" i="158"/>
  <c r="J98" i="158"/>
  <c r="J97" i="158"/>
  <c r="J96" i="158"/>
  <c r="J95" i="158"/>
  <c r="J94" i="158"/>
  <c r="J93" i="158"/>
  <c r="J92" i="158"/>
  <c r="J91" i="158"/>
  <c r="J90" i="158"/>
  <c r="J89" i="158"/>
  <c r="J88" i="158"/>
  <c r="J87" i="158"/>
  <c r="J86" i="158"/>
  <c r="J85" i="158"/>
  <c r="J84" i="158"/>
  <c r="J83" i="158"/>
  <c r="J82" i="158"/>
  <c r="J81" i="158"/>
  <c r="J80" i="158"/>
  <c r="J79" i="158"/>
  <c r="J78" i="158"/>
  <c r="J77" i="158"/>
  <c r="J76" i="158"/>
  <c r="J75" i="158"/>
  <c r="J74" i="158"/>
  <c r="J73" i="158"/>
  <c r="J72" i="158"/>
  <c r="J71" i="158"/>
  <c r="J70" i="158"/>
  <c r="J69" i="158"/>
  <c r="J68" i="158"/>
  <c r="J67" i="158"/>
  <c r="J66" i="158"/>
  <c r="J65" i="158"/>
  <c r="J64" i="158"/>
  <c r="J63" i="158"/>
  <c r="J62" i="158"/>
  <c r="J61" i="158"/>
  <c r="J60" i="158"/>
  <c r="J59" i="158"/>
  <c r="J58" i="158"/>
  <c r="J57" i="158"/>
  <c r="J56" i="158"/>
  <c r="J55" i="158"/>
  <c r="J54" i="158"/>
  <c r="J53" i="158"/>
  <c r="J52" i="158"/>
  <c r="J51" i="158"/>
  <c r="J50" i="158"/>
  <c r="J49" i="158"/>
  <c r="J48" i="158"/>
  <c r="J47" i="158"/>
  <c r="J46" i="158"/>
  <c r="J45" i="158"/>
  <c r="J44" i="158"/>
  <c r="J43" i="158"/>
  <c r="J42" i="158"/>
  <c r="J41" i="158"/>
  <c r="J40" i="158"/>
  <c r="J39" i="158"/>
  <c r="J38" i="158"/>
  <c r="J37" i="158"/>
  <c r="J36" i="158"/>
  <c r="J35" i="158"/>
  <c r="J34" i="158"/>
  <c r="J33" i="158"/>
  <c r="J32" i="158"/>
  <c r="J31" i="158"/>
  <c r="J30" i="158"/>
  <c r="J29" i="158"/>
  <c r="J28" i="158"/>
  <c r="J27" i="158"/>
  <c r="J26" i="158"/>
  <c r="J25" i="158"/>
  <c r="J24" i="158"/>
  <c r="J23" i="158"/>
  <c r="J22" i="158"/>
  <c r="J21" i="158"/>
  <c r="O20" i="158"/>
  <c r="J20" i="158"/>
  <c r="O19" i="158"/>
  <c r="J19" i="158"/>
  <c r="O18" i="158"/>
  <c r="J18" i="158"/>
  <c r="O17" i="158"/>
  <c r="J17" i="158"/>
  <c r="O16" i="158"/>
  <c r="J16" i="158"/>
  <c r="O15" i="158"/>
  <c r="J15" i="158"/>
  <c r="O14" i="158"/>
  <c r="J14" i="158"/>
  <c r="O13" i="158"/>
  <c r="J13" i="158"/>
  <c r="O12" i="158"/>
  <c r="J12" i="158"/>
  <c r="O11" i="158"/>
  <c r="J11" i="158"/>
  <c r="O10" i="158"/>
  <c r="J10" i="158"/>
  <c r="O9" i="158"/>
  <c r="J9" i="158"/>
  <c r="O8" i="158"/>
  <c r="O7" i="158" s="1"/>
  <c r="H3" i="158" s="1"/>
  <c r="H4" i="158" s="1"/>
  <c r="J8" i="158"/>
  <c r="I7" i="158"/>
  <c r="H7" i="158"/>
  <c r="H2" i="158"/>
  <c r="B1" i="158"/>
  <c r="J357" i="157"/>
  <c r="J356" i="157"/>
  <c r="J355" i="157"/>
  <c r="J354" i="157"/>
  <c r="J353" i="157"/>
  <c r="J352" i="157"/>
  <c r="J351" i="157"/>
  <c r="J350" i="157"/>
  <c r="J349" i="157"/>
  <c r="J348" i="157"/>
  <c r="J347" i="157"/>
  <c r="J346" i="157"/>
  <c r="J345" i="157"/>
  <c r="J344" i="157"/>
  <c r="J343" i="157"/>
  <c r="J342" i="157"/>
  <c r="J341" i="157"/>
  <c r="J340" i="157"/>
  <c r="J339" i="157"/>
  <c r="J338" i="157"/>
  <c r="J337" i="157"/>
  <c r="J336" i="157"/>
  <c r="J335" i="157"/>
  <c r="J334" i="157"/>
  <c r="J333" i="157"/>
  <c r="J332" i="157"/>
  <c r="J331" i="157"/>
  <c r="J330" i="157"/>
  <c r="J329" i="157"/>
  <c r="J328" i="157"/>
  <c r="J327" i="157"/>
  <c r="J326" i="157"/>
  <c r="J325" i="157"/>
  <c r="J324" i="157"/>
  <c r="J323" i="157"/>
  <c r="J322" i="157"/>
  <c r="J321" i="157"/>
  <c r="J320" i="157"/>
  <c r="J319" i="157"/>
  <c r="J318" i="157"/>
  <c r="J317" i="157"/>
  <c r="J316" i="157"/>
  <c r="J315" i="157"/>
  <c r="J314" i="157"/>
  <c r="J313" i="157"/>
  <c r="J312" i="157"/>
  <c r="J311" i="157"/>
  <c r="J310" i="157"/>
  <c r="J309" i="157"/>
  <c r="J308" i="157"/>
  <c r="J307" i="157"/>
  <c r="J306" i="157"/>
  <c r="J305" i="157"/>
  <c r="J304" i="157"/>
  <c r="J303" i="157"/>
  <c r="J302" i="157"/>
  <c r="J301" i="157"/>
  <c r="J300" i="157"/>
  <c r="J299" i="157"/>
  <c r="J298" i="157"/>
  <c r="J297" i="157"/>
  <c r="J296" i="157"/>
  <c r="J295" i="157"/>
  <c r="J294" i="157"/>
  <c r="J293" i="157"/>
  <c r="J292" i="157"/>
  <c r="J291" i="157"/>
  <c r="J290" i="157"/>
  <c r="J289" i="157"/>
  <c r="J288" i="157"/>
  <c r="J287" i="157"/>
  <c r="J286" i="157"/>
  <c r="J285" i="157"/>
  <c r="J284" i="157"/>
  <c r="J283" i="157"/>
  <c r="J282" i="157"/>
  <c r="J281" i="157"/>
  <c r="J280" i="157"/>
  <c r="J279" i="157"/>
  <c r="J278" i="157"/>
  <c r="J277" i="157"/>
  <c r="J276" i="157"/>
  <c r="J275" i="157"/>
  <c r="J274" i="157"/>
  <c r="J273" i="157"/>
  <c r="J272" i="157"/>
  <c r="J271" i="157"/>
  <c r="J270" i="157"/>
  <c r="J269" i="157"/>
  <c r="J268" i="157"/>
  <c r="J267" i="157"/>
  <c r="J266" i="157"/>
  <c r="J265" i="157"/>
  <c r="J264" i="157"/>
  <c r="J263" i="157"/>
  <c r="J262" i="157"/>
  <c r="J261" i="157"/>
  <c r="J260" i="157"/>
  <c r="J259" i="157"/>
  <c r="J258" i="157"/>
  <c r="J257" i="157"/>
  <c r="J256" i="157"/>
  <c r="J255" i="157"/>
  <c r="J254" i="157"/>
  <c r="J253" i="157"/>
  <c r="J252" i="157"/>
  <c r="J251" i="157"/>
  <c r="J250" i="157"/>
  <c r="J249" i="157"/>
  <c r="J248" i="157"/>
  <c r="J247" i="157"/>
  <c r="J246" i="157"/>
  <c r="J245" i="157"/>
  <c r="J244" i="157"/>
  <c r="J243" i="157"/>
  <c r="J242" i="157"/>
  <c r="J241" i="157"/>
  <c r="J240" i="157"/>
  <c r="J239" i="157"/>
  <c r="J238" i="157"/>
  <c r="J237" i="157"/>
  <c r="J236" i="157"/>
  <c r="J235" i="157"/>
  <c r="J234" i="157"/>
  <c r="J233" i="157"/>
  <c r="J232" i="157"/>
  <c r="J231" i="157"/>
  <c r="J230" i="157"/>
  <c r="J229" i="157"/>
  <c r="J228" i="157"/>
  <c r="J227" i="157"/>
  <c r="J226" i="157"/>
  <c r="J225" i="157"/>
  <c r="J224" i="157"/>
  <c r="J223" i="157"/>
  <c r="J222" i="157"/>
  <c r="J221" i="157"/>
  <c r="J220" i="157"/>
  <c r="J219" i="157"/>
  <c r="J218" i="157"/>
  <c r="J217" i="157"/>
  <c r="J216" i="157"/>
  <c r="J215" i="157"/>
  <c r="J214" i="157"/>
  <c r="J213" i="157"/>
  <c r="J212" i="157"/>
  <c r="J211" i="157"/>
  <c r="J210" i="157"/>
  <c r="J209" i="157"/>
  <c r="J208" i="157"/>
  <c r="J207" i="157"/>
  <c r="J206" i="157"/>
  <c r="J205" i="157"/>
  <c r="J204" i="157"/>
  <c r="J203" i="157"/>
  <c r="J202" i="157"/>
  <c r="J201" i="157"/>
  <c r="J200" i="157"/>
  <c r="J199" i="157"/>
  <c r="J198" i="157"/>
  <c r="J197" i="157"/>
  <c r="J196" i="157"/>
  <c r="J195" i="157"/>
  <c r="J194" i="157"/>
  <c r="J193" i="157"/>
  <c r="J192" i="157"/>
  <c r="J191" i="157"/>
  <c r="J190" i="157"/>
  <c r="J189" i="157"/>
  <c r="J188" i="157"/>
  <c r="J187" i="157"/>
  <c r="J186" i="157"/>
  <c r="J185" i="157"/>
  <c r="J184" i="157"/>
  <c r="J183" i="157"/>
  <c r="J182" i="157"/>
  <c r="J181" i="157"/>
  <c r="J180" i="157"/>
  <c r="J179" i="157"/>
  <c r="J178" i="157"/>
  <c r="J177" i="157"/>
  <c r="J176" i="157"/>
  <c r="J175" i="157"/>
  <c r="J174" i="157"/>
  <c r="J173" i="157"/>
  <c r="J172" i="157"/>
  <c r="J171" i="157"/>
  <c r="J170" i="157"/>
  <c r="J169" i="157"/>
  <c r="J168" i="157"/>
  <c r="J167" i="157"/>
  <c r="J166" i="157"/>
  <c r="J165" i="157"/>
  <c r="J164" i="157"/>
  <c r="J163" i="157"/>
  <c r="J162" i="157"/>
  <c r="J161" i="157"/>
  <c r="J160" i="157"/>
  <c r="J159" i="157"/>
  <c r="J158" i="157"/>
  <c r="J157" i="157"/>
  <c r="J156" i="157"/>
  <c r="J155" i="157"/>
  <c r="J154" i="157"/>
  <c r="J153" i="157"/>
  <c r="J152" i="157"/>
  <c r="J151" i="157"/>
  <c r="J150" i="157"/>
  <c r="J149" i="157"/>
  <c r="J148" i="157"/>
  <c r="J147" i="157"/>
  <c r="J146" i="157"/>
  <c r="J145" i="157"/>
  <c r="J144" i="157"/>
  <c r="J143" i="157"/>
  <c r="J142" i="157"/>
  <c r="J141" i="157"/>
  <c r="J140" i="157"/>
  <c r="J139" i="157"/>
  <c r="J138" i="157"/>
  <c r="J137" i="157"/>
  <c r="J136" i="157"/>
  <c r="J135" i="157"/>
  <c r="J134" i="157"/>
  <c r="J133" i="157"/>
  <c r="J132" i="157"/>
  <c r="J131" i="157"/>
  <c r="J130" i="157"/>
  <c r="J129" i="157"/>
  <c r="J128" i="157"/>
  <c r="J127" i="157"/>
  <c r="J126" i="157"/>
  <c r="J125" i="157"/>
  <c r="J124" i="157"/>
  <c r="J123" i="157"/>
  <c r="J122" i="157"/>
  <c r="J121" i="157"/>
  <c r="J120" i="157"/>
  <c r="J119" i="157"/>
  <c r="J118" i="157"/>
  <c r="J117" i="157"/>
  <c r="J116" i="157"/>
  <c r="J115" i="157"/>
  <c r="J114" i="157"/>
  <c r="J113" i="157"/>
  <c r="J112" i="157"/>
  <c r="J111" i="157"/>
  <c r="J110" i="157"/>
  <c r="J109" i="157"/>
  <c r="J108" i="157"/>
  <c r="J107" i="157"/>
  <c r="J106" i="157"/>
  <c r="J105" i="157"/>
  <c r="J104" i="157"/>
  <c r="J103" i="157"/>
  <c r="J102" i="157"/>
  <c r="J101" i="157"/>
  <c r="J100" i="157"/>
  <c r="J99" i="157"/>
  <c r="J98" i="157"/>
  <c r="J97" i="157"/>
  <c r="J96" i="157"/>
  <c r="J95" i="157"/>
  <c r="J94" i="157"/>
  <c r="J93" i="157"/>
  <c r="J92" i="157"/>
  <c r="J91" i="157"/>
  <c r="J90" i="157"/>
  <c r="J89" i="157"/>
  <c r="J88" i="157"/>
  <c r="J87" i="157"/>
  <c r="J86" i="157"/>
  <c r="J85" i="157"/>
  <c r="J84" i="157"/>
  <c r="J83" i="157"/>
  <c r="J82" i="157"/>
  <c r="J81" i="157"/>
  <c r="J80" i="157"/>
  <c r="J79" i="157"/>
  <c r="J78" i="157"/>
  <c r="J77" i="157"/>
  <c r="J76" i="157"/>
  <c r="J75" i="157"/>
  <c r="J74" i="157"/>
  <c r="J73" i="157"/>
  <c r="J72" i="157"/>
  <c r="J71" i="157"/>
  <c r="J70" i="157"/>
  <c r="J69" i="157"/>
  <c r="J68" i="157"/>
  <c r="J67" i="157"/>
  <c r="J66" i="157"/>
  <c r="J65" i="157"/>
  <c r="J64" i="157"/>
  <c r="J63" i="157"/>
  <c r="J62" i="157"/>
  <c r="J61" i="157"/>
  <c r="J60" i="157"/>
  <c r="J59" i="157"/>
  <c r="J58" i="157"/>
  <c r="J57" i="157"/>
  <c r="J56" i="157"/>
  <c r="J55" i="157"/>
  <c r="J54" i="157"/>
  <c r="J53" i="157"/>
  <c r="J52" i="157"/>
  <c r="J51" i="157"/>
  <c r="J50" i="157"/>
  <c r="J49" i="157"/>
  <c r="J48" i="157"/>
  <c r="J47" i="157"/>
  <c r="J46" i="157"/>
  <c r="J45" i="157"/>
  <c r="J44" i="157"/>
  <c r="J43" i="157"/>
  <c r="J42" i="157"/>
  <c r="J41" i="157"/>
  <c r="J40" i="157"/>
  <c r="J39" i="157"/>
  <c r="J38" i="157"/>
  <c r="J37" i="157"/>
  <c r="J36" i="157"/>
  <c r="J35" i="157"/>
  <c r="J34" i="157"/>
  <c r="J33" i="157"/>
  <c r="J32" i="157"/>
  <c r="J31" i="157"/>
  <c r="J30" i="157"/>
  <c r="J29" i="157"/>
  <c r="J28" i="157"/>
  <c r="J27" i="157"/>
  <c r="J26" i="157"/>
  <c r="J25" i="157"/>
  <c r="J24" i="157"/>
  <c r="J23" i="157"/>
  <c r="J22" i="157"/>
  <c r="J21" i="157"/>
  <c r="J20" i="157"/>
  <c r="M19" i="157"/>
  <c r="J19" i="157"/>
  <c r="M18" i="157"/>
  <c r="J18" i="157"/>
  <c r="M17" i="157"/>
  <c r="J17" i="157"/>
  <c r="M16" i="157"/>
  <c r="J16" i="157"/>
  <c r="M15" i="157"/>
  <c r="J15" i="157"/>
  <c r="M14" i="157"/>
  <c r="J14" i="157"/>
  <c r="M13" i="157"/>
  <c r="J13" i="157"/>
  <c r="M12" i="157"/>
  <c r="J12" i="157"/>
  <c r="M11" i="157"/>
  <c r="J11" i="157"/>
  <c r="M10" i="157"/>
  <c r="J10" i="157"/>
  <c r="M9" i="157"/>
  <c r="J9" i="157"/>
  <c r="M8" i="157"/>
  <c r="J8" i="157"/>
  <c r="L7" i="157"/>
  <c r="K7" i="157"/>
  <c r="I7" i="157"/>
  <c r="H7" i="157"/>
  <c r="H2" i="157"/>
  <c r="B1" i="157"/>
  <c r="J65" i="152"/>
  <c r="J64" i="152"/>
  <c r="J63" i="152"/>
  <c r="J62" i="152"/>
  <c r="J61" i="152"/>
  <c r="J60" i="152"/>
  <c r="J59" i="152"/>
  <c r="J58" i="152"/>
  <c r="J57" i="152"/>
  <c r="J56" i="152"/>
  <c r="J55" i="152"/>
  <c r="J54" i="152"/>
  <c r="J53" i="152"/>
  <c r="J52" i="152"/>
  <c r="J51" i="152"/>
  <c r="J50" i="152"/>
  <c r="J49" i="152"/>
  <c r="J48" i="152"/>
  <c r="J47" i="152"/>
  <c r="J46" i="152"/>
  <c r="J45" i="152"/>
  <c r="J44" i="152"/>
  <c r="J43" i="152"/>
  <c r="J42" i="152"/>
  <c r="J41" i="152"/>
  <c r="J40" i="152"/>
  <c r="J39" i="152"/>
  <c r="J38" i="152"/>
  <c r="J37" i="152"/>
  <c r="J36" i="152"/>
  <c r="J35" i="152"/>
  <c r="J34" i="152"/>
  <c r="J33" i="152"/>
  <c r="J32" i="152"/>
  <c r="J31" i="152"/>
  <c r="J30" i="152"/>
  <c r="J29" i="152"/>
  <c r="J28" i="152"/>
  <c r="J27" i="152"/>
  <c r="J26" i="152"/>
  <c r="J25" i="152"/>
  <c r="J24" i="152"/>
  <c r="J23" i="152"/>
  <c r="J22" i="152"/>
  <c r="J21" i="152"/>
  <c r="J20" i="152"/>
  <c r="J19" i="152"/>
  <c r="J18" i="152"/>
  <c r="J17" i="152"/>
  <c r="J16" i="152"/>
  <c r="J15" i="152"/>
  <c r="J14" i="152"/>
  <c r="J13" i="152"/>
  <c r="J12" i="152"/>
  <c r="J11" i="152"/>
  <c r="J10" i="152"/>
  <c r="J9" i="152"/>
  <c r="J8" i="152"/>
  <c r="J7" i="152"/>
  <c r="J6" i="152"/>
  <c r="I5" i="152"/>
  <c r="H5" i="152"/>
  <c r="H2" i="152"/>
  <c r="B1" i="152"/>
  <c r="J65" i="151"/>
  <c r="J64" i="151"/>
  <c r="J63" i="151"/>
  <c r="J62" i="151"/>
  <c r="J61" i="151"/>
  <c r="J60" i="151"/>
  <c r="J59" i="151"/>
  <c r="J58" i="151"/>
  <c r="J57" i="151"/>
  <c r="J56" i="151"/>
  <c r="J55" i="151"/>
  <c r="J54" i="151"/>
  <c r="J53" i="151"/>
  <c r="J52" i="151"/>
  <c r="J51" i="151"/>
  <c r="J50" i="151"/>
  <c r="J49" i="151"/>
  <c r="J48" i="151"/>
  <c r="J47" i="151"/>
  <c r="J46" i="151"/>
  <c r="J45" i="151"/>
  <c r="J44" i="151"/>
  <c r="J43" i="151"/>
  <c r="J42" i="151"/>
  <c r="J41" i="151"/>
  <c r="J40" i="151"/>
  <c r="J39" i="151"/>
  <c r="J38" i="151"/>
  <c r="J37" i="151"/>
  <c r="J36" i="151"/>
  <c r="J35" i="151"/>
  <c r="J34" i="151"/>
  <c r="J33" i="151"/>
  <c r="J32" i="151"/>
  <c r="J31" i="151"/>
  <c r="J30" i="151"/>
  <c r="J29" i="151"/>
  <c r="J28" i="151"/>
  <c r="J27" i="151"/>
  <c r="J26" i="151"/>
  <c r="J25" i="151"/>
  <c r="J24" i="151"/>
  <c r="J23" i="151"/>
  <c r="J22" i="151"/>
  <c r="J21" i="151"/>
  <c r="J20" i="151"/>
  <c r="J19" i="151"/>
  <c r="J18" i="151"/>
  <c r="J17" i="151"/>
  <c r="J16" i="151"/>
  <c r="J15" i="151"/>
  <c r="J14" i="151"/>
  <c r="J13" i="151"/>
  <c r="J12" i="151"/>
  <c r="J11" i="151"/>
  <c r="J10" i="151"/>
  <c r="J9" i="151"/>
  <c r="J8" i="151"/>
  <c r="J7" i="151"/>
  <c r="J6" i="151"/>
  <c r="I5" i="151"/>
  <c r="H5" i="151"/>
  <c r="H2" i="151"/>
  <c r="B1" i="151"/>
  <c r="J357" i="150"/>
  <c r="J356" i="150"/>
  <c r="J355" i="150"/>
  <c r="J354" i="150"/>
  <c r="J353" i="150"/>
  <c r="J352" i="150"/>
  <c r="J351" i="150"/>
  <c r="J350" i="150"/>
  <c r="J349" i="150"/>
  <c r="J348" i="150"/>
  <c r="J347" i="150"/>
  <c r="J346" i="150"/>
  <c r="J345" i="150"/>
  <c r="J344" i="150"/>
  <c r="J343" i="150"/>
  <c r="J342" i="150"/>
  <c r="J341" i="150"/>
  <c r="J340" i="150"/>
  <c r="J339" i="150"/>
  <c r="J338" i="150"/>
  <c r="J337" i="150"/>
  <c r="J336" i="150"/>
  <c r="J335" i="150"/>
  <c r="J334" i="150"/>
  <c r="J333" i="150"/>
  <c r="J332" i="150"/>
  <c r="J331" i="150"/>
  <c r="J330" i="150"/>
  <c r="J329" i="150"/>
  <c r="J328" i="150"/>
  <c r="J327" i="150"/>
  <c r="J326" i="150"/>
  <c r="J325" i="150"/>
  <c r="J324" i="150"/>
  <c r="J323" i="150"/>
  <c r="J322" i="150"/>
  <c r="J321" i="150"/>
  <c r="J320" i="150"/>
  <c r="J319" i="150"/>
  <c r="J318" i="150"/>
  <c r="J317" i="150"/>
  <c r="J316" i="150"/>
  <c r="J315" i="150"/>
  <c r="J314" i="150"/>
  <c r="J313" i="150"/>
  <c r="J312" i="150"/>
  <c r="J311" i="150"/>
  <c r="J310" i="150"/>
  <c r="J309" i="150"/>
  <c r="J308" i="150"/>
  <c r="J307" i="150"/>
  <c r="J306" i="150"/>
  <c r="J305" i="150"/>
  <c r="J304" i="150"/>
  <c r="J303" i="150"/>
  <c r="J302" i="150"/>
  <c r="J301" i="150"/>
  <c r="J300" i="150"/>
  <c r="J299" i="150"/>
  <c r="J298" i="150"/>
  <c r="J297" i="150"/>
  <c r="J296" i="150"/>
  <c r="J295" i="150"/>
  <c r="J294" i="150"/>
  <c r="J293" i="150"/>
  <c r="J292" i="150"/>
  <c r="J291" i="150"/>
  <c r="J290" i="150"/>
  <c r="J289" i="150"/>
  <c r="J288" i="150"/>
  <c r="J287" i="150"/>
  <c r="J286" i="150"/>
  <c r="J285" i="150"/>
  <c r="J284" i="150"/>
  <c r="J283" i="150"/>
  <c r="J282" i="150"/>
  <c r="J281" i="150"/>
  <c r="J280" i="150"/>
  <c r="J279" i="150"/>
  <c r="J278" i="150"/>
  <c r="J277" i="150"/>
  <c r="J276" i="150"/>
  <c r="J275" i="150"/>
  <c r="J274" i="150"/>
  <c r="J273" i="150"/>
  <c r="J272" i="150"/>
  <c r="J271" i="150"/>
  <c r="J270" i="150"/>
  <c r="J269" i="150"/>
  <c r="J268" i="150"/>
  <c r="J267" i="150"/>
  <c r="J266" i="150"/>
  <c r="J265" i="150"/>
  <c r="J264" i="150"/>
  <c r="J263" i="150"/>
  <c r="J262" i="150"/>
  <c r="J261" i="150"/>
  <c r="J260" i="150"/>
  <c r="J259" i="150"/>
  <c r="J258" i="150"/>
  <c r="J257" i="150"/>
  <c r="J256" i="150"/>
  <c r="J255" i="150"/>
  <c r="J254" i="150"/>
  <c r="J253" i="150"/>
  <c r="J252" i="150"/>
  <c r="J251" i="150"/>
  <c r="J250" i="150"/>
  <c r="J249" i="150"/>
  <c r="J248" i="150"/>
  <c r="J247" i="150"/>
  <c r="J246" i="150"/>
  <c r="J245" i="150"/>
  <c r="J244" i="150"/>
  <c r="J243" i="150"/>
  <c r="J242" i="150"/>
  <c r="J241" i="150"/>
  <c r="J240" i="150"/>
  <c r="J239" i="150"/>
  <c r="J238" i="150"/>
  <c r="J237" i="150"/>
  <c r="J236" i="150"/>
  <c r="J235" i="150"/>
  <c r="J234" i="150"/>
  <c r="J233" i="150"/>
  <c r="J232" i="150"/>
  <c r="J231" i="150"/>
  <c r="J230" i="150"/>
  <c r="J229" i="150"/>
  <c r="J228" i="150"/>
  <c r="J227" i="150"/>
  <c r="J226" i="150"/>
  <c r="J225" i="150"/>
  <c r="J224" i="150"/>
  <c r="J223" i="150"/>
  <c r="J222" i="150"/>
  <c r="J221" i="150"/>
  <c r="J220" i="150"/>
  <c r="J219" i="150"/>
  <c r="J218" i="150"/>
  <c r="J217" i="150"/>
  <c r="J216" i="150"/>
  <c r="J215" i="150"/>
  <c r="J214" i="150"/>
  <c r="J213" i="150"/>
  <c r="J212" i="150"/>
  <c r="J211" i="150"/>
  <c r="J210" i="150"/>
  <c r="J209" i="150"/>
  <c r="J208" i="150"/>
  <c r="J207" i="150"/>
  <c r="J206" i="150"/>
  <c r="J205" i="150"/>
  <c r="J204" i="150"/>
  <c r="J203" i="150"/>
  <c r="J202" i="150"/>
  <c r="J201" i="150"/>
  <c r="J200" i="150"/>
  <c r="J199" i="150"/>
  <c r="J198" i="150"/>
  <c r="J197" i="150"/>
  <c r="J196" i="150"/>
  <c r="J195" i="150"/>
  <c r="J194" i="150"/>
  <c r="J193" i="150"/>
  <c r="J192" i="150"/>
  <c r="J191" i="150"/>
  <c r="J190" i="150"/>
  <c r="J189" i="150"/>
  <c r="J188" i="150"/>
  <c r="J187" i="150"/>
  <c r="J186" i="150"/>
  <c r="J185" i="150"/>
  <c r="J184" i="150"/>
  <c r="J183" i="150"/>
  <c r="J182" i="150"/>
  <c r="J181" i="150"/>
  <c r="J180" i="150"/>
  <c r="J179" i="150"/>
  <c r="J178" i="150"/>
  <c r="J177" i="150"/>
  <c r="J176" i="150"/>
  <c r="J175" i="150"/>
  <c r="J174" i="150"/>
  <c r="J173" i="150"/>
  <c r="J172" i="150"/>
  <c r="J171" i="150"/>
  <c r="J170" i="150"/>
  <c r="J169" i="150"/>
  <c r="J168" i="150"/>
  <c r="J167" i="150"/>
  <c r="J166" i="150"/>
  <c r="J165" i="150"/>
  <c r="J164" i="150"/>
  <c r="J163" i="150"/>
  <c r="J162" i="150"/>
  <c r="J161" i="150"/>
  <c r="J160" i="150"/>
  <c r="J159" i="150"/>
  <c r="J158" i="150"/>
  <c r="J157" i="150"/>
  <c r="J156" i="150"/>
  <c r="J155" i="150"/>
  <c r="J154" i="150"/>
  <c r="J153" i="150"/>
  <c r="J152" i="150"/>
  <c r="J151" i="150"/>
  <c r="J150" i="150"/>
  <c r="J149" i="150"/>
  <c r="J148" i="150"/>
  <c r="J147" i="150"/>
  <c r="J146" i="150"/>
  <c r="J145" i="150"/>
  <c r="J144" i="150"/>
  <c r="J143" i="150"/>
  <c r="J142" i="150"/>
  <c r="J141" i="150"/>
  <c r="J140" i="150"/>
  <c r="J139" i="150"/>
  <c r="J138" i="150"/>
  <c r="J137" i="150"/>
  <c r="J136" i="150"/>
  <c r="J135" i="150"/>
  <c r="J134" i="150"/>
  <c r="J133" i="150"/>
  <c r="J132" i="150"/>
  <c r="J131" i="150"/>
  <c r="J130" i="150"/>
  <c r="J129" i="150"/>
  <c r="J128" i="150"/>
  <c r="J127" i="150"/>
  <c r="J126" i="150"/>
  <c r="J125" i="150"/>
  <c r="J124" i="150"/>
  <c r="J123" i="150"/>
  <c r="J122" i="150"/>
  <c r="J121" i="150"/>
  <c r="J120" i="150"/>
  <c r="J119" i="150"/>
  <c r="J118" i="150"/>
  <c r="J117" i="150"/>
  <c r="J116" i="150"/>
  <c r="J115" i="150"/>
  <c r="J114" i="150"/>
  <c r="J113" i="150"/>
  <c r="J112" i="150"/>
  <c r="J111" i="150"/>
  <c r="J110" i="150"/>
  <c r="J109" i="150"/>
  <c r="J108" i="150"/>
  <c r="J107" i="150"/>
  <c r="J106" i="150"/>
  <c r="J105" i="150"/>
  <c r="J104" i="150"/>
  <c r="J103" i="150"/>
  <c r="J102" i="150"/>
  <c r="J101" i="150"/>
  <c r="J100" i="150"/>
  <c r="J99" i="150"/>
  <c r="J98" i="150"/>
  <c r="J97" i="150"/>
  <c r="J96" i="150"/>
  <c r="J95" i="150"/>
  <c r="J94" i="150"/>
  <c r="J93" i="150"/>
  <c r="J92" i="150"/>
  <c r="J91" i="150"/>
  <c r="J90" i="150"/>
  <c r="J89" i="150"/>
  <c r="J88" i="150"/>
  <c r="J87" i="150"/>
  <c r="J86" i="150"/>
  <c r="J85" i="150"/>
  <c r="J84" i="150"/>
  <c r="J83" i="150"/>
  <c r="J82" i="150"/>
  <c r="J81" i="150"/>
  <c r="J80" i="150"/>
  <c r="J79" i="150"/>
  <c r="J78" i="150"/>
  <c r="J77" i="150"/>
  <c r="J76" i="150"/>
  <c r="J75" i="150"/>
  <c r="J74" i="150"/>
  <c r="J73" i="150"/>
  <c r="J72" i="150"/>
  <c r="J71" i="150"/>
  <c r="J70" i="150"/>
  <c r="J69" i="150"/>
  <c r="J68" i="150"/>
  <c r="J67" i="150"/>
  <c r="J66" i="150"/>
  <c r="J65" i="150"/>
  <c r="J64" i="150"/>
  <c r="J63" i="150"/>
  <c r="J62" i="150"/>
  <c r="J61" i="150"/>
  <c r="J60" i="150"/>
  <c r="J59" i="150"/>
  <c r="J58" i="150"/>
  <c r="J57" i="150"/>
  <c r="J56" i="150"/>
  <c r="J55" i="150"/>
  <c r="J54" i="150"/>
  <c r="J53" i="150"/>
  <c r="J52" i="150"/>
  <c r="J51" i="150"/>
  <c r="J50" i="150"/>
  <c r="J49" i="150"/>
  <c r="J48" i="150"/>
  <c r="J47" i="150"/>
  <c r="J46" i="150"/>
  <c r="J45" i="150"/>
  <c r="J44" i="150"/>
  <c r="J43" i="150"/>
  <c r="J42" i="150"/>
  <c r="J41" i="150"/>
  <c r="J40" i="150"/>
  <c r="J39" i="150"/>
  <c r="J38" i="150"/>
  <c r="J37" i="150"/>
  <c r="J36" i="150"/>
  <c r="J35" i="150"/>
  <c r="J34" i="150"/>
  <c r="J33" i="150"/>
  <c r="J32" i="150"/>
  <c r="J31" i="150"/>
  <c r="J30" i="150"/>
  <c r="J29" i="150"/>
  <c r="J28" i="150"/>
  <c r="J27" i="150"/>
  <c r="J26" i="150"/>
  <c r="J25" i="150"/>
  <c r="J24" i="150"/>
  <c r="J23" i="150"/>
  <c r="J22" i="150"/>
  <c r="J21" i="150"/>
  <c r="O20" i="150"/>
  <c r="J20" i="150"/>
  <c r="O19" i="150"/>
  <c r="J19" i="150"/>
  <c r="O18" i="150"/>
  <c r="J18" i="150"/>
  <c r="O17" i="150"/>
  <c r="J17" i="150"/>
  <c r="O16" i="150"/>
  <c r="J16" i="150"/>
  <c r="O15" i="150"/>
  <c r="J15" i="150"/>
  <c r="O14" i="150"/>
  <c r="J14" i="150"/>
  <c r="O13" i="150"/>
  <c r="J13" i="150"/>
  <c r="O12" i="150"/>
  <c r="J12" i="150"/>
  <c r="O11" i="150"/>
  <c r="J11" i="150"/>
  <c r="O10" i="150"/>
  <c r="J10" i="150"/>
  <c r="O9" i="150"/>
  <c r="J9" i="150"/>
  <c r="O8" i="150"/>
  <c r="J8" i="150"/>
  <c r="I7" i="150"/>
  <c r="J7" i="150" s="1"/>
  <c r="H7" i="150"/>
  <c r="H2" i="150"/>
  <c r="B1" i="150"/>
  <c r="J357" i="149"/>
  <c r="J356" i="149"/>
  <c r="J355" i="149"/>
  <c r="J354" i="149"/>
  <c r="J353" i="149"/>
  <c r="J352" i="149"/>
  <c r="J351" i="149"/>
  <c r="J350" i="149"/>
  <c r="J349" i="149"/>
  <c r="J348" i="149"/>
  <c r="J347" i="149"/>
  <c r="J346" i="149"/>
  <c r="J345" i="149"/>
  <c r="J344" i="149"/>
  <c r="J343" i="149"/>
  <c r="J342" i="149"/>
  <c r="J341" i="149"/>
  <c r="J340" i="149"/>
  <c r="J339" i="149"/>
  <c r="J338" i="149"/>
  <c r="J337" i="149"/>
  <c r="J336" i="149"/>
  <c r="J335" i="149"/>
  <c r="J334" i="149"/>
  <c r="J333" i="149"/>
  <c r="J332" i="149"/>
  <c r="J331" i="149"/>
  <c r="J330" i="149"/>
  <c r="J329" i="149"/>
  <c r="J328" i="149"/>
  <c r="J327" i="149"/>
  <c r="J326" i="149"/>
  <c r="J325" i="149"/>
  <c r="J324" i="149"/>
  <c r="J323" i="149"/>
  <c r="J322" i="149"/>
  <c r="J321" i="149"/>
  <c r="J320" i="149"/>
  <c r="J319" i="149"/>
  <c r="J318" i="149"/>
  <c r="J317" i="149"/>
  <c r="J316" i="149"/>
  <c r="J315" i="149"/>
  <c r="J314" i="149"/>
  <c r="J313" i="149"/>
  <c r="J312" i="149"/>
  <c r="J311" i="149"/>
  <c r="J310" i="149"/>
  <c r="J309" i="149"/>
  <c r="J308" i="149"/>
  <c r="J307" i="149"/>
  <c r="J306" i="149"/>
  <c r="J305" i="149"/>
  <c r="J304" i="149"/>
  <c r="J303" i="149"/>
  <c r="J302" i="149"/>
  <c r="J301" i="149"/>
  <c r="J300" i="149"/>
  <c r="J299" i="149"/>
  <c r="J298" i="149"/>
  <c r="J297" i="149"/>
  <c r="J296" i="149"/>
  <c r="J295" i="149"/>
  <c r="J294" i="149"/>
  <c r="J293" i="149"/>
  <c r="J292" i="149"/>
  <c r="J291" i="149"/>
  <c r="J290" i="149"/>
  <c r="J289" i="149"/>
  <c r="J288" i="149"/>
  <c r="J287" i="149"/>
  <c r="J286" i="149"/>
  <c r="J285" i="149"/>
  <c r="J284" i="149"/>
  <c r="J283" i="149"/>
  <c r="J282" i="149"/>
  <c r="J281" i="149"/>
  <c r="J280" i="149"/>
  <c r="J279" i="149"/>
  <c r="J278" i="149"/>
  <c r="J277" i="149"/>
  <c r="J276" i="149"/>
  <c r="J275" i="149"/>
  <c r="J274" i="149"/>
  <c r="J273" i="149"/>
  <c r="J272" i="149"/>
  <c r="J271" i="149"/>
  <c r="J270" i="149"/>
  <c r="J269" i="149"/>
  <c r="J268" i="149"/>
  <c r="J267" i="149"/>
  <c r="J266" i="149"/>
  <c r="J265" i="149"/>
  <c r="J264" i="149"/>
  <c r="J263" i="149"/>
  <c r="J262" i="149"/>
  <c r="J261" i="149"/>
  <c r="J260" i="149"/>
  <c r="J259" i="149"/>
  <c r="J258" i="149"/>
  <c r="J257" i="149"/>
  <c r="J256" i="149"/>
  <c r="J255" i="149"/>
  <c r="J254" i="149"/>
  <c r="J253" i="149"/>
  <c r="J252" i="149"/>
  <c r="J251" i="149"/>
  <c r="J250" i="149"/>
  <c r="J249" i="149"/>
  <c r="J248" i="149"/>
  <c r="J247" i="149"/>
  <c r="J246" i="149"/>
  <c r="J245" i="149"/>
  <c r="J244" i="149"/>
  <c r="J243" i="149"/>
  <c r="J242" i="149"/>
  <c r="J241" i="149"/>
  <c r="J240" i="149"/>
  <c r="J239" i="149"/>
  <c r="J238" i="149"/>
  <c r="J237" i="149"/>
  <c r="J236" i="149"/>
  <c r="J235" i="149"/>
  <c r="J234" i="149"/>
  <c r="J233" i="149"/>
  <c r="J232" i="149"/>
  <c r="J231" i="149"/>
  <c r="J230" i="149"/>
  <c r="J229" i="149"/>
  <c r="J228" i="149"/>
  <c r="J227" i="149"/>
  <c r="J226" i="149"/>
  <c r="J225" i="149"/>
  <c r="J224" i="149"/>
  <c r="J223" i="149"/>
  <c r="J222" i="149"/>
  <c r="J221" i="149"/>
  <c r="J220" i="149"/>
  <c r="J219" i="149"/>
  <c r="J218" i="149"/>
  <c r="J217" i="149"/>
  <c r="J216" i="149"/>
  <c r="J215" i="149"/>
  <c r="J214" i="149"/>
  <c r="J213" i="149"/>
  <c r="J212" i="149"/>
  <c r="J211" i="149"/>
  <c r="J210" i="149"/>
  <c r="J209" i="149"/>
  <c r="J208" i="149"/>
  <c r="J207" i="149"/>
  <c r="J206" i="149"/>
  <c r="J205" i="149"/>
  <c r="J204" i="149"/>
  <c r="J203" i="149"/>
  <c r="J202" i="149"/>
  <c r="J201" i="149"/>
  <c r="J200" i="149"/>
  <c r="J199" i="149"/>
  <c r="J198" i="149"/>
  <c r="J197" i="149"/>
  <c r="J196" i="149"/>
  <c r="J195" i="149"/>
  <c r="J194" i="149"/>
  <c r="J193" i="149"/>
  <c r="J192" i="149"/>
  <c r="J191" i="149"/>
  <c r="J190" i="149"/>
  <c r="J189" i="149"/>
  <c r="J188" i="149"/>
  <c r="J187" i="149"/>
  <c r="J186" i="149"/>
  <c r="J185" i="149"/>
  <c r="J184" i="149"/>
  <c r="J183" i="149"/>
  <c r="J182" i="149"/>
  <c r="J181" i="149"/>
  <c r="J180" i="149"/>
  <c r="J179" i="149"/>
  <c r="J178" i="149"/>
  <c r="J177" i="149"/>
  <c r="J176" i="149"/>
  <c r="J175" i="149"/>
  <c r="J174" i="149"/>
  <c r="J173" i="149"/>
  <c r="J172" i="149"/>
  <c r="J171" i="149"/>
  <c r="J170" i="149"/>
  <c r="J169" i="149"/>
  <c r="J168" i="149"/>
  <c r="J167" i="149"/>
  <c r="J166" i="149"/>
  <c r="J165" i="149"/>
  <c r="J164" i="149"/>
  <c r="J163" i="149"/>
  <c r="J162" i="149"/>
  <c r="J161" i="149"/>
  <c r="J160" i="149"/>
  <c r="J159" i="149"/>
  <c r="J158" i="149"/>
  <c r="J157" i="149"/>
  <c r="J156" i="149"/>
  <c r="J155" i="149"/>
  <c r="J154" i="149"/>
  <c r="J153" i="149"/>
  <c r="J152" i="149"/>
  <c r="J151" i="149"/>
  <c r="J150" i="149"/>
  <c r="J149" i="149"/>
  <c r="J148" i="149"/>
  <c r="J147" i="149"/>
  <c r="J146" i="149"/>
  <c r="J145" i="149"/>
  <c r="J144" i="149"/>
  <c r="J143" i="149"/>
  <c r="J142" i="149"/>
  <c r="J141" i="149"/>
  <c r="J140" i="149"/>
  <c r="J139" i="149"/>
  <c r="J138" i="149"/>
  <c r="J137" i="149"/>
  <c r="J136" i="149"/>
  <c r="J135" i="149"/>
  <c r="J134" i="149"/>
  <c r="J133" i="149"/>
  <c r="J132" i="149"/>
  <c r="J131" i="149"/>
  <c r="J130" i="149"/>
  <c r="J129" i="149"/>
  <c r="J128" i="149"/>
  <c r="J127" i="149"/>
  <c r="J126" i="149"/>
  <c r="J125" i="149"/>
  <c r="J124" i="149"/>
  <c r="J123" i="149"/>
  <c r="J122" i="149"/>
  <c r="J121" i="149"/>
  <c r="J120" i="149"/>
  <c r="J119" i="149"/>
  <c r="J118" i="149"/>
  <c r="J117" i="149"/>
  <c r="J116" i="149"/>
  <c r="J115" i="149"/>
  <c r="J114" i="149"/>
  <c r="J113" i="149"/>
  <c r="J112" i="149"/>
  <c r="J111" i="149"/>
  <c r="J110" i="149"/>
  <c r="J109" i="149"/>
  <c r="J108" i="149"/>
  <c r="J107" i="149"/>
  <c r="J106" i="149"/>
  <c r="J105" i="149"/>
  <c r="J104" i="149"/>
  <c r="J103" i="149"/>
  <c r="J102" i="149"/>
  <c r="J101" i="149"/>
  <c r="J100" i="149"/>
  <c r="J99" i="149"/>
  <c r="J98" i="149"/>
  <c r="J97" i="149"/>
  <c r="M96" i="149"/>
  <c r="J96" i="149"/>
  <c r="M95" i="149"/>
  <c r="J95" i="149"/>
  <c r="M94" i="149"/>
  <c r="J94" i="149"/>
  <c r="M93" i="149"/>
  <c r="J93" i="149"/>
  <c r="M92" i="149"/>
  <c r="J92" i="149"/>
  <c r="M91" i="149"/>
  <c r="J91" i="149"/>
  <c r="M90" i="149"/>
  <c r="J90" i="149"/>
  <c r="M89" i="149"/>
  <c r="J89" i="149"/>
  <c r="M88" i="149"/>
  <c r="J88" i="149"/>
  <c r="M87" i="149"/>
  <c r="J87" i="149"/>
  <c r="M86" i="149"/>
  <c r="J86" i="149"/>
  <c r="M85" i="149"/>
  <c r="J85" i="149"/>
  <c r="M84" i="149"/>
  <c r="J84" i="149"/>
  <c r="M83" i="149"/>
  <c r="J83" i="149"/>
  <c r="M82" i="149"/>
  <c r="J82" i="149"/>
  <c r="M81" i="149"/>
  <c r="J81" i="149"/>
  <c r="M80" i="149"/>
  <c r="J80" i="149"/>
  <c r="M79" i="149"/>
  <c r="J79" i="149"/>
  <c r="M78" i="149"/>
  <c r="J78" i="149"/>
  <c r="M77" i="149"/>
  <c r="J77" i="149"/>
  <c r="M76" i="149"/>
  <c r="J76" i="149"/>
  <c r="M75" i="149"/>
  <c r="J75" i="149"/>
  <c r="M74" i="149"/>
  <c r="J74" i="149"/>
  <c r="M73" i="149"/>
  <c r="J73" i="149"/>
  <c r="M72" i="149"/>
  <c r="J72" i="149"/>
  <c r="M71" i="149"/>
  <c r="J71" i="149"/>
  <c r="M70" i="149"/>
  <c r="J70" i="149"/>
  <c r="M69" i="149"/>
  <c r="J69" i="149"/>
  <c r="M68" i="149"/>
  <c r="J68" i="149"/>
  <c r="M67" i="149"/>
  <c r="J67" i="149"/>
  <c r="M66" i="149"/>
  <c r="J66" i="149"/>
  <c r="M65" i="149"/>
  <c r="J65" i="149"/>
  <c r="M64" i="149"/>
  <c r="J64" i="149"/>
  <c r="M63" i="149"/>
  <c r="J63" i="149"/>
  <c r="M62" i="149"/>
  <c r="J62" i="149"/>
  <c r="M61" i="149"/>
  <c r="J61" i="149"/>
  <c r="M60" i="149"/>
  <c r="J60" i="149"/>
  <c r="M59" i="149"/>
  <c r="J59" i="149"/>
  <c r="M58" i="149"/>
  <c r="J58" i="149"/>
  <c r="M57" i="149"/>
  <c r="J57" i="149"/>
  <c r="M56" i="149"/>
  <c r="J56" i="149"/>
  <c r="M55" i="149"/>
  <c r="J55" i="149"/>
  <c r="M54" i="149"/>
  <c r="J54" i="149"/>
  <c r="M53" i="149"/>
  <c r="J53" i="149"/>
  <c r="M52" i="149"/>
  <c r="J52" i="149"/>
  <c r="M51" i="149"/>
  <c r="J51" i="149"/>
  <c r="M50" i="149"/>
  <c r="J50" i="149"/>
  <c r="M49" i="149"/>
  <c r="J49" i="149"/>
  <c r="M48" i="149"/>
  <c r="J48" i="149"/>
  <c r="M47" i="149"/>
  <c r="J47" i="149"/>
  <c r="M46" i="149"/>
  <c r="J46" i="149"/>
  <c r="M45" i="149"/>
  <c r="J45" i="149"/>
  <c r="M44" i="149"/>
  <c r="J44" i="149"/>
  <c r="M43" i="149"/>
  <c r="J43" i="149"/>
  <c r="M42" i="149"/>
  <c r="J42" i="149"/>
  <c r="M41" i="149"/>
  <c r="J41" i="149"/>
  <c r="M40" i="149"/>
  <c r="J40" i="149"/>
  <c r="M39" i="149"/>
  <c r="J39" i="149"/>
  <c r="M38" i="149"/>
  <c r="J38" i="149"/>
  <c r="M37" i="149"/>
  <c r="J37" i="149"/>
  <c r="M36" i="149"/>
  <c r="J36" i="149"/>
  <c r="M35" i="149"/>
  <c r="J35" i="149"/>
  <c r="M34" i="149"/>
  <c r="J34" i="149"/>
  <c r="M33" i="149"/>
  <c r="J33" i="149"/>
  <c r="M32" i="149"/>
  <c r="J32" i="149"/>
  <c r="M31" i="149"/>
  <c r="J31" i="149"/>
  <c r="M30" i="149"/>
  <c r="J30" i="149"/>
  <c r="M29" i="149"/>
  <c r="J29" i="149"/>
  <c r="M28" i="149"/>
  <c r="J28" i="149"/>
  <c r="M27" i="149"/>
  <c r="J27" i="149"/>
  <c r="M26" i="149"/>
  <c r="J26" i="149"/>
  <c r="M25" i="149"/>
  <c r="J25" i="149"/>
  <c r="M24" i="149"/>
  <c r="J24" i="149"/>
  <c r="M23" i="149"/>
  <c r="J23" i="149"/>
  <c r="M22" i="149"/>
  <c r="J22" i="149"/>
  <c r="M21" i="149"/>
  <c r="J21" i="149"/>
  <c r="M20" i="149"/>
  <c r="J20" i="149"/>
  <c r="M19" i="149"/>
  <c r="J19" i="149"/>
  <c r="M18" i="149"/>
  <c r="J18" i="149"/>
  <c r="M17" i="149"/>
  <c r="J17" i="149"/>
  <c r="M16" i="149"/>
  <c r="J16" i="149"/>
  <c r="M15" i="149"/>
  <c r="J15" i="149"/>
  <c r="M14" i="149"/>
  <c r="J14" i="149"/>
  <c r="M13" i="149"/>
  <c r="J13" i="149"/>
  <c r="M12" i="149"/>
  <c r="J12" i="149"/>
  <c r="M11" i="149"/>
  <c r="J11" i="149"/>
  <c r="M10" i="149"/>
  <c r="J10" i="149"/>
  <c r="M9" i="149"/>
  <c r="J9" i="149"/>
  <c r="M8" i="149"/>
  <c r="J8" i="149"/>
  <c r="L7" i="149"/>
  <c r="K7" i="149"/>
  <c r="I7" i="149"/>
  <c r="H7" i="149"/>
  <c r="H1" i="149"/>
  <c r="B1" i="149"/>
  <c r="J65" i="146"/>
  <c r="J64" i="146"/>
  <c r="J63" i="146"/>
  <c r="J62" i="146"/>
  <c r="J61" i="146"/>
  <c r="J60" i="146"/>
  <c r="J59" i="146"/>
  <c r="J58" i="146"/>
  <c r="J57" i="146"/>
  <c r="J56" i="146"/>
  <c r="J55" i="146"/>
  <c r="J54" i="146"/>
  <c r="J53" i="146"/>
  <c r="J52" i="146"/>
  <c r="J51" i="146"/>
  <c r="J50" i="146"/>
  <c r="J49" i="146"/>
  <c r="J48" i="146"/>
  <c r="J47" i="146"/>
  <c r="J46" i="146"/>
  <c r="J45" i="146"/>
  <c r="J44" i="146"/>
  <c r="J43" i="146"/>
  <c r="J42" i="146"/>
  <c r="J41" i="146"/>
  <c r="J40" i="146"/>
  <c r="J39" i="146"/>
  <c r="J38" i="146"/>
  <c r="J37" i="146"/>
  <c r="J36" i="146"/>
  <c r="J35" i="146"/>
  <c r="J34" i="146"/>
  <c r="J33" i="146"/>
  <c r="J32" i="146"/>
  <c r="J31" i="146"/>
  <c r="J30" i="146"/>
  <c r="J29" i="146"/>
  <c r="J28" i="146"/>
  <c r="J27" i="146"/>
  <c r="J26" i="146"/>
  <c r="J25" i="146"/>
  <c r="J24" i="146"/>
  <c r="J23" i="146"/>
  <c r="J22" i="146"/>
  <c r="J21" i="146"/>
  <c r="J20" i="146"/>
  <c r="J19" i="146"/>
  <c r="J18" i="146"/>
  <c r="J17" i="146"/>
  <c r="J16" i="146"/>
  <c r="J15" i="146"/>
  <c r="J14" i="146"/>
  <c r="J13" i="146"/>
  <c r="J12" i="146"/>
  <c r="J11" i="146"/>
  <c r="J10" i="146"/>
  <c r="J9" i="146"/>
  <c r="J8" i="146"/>
  <c r="J7" i="146"/>
  <c r="J6" i="146"/>
  <c r="I5" i="146"/>
  <c r="H5" i="146"/>
  <c r="J5" i="146" s="1"/>
  <c r="H2" i="146"/>
  <c r="B1" i="146"/>
  <c r="J65" i="145"/>
  <c r="J64" i="145"/>
  <c r="J63" i="145"/>
  <c r="J62" i="145"/>
  <c r="J61" i="145"/>
  <c r="J60" i="145"/>
  <c r="J59" i="145"/>
  <c r="J58" i="145"/>
  <c r="J57" i="145"/>
  <c r="J56" i="145"/>
  <c r="J55" i="145"/>
  <c r="J54" i="145"/>
  <c r="J53" i="145"/>
  <c r="J52" i="145"/>
  <c r="J51" i="145"/>
  <c r="J50" i="145"/>
  <c r="J49" i="145"/>
  <c r="J48" i="145"/>
  <c r="J47" i="145"/>
  <c r="J46" i="145"/>
  <c r="J45" i="145"/>
  <c r="J44" i="145"/>
  <c r="J43" i="145"/>
  <c r="J42" i="145"/>
  <c r="J41" i="145"/>
  <c r="J40" i="145"/>
  <c r="J39" i="145"/>
  <c r="J38" i="145"/>
  <c r="J37" i="145"/>
  <c r="J36" i="145"/>
  <c r="J35" i="145"/>
  <c r="J34" i="145"/>
  <c r="J33" i="145"/>
  <c r="J32" i="145"/>
  <c r="J31" i="145"/>
  <c r="J30" i="145"/>
  <c r="J29" i="145"/>
  <c r="J28" i="145"/>
  <c r="J27" i="145"/>
  <c r="J26" i="145"/>
  <c r="J25" i="145"/>
  <c r="J24" i="145"/>
  <c r="J23" i="145"/>
  <c r="J22" i="145"/>
  <c r="J21" i="145"/>
  <c r="J20" i="145"/>
  <c r="J19" i="145"/>
  <c r="J18" i="145"/>
  <c r="J17" i="145"/>
  <c r="J16" i="145"/>
  <c r="J15" i="145"/>
  <c r="J14" i="145"/>
  <c r="J13" i="145"/>
  <c r="J12" i="145"/>
  <c r="J11" i="145"/>
  <c r="J10" i="145"/>
  <c r="J9" i="145"/>
  <c r="J8" i="145"/>
  <c r="J7" i="145"/>
  <c r="J6" i="145"/>
  <c r="I5" i="145"/>
  <c r="H5" i="145"/>
  <c r="J5" i="145" s="1"/>
  <c r="H2" i="145"/>
  <c r="B1" i="145"/>
  <c r="J357" i="144"/>
  <c r="J356" i="144"/>
  <c r="J355" i="144"/>
  <c r="J354" i="144"/>
  <c r="J353" i="144"/>
  <c r="J352" i="144"/>
  <c r="J351" i="144"/>
  <c r="J350" i="144"/>
  <c r="J349" i="144"/>
  <c r="J348" i="144"/>
  <c r="J347" i="144"/>
  <c r="J346" i="144"/>
  <c r="J345" i="144"/>
  <c r="J344" i="144"/>
  <c r="J343" i="144"/>
  <c r="J342" i="144"/>
  <c r="J341" i="144"/>
  <c r="J340" i="144"/>
  <c r="J339" i="144"/>
  <c r="J338" i="144"/>
  <c r="J337" i="144"/>
  <c r="J336" i="144"/>
  <c r="J335" i="144"/>
  <c r="J334" i="144"/>
  <c r="J333" i="144"/>
  <c r="J332" i="144"/>
  <c r="J331" i="144"/>
  <c r="J330" i="144"/>
  <c r="J329" i="144"/>
  <c r="J328" i="144"/>
  <c r="J327" i="144"/>
  <c r="J326" i="144"/>
  <c r="J325" i="144"/>
  <c r="J324" i="144"/>
  <c r="J323" i="144"/>
  <c r="J322" i="144"/>
  <c r="J321" i="144"/>
  <c r="J320" i="144"/>
  <c r="J319" i="144"/>
  <c r="J318" i="144"/>
  <c r="J317" i="144"/>
  <c r="J316" i="144"/>
  <c r="J315" i="144"/>
  <c r="J314" i="144"/>
  <c r="J313" i="144"/>
  <c r="J312" i="144"/>
  <c r="J311" i="144"/>
  <c r="J310" i="144"/>
  <c r="J309" i="144"/>
  <c r="J308" i="144"/>
  <c r="J307" i="144"/>
  <c r="J306" i="144"/>
  <c r="J305" i="144"/>
  <c r="J304" i="144"/>
  <c r="J303" i="144"/>
  <c r="J302" i="144"/>
  <c r="J301" i="144"/>
  <c r="J300" i="144"/>
  <c r="J299" i="144"/>
  <c r="J298" i="144"/>
  <c r="J297" i="144"/>
  <c r="J296" i="144"/>
  <c r="J295" i="144"/>
  <c r="J294" i="144"/>
  <c r="J293" i="144"/>
  <c r="J292" i="144"/>
  <c r="J291" i="144"/>
  <c r="J290" i="144"/>
  <c r="J289" i="144"/>
  <c r="J288" i="144"/>
  <c r="J287" i="144"/>
  <c r="J286" i="144"/>
  <c r="J285" i="144"/>
  <c r="J284" i="144"/>
  <c r="J283" i="144"/>
  <c r="J282" i="144"/>
  <c r="J281" i="144"/>
  <c r="J280" i="144"/>
  <c r="J279" i="144"/>
  <c r="J278" i="144"/>
  <c r="J277" i="144"/>
  <c r="J276" i="144"/>
  <c r="J275" i="144"/>
  <c r="J274" i="144"/>
  <c r="J273" i="144"/>
  <c r="J272" i="144"/>
  <c r="J271" i="144"/>
  <c r="J270" i="144"/>
  <c r="J269" i="144"/>
  <c r="J268" i="144"/>
  <c r="J267" i="144"/>
  <c r="J266" i="144"/>
  <c r="J265" i="144"/>
  <c r="J264" i="144"/>
  <c r="J263" i="144"/>
  <c r="J262" i="144"/>
  <c r="J261" i="144"/>
  <c r="J260" i="144"/>
  <c r="J259" i="144"/>
  <c r="J258" i="144"/>
  <c r="J257" i="144"/>
  <c r="J256" i="144"/>
  <c r="J255" i="144"/>
  <c r="J254" i="144"/>
  <c r="J253" i="144"/>
  <c r="J252" i="144"/>
  <c r="J251" i="144"/>
  <c r="J250" i="144"/>
  <c r="J249" i="144"/>
  <c r="J248" i="144"/>
  <c r="J247" i="144"/>
  <c r="J246" i="144"/>
  <c r="J245" i="144"/>
  <c r="J244" i="144"/>
  <c r="J243" i="144"/>
  <c r="J242" i="144"/>
  <c r="J241" i="144"/>
  <c r="J240" i="144"/>
  <c r="J239" i="144"/>
  <c r="J238" i="144"/>
  <c r="J237" i="144"/>
  <c r="J236" i="144"/>
  <c r="J235" i="144"/>
  <c r="J234" i="144"/>
  <c r="J233" i="144"/>
  <c r="J232" i="144"/>
  <c r="J231" i="144"/>
  <c r="J230" i="144"/>
  <c r="J229" i="144"/>
  <c r="J228" i="144"/>
  <c r="J227" i="144"/>
  <c r="J226" i="144"/>
  <c r="J225" i="144"/>
  <c r="J224" i="144"/>
  <c r="J223" i="144"/>
  <c r="J222" i="144"/>
  <c r="J221" i="144"/>
  <c r="J220" i="144"/>
  <c r="J219" i="144"/>
  <c r="J218" i="144"/>
  <c r="J217" i="144"/>
  <c r="J216" i="144"/>
  <c r="J215" i="144"/>
  <c r="J214" i="144"/>
  <c r="J213" i="144"/>
  <c r="J212" i="144"/>
  <c r="J211" i="144"/>
  <c r="J210" i="144"/>
  <c r="J209" i="144"/>
  <c r="J208" i="144"/>
  <c r="J207" i="144"/>
  <c r="J206" i="144"/>
  <c r="J205" i="144"/>
  <c r="J204" i="144"/>
  <c r="J203" i="144"/>
  <c r="J202" i="144"/>
  <c r="J201" i="144"/>
  <c r="J200" i="144"/>
  <c r="J199" i="144"/>
  <c r="J198" i="144"/>
  <c r="J197" i="144"/>
  <c r="J196" i="144"/>
  <c r="J195" i="144"/>
  <c r="J194" i="144"/>
  <c r="J193" i="144"/>
  <c r="J192" i="144"/>
  <c r="J191" i="144"/>
  <c r="J190" i="144"/>
  <c r="J189" i="144"/>
  <c r="J188" i="144"/>
  <c r="J187" i="144"/>
  <c r="J186" i="144"/>
  <c r="J185" i="144"/>
  <c r="J184" i="144"/>
  <c r="J183" i="144"/>
  <c r="J182" i="144"/>
  <c r="J181" i="144"/>
  <c r="J180" i="144"/>
  <c r="J179" i="144"/>
  <c r="J178" i="144"/>
  <c r="J177" i="144"/>
  <c r="J176" i="144"/>
  <c r="J175" i="144"/>
  <c r="J174" i="144"/>
  <c r="J173" i="144"/>
  <c r="J172" i="144"/>
  <c r="J171" i="144"/>
  <c r="J170" i="144"/>
  <c r="J169" i="144"/>
  <c r="J168" i="144"/>
  <c r="J167" i="144"/>
  <c r="J166" i="144"/>
  <c r="J165" i="144"/>
  <c r="J164" i="144"/>
  <c r="J163" i="144"/>
  <c r="J162" i="144"/>
  <c r="J161" i="144"/>
  <c r="J160" i="144"/>
  <c r="J159" i="144"/>
  <c r="J158" i="144"/>
  <c r="J157" i="144"/>
  <c r="J156" i="144"/>
  <c r="J155" i="144"/>
  <c r="J154" i="144"/>
  <c r="J153" i="144"/>
  <c r="J152" i="144"/>
  <c r="J151" i="144"/>
  <c r="J150" i="144"/>
  <c r="J149" i="144"/>
  <c r="J148" i="144"/>
  <c r="J147" i="144"/>
  <c r="J146" i="144"/>
  <c r="J145" i="144"/>
  <c r="J144" i="144"/>
  <c r="J143" i="144"/>
  <c r="J142" i="144"/>
  <c r="J141" i="144"/>
  <c r="J140" i="144"/>
  <c r="J139" i="144"/>
  <c r="J138" i="144"/>
  <c r="J137" i="144"/>
  <c r="J136" i="144"/>
  <c r="J135" i="144"/>
  <c r="J134" i="144"/>
  <c r="J133" i="144"/>
  <c r="J132" i="144"/>
  <c r="J131" i="144"/>
  <c r="J130" i="144"/>
  <c r="J129" i="144"/>
  <c r="J128" i="144"/>
  <c r="J127" i="144"/>
  <c r="J126" i="144"/>
  <c r="J125" i="144"/>
  <c r="J124" i="144"/>
  <c r="J123" i="144"/>
  <c r="J122" i="144"/>
  <c r="J121" i="144"/>
  <c r="J120" i="144"/>
  <c r="J119" i="144"/>
  <c r="J118" i="144"/>
  <c r="J117" i="144"/>
  <c r="J116" i="144"/>
  <c r="J115" i="144"/>
  <c r="J114" i="144"/>
  <c r="J113" i="144"/>
  <c r="J112" i="144"/>
  <c r="J111" i="144"/>
  <c r="J110" i="144"/>
  <c r="J109" i="144"/>
  <c r="J108" i="144"/>
  <c r="J107" i="144"/>
  <c r="J106" i="144"/>
  <c r="J105" i="144"/>
  <c r="J104" i="144"/>
  <c r="J103" i="144"/>
  <c r="J102" i="144"/>
  <c r="J101" i="144"/>
  <c r="J100" i="144"/>
  <c r="J99" i="144"/>
  <c r="J98" i="144"/>
  <c r="J97" i="144"/>
  <c r="J96" i="144"/>
  <c r="J95" i="144"/>
  <c r="J94" i="144"/>
  <c r="J93" i="144"/>
  <c r="J92" i="144"/>
  <c r="J91" i="144"/>
  <c r="J90" i="144"/>
  <c r="J89" i="144"/>
  <c r="J88" i="144"/>
  <c r="J87" i="144"/>
  <c r="J86" i="144"/>
  <c r="J85" i="144"/>
  <c r="J84" i="144"/>
  <c r="J83" i="144"/>
  <c r="J82" i="144"/>
  <c r="J81" i="144"/>
  <c r="J80" i="144"/>
  <c r="J79" i="144"/>
  <c r="J78" i="144"/>
  <c r="J77" i="144"/>
  <c r="J76" i="144"/>
  <c r="J75" i="144"/>
  <c r="J74" i="144"/>
  <c r="J73" i="144"/>
  <c r="J72" i="144"/>
  <c r="J71" i="144"/>
  <c r="J70" i="144"/>
  <c r="J69" i="144"/>
  <c r="J68" i="144"/>
  <c r="J67" i="144"/>
  <c r="J66" i="144"/>
  <c r="J65" i="144"/>
  <c r="J64" i="144"/>
  <c r="J63" i="144"/>
  <c r="J62" i="144"/>
  <c r="J61" i="144"/>
  <c r="J60" i="144"/>
  <c r="J59" i="144"/>
  <c r="J58" i="144"/>
  <c r="J57" i="144"/>
  <c r="J56" i="144"/>
  <c r="J55" i="144"/>
  <c r="J54" i="144"/>
  <c r="J53" i="144"/>
  <c r="J52" i="144"/>
  <c r="J51" i="144"/>
  <c r="J50" i="144"/>
  <c r="J49" i="144"/>
  <c r="J48" i="144"/>
  <c r="J47" i="144"/>
  <c r="J46" i="144"/>
  <c r="J45" i="144"/>
  <c r="J44" i="144"/>
  <c r="J43" i="144"/>
  <c r="J42" i="144"/>
  <c r="J41" i="144"/>
  <c r="J40" i="144"/>
  <c r="J39" i="144"/>
  <c r="J38" i="144"/>
  <c r="J37" i="144"/>
  <c r="J36" i="144"/>
  <c r="J35" i="144"/>
  <c r="J34" i="144"/>
  <c r="J33" i="144"/>
  <c r="J32" i="144"/>
  <c r="J31" i="144"/>
  <c r="J30" i="144"/>
  <c r="J29" i="144"/>
  <c r="J28" i="144"/>
  <c r="J27" i="144"/>
  <c r="J26" i="144"/>
  <c r="J25" i="144"/>
  <c r="J24" i="144"/>
  <c r="J23" i="144"/>
  <c r="J22" i="144"/>
  <c r="J21" i="144"/>
  <c r="O20" i="144"/>
  <c r="J20" i="144"/>
  <c r="O19" i="144"/>
  <c r="J19" i="144"/>
  <c r="O18" i="144"/>
  <c r="J18" i="144"/>
  <c r="O17" i="144"/>
  <c r="J17" i="144"/>
  <c r="O16" i="144"/>
  <c r="J16" i="144"/>
  <c r="O15" i="144"/>
  <c r="J15" i="144"/>
  <c r="O14" i="144"/>
  <c r="J14" i="144"/>
  <c r="O13" i="144"/>
  <c r="J13" i="144"/>
  <c r="O12" i="144"/>
  <c r="J12" i="144"/>
  <c r="O11" i="144"/>
  <c r="J11" i="144"/>
  <c r="O10" i="144"/>
  <c r="J10" i="144"/>
  <c r="O9" i="144"/>
  <c r="J9" i="144"/>
  <c r="O8" i="144"/>
  <c r="J8" i="144"/>
  <c r="I7" i="144"/>
  <c r="H7" i="144"/>
  <c r="J7" i="144" s="1"/>
  <c r="H2" i="144"/>
  <c r="B1" i="144"/>
  <c r="J357" i="143"/>
  <c r="J356" i="143"/>
  <c r="J355" i="143"/>
  <c r="J354" i="143"/>
  <c r="J353" i="143"/>
  <c r="J352" i="143"/>
  <c r="J351" i="143"/>
  <c r="J350" i="143"/>
  <c r="J349" i="143"/>
  <c r="J348" i="143"/>
  <c r="J347" i="143"/>
  <c r="J346" i="143"/>
  <c r="J345" i="143"/>
  <c r="J344" i="143"/>
  <c r="J343" i="143"/>
  <c r="J342" i="143"/>
  <c r="J341" i="143"/>
  <c r="J340" i="143"/>
  <c r="J339" i="143"/>
  <c r="J338" i="143"/>
  <c r="J337" i="143"/>
  <c r="J336" i="143"/>
  <c r="J335" i="143"/>
  <c r="J334" i="143"/>
  <c r="J333" i="143"/>
  <c r="J332" i="143"/>
  <c r="J331" i="143"/>
  <c r="J330" i="143"/>
  <c r="J329" i="143"/>
  <c r="J328" i="143"/>
  <c r="J327" i="143"/>
  <c r="J326" i="143"/>
  <c r="J325" i="143"/>
  <c r="J324" i="143"/>
  <c r="J323" i="143"/>
  <c r="J322" i="143"/>
  <c r="J321" i="143"/>
  <c r="J320" i="143"/>
  <c r="J319" i="143"/>
  <c r="J318" i="143"/>
  <c r="J317" i="143"/>
  <c r="J316" i="143"/>
  <c r="J315" i="143"/>
  <c r="J314" i="143"/>
  <c r="J313" i="143"/>
  <c r="J312" i="143"/>
  <c r="J311" i="143"/>
  <c r="J310" i="143"/>
  <c r="J309" i="143"/>
  <c r="J308" i="143"/>
  <c r="J307" i="143"/>
  <c r="J306" i="143"/>
  <c r="J305" i="143"/>
  <c r="J304" i="143"/>
  <c r="J303" i="143"/>
  <c r="J302" i="143"/>
  <c r="J301" i="143"/>
  <c r="J300" i="143"/>
  <c r="J299" i="143"/>
  <c r="J298" i="143"/>
  <c r="J297" i="143"/>
  <c r="J296" i="143"/>
  <c r="J295" i="143"/>
  <c r="J294" i="143"/>
  <c r="J293" i="143"/>
  <c r="J292" i="143"/>
  <c r="J291" i="143"/>
  <c r="J290" i="143"/>
  <c r="J289" i="143"/>
  <c r="J288" i="143"/>
  <c r="J287" i="143"/>
  <c r="J286" i="143"/>
  <c r="J285" i="143"/>
  <c r="J284" i="143"/>
  <c r="J283" i="143"/>
  <c r="J282" i="143"/>
  <c r="J281" i="143"/>
  <c r="J280" i="143"/>
  <c r="J279" i="143"/>
  <c r="J278" i="143"/>
  <c r="J277" i="143"/>
  <c r="J276" i="143"/>
  <c r="J275" i="143"/>
  <c r="J274" i="143"/>
  <c r="J273" i="143"/>
  <c r="J272" i="143"/>
  <c r="J271" i="143"/>
  <c r="J270" i="143"/>
  <c r="J269" i="143"/>
  <c r="J268" i="143"/>
  <c r="J267" i="143"/>
  <c r="J266" i="143"/>
  <c r="J265" i="143"/>
  <c r="J264" i="143"/>
  <c r="J263" i="143"/>
  <c r="J262" i="143"/>
  <c r="J261" i="143"/>
  <c r="J260" i="143"/>
  <c r="J259" i="143"/>
  <c r="J258" i="143"/>
  <c r="J257" i="143"/>
  <c r="J256" i="143"/>
  <c r="J255" i="143"/>
  <c r="J254" i="143"/>
  <c r="J253" i="143"/>
  <c r="J252" i="143"/>
  <c r="J251" i="143"/>
  <c r="J250" i="143"/>
  <c r="J249" i="143"/>
  <c r="J248" i="143"/>
  <c r="J247" i="143"/>
  <c r="J246" i="143"/>
  <c r="J245" i="143"/>
  <c r="J244" i="143"/>
  <c r="J243" i="143"/>
  <c r="J242" i="143"/>
  <c r="J241" i="143"/>
  <c r="J240" i="143"/>
  <c r="J239" i="143"/>
  <c r="J238" i="143"/>
  <c r="J237" i="143"/>
  <c r="J236" i="143"/>
  <c r="J235" i="143"/>
  <c r="J234" i="143"/>
  <c r="J233" i="143"/>
  <c r="J232" i="143"/>
  <c r="J231" i="143"/>
  <c r="J230" i="143"/>
  <c r="J229" i="143"/>
  <c r="J228" i="143"/>
  <c r="J227" i="143"/>
  <c r="J226" i="143"/>
  <c r="J225" i="143"/>
  <c r="J224" i="143"/>
  <c r="J223" i="143"/>
  <c r="J222" i="143"/>
  <c r="J221" i="143"/>
  <c r="J220" i="143"/>
  <c r="J219" i="143"/>
  <c r="J218" i="143"/>
  <c r="J217" i="143"/>
  <c r="J216" i="143"/>
  <c r="J215" i="143"/>
  <c r="J214" i="143"/>
  <c r="J213" i="143"/>
  <c r="J212" i="143"/>
  <c r="J211" i="143"/>
  <c r="J210" i="143"/>
  <c r="J209" i="143"/>
  <c r="J208" i="143"/>
  <c r="J207" i="143"/>
  <c r="J206" i="143"/>
  <c r="J205" i="143"/>
  <c r="J204" i="143"/>
  <c r="J203" i="143"/>
  <c r="J202" i="143"/>
  <c r="J201" i="143"/>
  <c r="J200" i="143"/>
  <c r="J199" i="143"/>
  <c r="J198" i="143"/>
  <c r="J197" i="143"/>
  <c r="J196" i="143"/>
  <c r="J195" i="143"/>
  <c r="J194" i="143"/>
  <c r="J193" i="143"/>
  <c r="J192" i="143"/>
  <c r="J191" i="143"/>
  <c r="J190" i="143"/>
  <c r="J189" i="143"/>
  <c r="J188" i="143"/>
  <c r="J187" i="143"/>
  <c r="J186" i="143"/>
  <c r="J185" i="143"/>
  <c r="J184" i="143"/>
  <c r="J183" i="143"/>
  <c r="J182" i="143"/>
  <c r="J181" i="143"/>
  <c r="J180" i="143"/>
  <c r="J179" i="143"/>
  <c r="J178" i="143"/>
  <c r="J177" i="143"/>
  <c r="J176" i="143"/>
  <c r="J175" i="143"/>
  <c r="J174" i="143"/>
  <c r="J173" i="143"/>
  <c r="J172" i="143"/>
  <c r="J171" i="143"/>
  <c r="J170" i="143"/>
  <c r="J169" i="143"/>
  <c r="J168" i="143"/>
  <c r="J167" i="143"/>
  <c r="J166" i="143"/>
  <c r="J165" i="143"/>
  <c r="J164" i="143"/>
  <c r="J163" i="143"/>
  <c r="J162" i="143"/>
  <c r="J161" i="143"/>
  <c r="J160" i="143"/>
  <c r="J159" i="143"/>
  <c r="J158" i="143"/>
  <c r="J157" i="143"/>
  <c r="J156" i="143"/>
  <c r="J155" i="143"/>
  <c r="J154" i="143"/>
  <c r="J153" i="143"/>
  <c r="J152" i="143"/>
  <c r="J151" i="143"/>
  <c r="J150" i="143"/>
  <c r="J149" i="143"/>
  <c r="J148" i="143"/>
  <c r="J147" i="143"/>
  <c r="J146" i="143"/>
  <c r="J145" i="143"/>
  <c r="J144" i="143"/>
  <c r="J143" i="143"/>
  <c r="J142" i="143"/>
  <c r="J141" i="143"/>
  <c r="J140" i="143"/>
  <c r="J139" i="143"/>
  <c r="J138" i="143"/>
  <c r="J137" i="143"/>
  <c r="J136" i="143"/>
  <c r="J135" i="143"/>
  <c r="J134" i="143"/>
  <c r="J133" i="143"/>
  <c r="J132" i="143"/>
  <c r="J131" i="143"/>
  <c r="J130" i="143"/>
  <c r="J129" i="143"/>
  <c r="J128" i="143"/>
  <c r="J127" i="143"/>
  <c r="J126" i="143"/>
  <c r="J125" i="143"/>
  <c r="J124" i="143"/>
  <c r="J123" i="143"/>
  <c r="J122" i="143"/>
  <c r="J121" i="143"/>
  <c r="J120" i="143"/>
  <c r="J119" i="143"/>
  <c r="J118" i="143"/>
  <c r="J117" i="143"/>
  <c r="J116" i="143"/>
  <c r="J115" i="143"/>
  <c r="J114" i="143"/>
  <c r="J113" i="143"/>
  <c r="J112" i="143"/>
  <c r="J111" i="143"/>
  <c r="J110" i="143"/>
  <c r="J109" i="143"/>
  <c r="J108" i="143"/>
  <c r="J107" i="143"/>
  <c r="J106" i="143"/>
  <c r="J105" i="143"/>
  <c r="J104" i="143"/>
  <c r="J103" i="143"/>
  <c r="J102" i="143"/>
  <c r="J101" i="143"/>
  <c r="J100" i="143"/>
  <c r="J99" i="143"/>
  <c r="J98" i="143"/>
  <c r="J97" i="143"/>
  <c r="J96" i="143"/>
  <c r="J95" i="143"/>
  <c r="J94" i="143"/>
  <c r="J93" i="143"/>
  <c r="J92" i="143"/>
  <c r="J91" i="143"/>
  <c r="J90" i="143"/>
  <c r="J89" i="143"/>
  <c r="J88" i="143"/>
  <c r="J87" i="143"/>
  <c r="J86" i="143"/>
  <c r="J85" i="143"/>
  <c r="J84" i="143"/>
  <c r="J83" i="143"/>
  <c r="J82" i="143"/>
  <c r="J81" i="143"/>
  <c r="J80" i="143"/>
  <c r="J79" i="143"/>
  <c r="J78" i="143"/>
  <c r="J77" i="143"/>
  <c r="J76" i="143"/>
  <c r="J75" i="143"/>
  <c r="J74" i="143"/>
  <c r="J73" i="143"/>
  <c r="J72" i="143"/>
  <c r="J71" i="143"/>
  <c r="J70" i="143"/>
  <c r="J69" i="143"/>
  <c r="J68" i="143"/>
  <c r="J67" i="143"/>
  <c r="J66" i="143"/>
  <c r="J65" i="143"/>
  <c r="J64" i="143"/>
  <c r="J63" i="143"/>
  <c r="J62" i="143"/>
  <c r="J61" i="143"/>
  <c r="J60" i="143"/>
  <c r="J59" i="143"/>
  <c r="J58" i="143"/>
  <c r="J57" i="143"/>
  <c r="J56" i="143"/>
  <c r="J55" i="143"/>
  <c r="J54" i="143"/>
  <c r="J53" i="143"/>
  <c r="J52" i="143"/>
  <c r="J51" i="143"/>
  <c r="J50" i="143"/>
  <c r="J49" i="143"/>
  <c r="J48" i="143"/>
  <c r="J47" i="143"/>
  <c r="J46" i="143"/>
  <c r="J45" i="143"/>
  <c r="J44" i="143"/>
  <c r="J43" i="143"/>
  <c r="J42" i="143"/>
  <c r="J41" i="143"/>
  <c r="J40" i="143"/>
  <c r="J39" i="143"/>
  <c r="J38" i="143"/>
  <c r="J37" i="143"/>
  <c r="J36" i="143"/>
  <c r="J35" i="143"/>
  <c r="J34" i="143"/>
  <c r="J33" i="143"/>
  <c r="J32" i="143"/>
  <c r="J31" i="143"/>
  <c r="J30" i="143"/>
  <c r="J29" i="143"/>
  <c r="J28" i="143"/>
  <c r="J27" i="143"/>
  <c r="J26" i="143"/>
  <c r="J25" i="143"/>
  <c r="J24" i="143"/>
  <c r="J23" i="143"/>
  <c r="J22" i="143"/>
  <c r="J21" i="143"/>
  <c r="J20" i="143"/>
  <c r="J19" i="143"/>
  <c r="J18" i="143"/>
  <c r="J17" i="143"/>
  <c r="J16" i="143"/>
  <c r="M15" i="143"/>
  <c r="J15" i="143"/>
  <c r="M14" i="143"/>
  <c r="J14" i="143"/>
  <c r="M13" i="143"/>
  <c r="J13" i="143"/>
  <c r="M12" i="143"/>
  <c r="J12" i="143"/>
  <c r="M11" i="143"/>
  <c r="J11" i="143"/>
  <c r="M10" i="143"/>
  <c r="J10" i="143"/>
  <c r="M9" i="143"/>
  <c r="J9" i="143"/>
  <c r="M8" i="143"/>
  <c r="J8" i="143"/>
  <c r="M7" i="143"/>
  <c r="H3" i="143" s="1"/>
  <c r="H4" i="143" s="1"/>
  <c r="L7" i="143"/>
  <c r="K7" i="143"/>
  <c r="I7" i="143"/>
  <c r="H7" i="143"/>
  <c r="H2" i="143"/>
  <c r="B1" i="143"/>
  <c r="J65" i="140"/>
  <c r="J64" i="140"/>
  <c r="J63" i="140"/>
  <c r="J62" i="140"/>
  <c r="J61" i="140"/>
  <c r="J60" i="140"/>
  <c r="J59" i="140"/>
  <c r="J58" i="140"/>
  <c r="J57" i="140"/>
  <c r="J56" i="140"/>
  <c r="J55" i="140"/>
  <c r="J54" i="140"/>
  <c r="J53" i="140"/>
  <c r="J52" i="140"/>
  <c r="J51" i="140"/>
  <c r="J50" i="140"/>
  <c r="J49" i="140"/>
  <c r="J48" i="140"/>
  <c r="J47" i="140"/>
  <c r="J46" i="140"/>
  <c r="J45" i="140"/>
  <c r="J44" i="140"/>
  <c r="J43" i="140"/>
  <c r="J42" i="140"/>
  <c r="J41" i="140"/>
  <c r="J40" i="140"/>
  <c r="J39" i="140"/>
  <c r="J38" i="140"/>
  <c r="J37" i="140"/>
  <c r="J36" i="140"/>
  <c r="J35" i="140"/>
  <c r="J34" i="140"/>
  <c r="J33" i="140"/>
  <c r="J32" i="140"/>
  <c r="J31" i="140"/>
  <c r="J30" i="140"/>
  <c r="J29" i="140"/>
  <c r="J28" i="140"/>
  <c r="J27" i="140"/>
  <c r="J26" i="140"/>
  <c r="J25" i="140"/>
  <c r="J24" i="140"/>
  <c r="J23" i="140"/>
  <c r="J22" i="140"/>
  <c r="J21" i="140"/>
  <c r="J20" i="140"/>
  <c r="J19" i="140"/>
  <c r="J18" i="140"/>
  <c r="J17" i="140"/>
  <c r="J16" i="140"/>
  <c r="J15" i="140"/>
  <c r="J14" i="140"/>
  <c r="J13" i="140"/>
  <c r="J12" i="140"/>
  <c r="J11" i="140"/>
  <c r="J10" i="140"/>
  <c r="J9" i="140"/>
  <c r="J8" i="140"/>
  <c r="J7" i="140"/>
  <c r="J6" i="140"/>
  <c r="I5" i="140"/>
  <c r="H5" i="140"/>
  <c r="H2" i="140"/>
  <c r="B1" i="140"/>
  <c r="J65" i="139"/>
  <c r="J64" i="139"/>
  <c r="J63" i="139"/>
  <c r="J62" i="139"/>
  <c r="J61" i="139"/>
  <c r="J60" i="139"/>
  <c r="J59" i="139"/>
  <c r="J58" i="139"/>
  <c r="J57" i="139"/>
  <c r="J56" i="139"/>
  <c r="J55" i="139"/>
  <c r="J54" i="139"/>
  <c r="J53" i="139"/>
  <c r="J52" i="139"/>
  <c r="J51" i="139"/>
  <c r="J50" i="139"/>
  <c r="J49" i="139"/>
  <c r="J48" i="139"/>
  <c r="J47" i="139"/>
  <c r="J46" i="139"/>
  <c r="J45" i="139"/>
  <c r="J44" i="139"/>
  <c r="J43" i="139"/>
  <c r="J42" i="139"/>
  <c r="J41" i="139"/>
  <c r="J40" i="139"/>
  <c r="J39" i="139"/>
  <c r="J38" i="139"/>
  <c r="J37" i="139"/>
  <c r="J36" i="139"/>
  <c r="J35" i="139"/>
  <c r="J34" i="139"/>
  <c r="J33" i="139"/>
  <c r="J32" i="139"/>
  <c r="J31" i="139"/>
  <c r="J30" i="139"/>
  <c r="J29" i="139"/>
  <c r="J28" i="139"/>
  <c r="J27" i="139"/>
  <c r="J26" i="139"/>
  <c r="J25" i="139"/>
  <c r="J24" i="139"/>
  <c r="J23" i="139"/>
  <c r="J22" i="139"/>
  <c r="J21" i="139"/>
  <c r="J20" i="139"/>
  <c r="J19" i="139"/>
  <c r="J18" i="139"/>
  <c r="J17" i="139"/>
  <c r="J16" i="139"/>
  <c r="J15" i="139"/>
  <c r="J14" i="139"/>
  <c r="J13" i="139"/>
  <c r="J12" i="139"/>
  <c r="J11" i="139"/>
  <c r="J10" i="139"/>
  <c r="J9" i="139"/>
  <c r="J8" i="139"/>
  <c r="J7" i="139"/>
  <c r="J6" i="139"/>
  <c r="I5" i="139"/>
  <c r="H5" i="139"/>
  <c r="J5" i="139" s="1"/>
  <c r="H2" i="139"/>
  <c r="B1" i="139"/>
  <c r="J357" i="138"/>
  <c r="J356" i="138"/>
  <c r="J355" i="138"/>
  <c r="J354" i="138"/>
  <c r="J353" i="138"/>
  <c r="J352" i="138"/>
  <c r="J351" i="138"/>
  <c r="J350" i="138"/>
  <c r="J349" i="138"/>
  <c r="J348" i="138"/>
  <c r="J347" i="138"/>
  <c r="J346" i="138"/>
  <c r="J345" i="138"/>
  <c r="J344" i="138"/>
  <c r="J343" i="138"/>
  <c r="J342" i="138"/>
  <c r="J341" i="138"/>
  <c r="J340" i="138"/>
  <c r="J339" i="138"/>
  <c r="J338" i="138"/>
  <c r="J337" i="138"/>
  <c r="J336" i="138"/>
  <c r="J335" i="138"/>
  <c r="J334" i="138"/>
  <c r="J333" i="138"/>
  <c r="J332" i="138"/>
  <c r="J331" i="138"/>
  <c r="J330" i="138"/>
  <c r="J329" i="138"/>
  <c r="J328" i="138"/>
  <c r="J327" i="138"/>
  <c r="J326" i="138"/>
  <c r="J325" i="138"/>
  <c r="J324" i="138"/>
  <c r="J323" i="138"/>
  <c r="J322" i="138"/>
  <c r="J321" i="138"/>
  <c r="J320" i="138"/>
  <c r="J319" i="138"/>
  <c r="J318" i="138"/>
  <c r="J317" i="138"/>
  <c r="J316" i="138"/>
  <c r="J315" i="138"/>
  <c r="J314" i="138"/>
  <c r="J313" i="138"/>
  <c r="J312" i="138"/>
  <c r="J311" i="138"/>
  <c r="J310" i="138"/>
  <c r="J309" i="138"/>
  <c r="J308" i="138"/>
  <c r="J307" i="138"/>
  <c r="J306" i="138"/>
  <c r="J305" i="138"/>
  <c r="J304" i="138"/>
  <c r="J303" i="138"/>
  <c r="J302" i="138"/>
  <c r="J301" i="138"/>
  <c r="J300" i="138"/>
  <c r="J299" i="138"/>
  <c r="J298" i="138"/>
  <c r="J297" i="138"/>
  <c r="J296" i="138"/>
  <c r="J295" i="138"/>
  <c r="J294" i="138"/>
  <c r="J293" i="138"/>
  <c r="J292" i="138"/>
  <c r="J291" i="138"/>
  <c r="J290" i="138"/>
  <c r="J289" i="138"/>
  <c r="J288" i="138"/>
  <c r="J287" i="138"/>
  <c r="J286" i="138"/>
  <c r="J285" i="138"/>
  <c r="J284" i="138"/>
  <c r="J283" i="138"/>
  <c r="J282" i="138"/>
  <c r="J281" i="138"/>
  <c r="J280" i="138"/>
  <c r="J279" i="138"/>
  <c r="J278" i="138"/>
  <c r="J277" i="138"/>
  <c r="J276" i="138"/>
  <c r="J275" i="138"/>
  <c r="J274" i="138"/>
  <c r="J273" i="138"/>
  <c r="J272" i="138"/>
  <c r="J271" i="138"/>
  <c r="J270" i="138"/>
  <c r="J269" i="138"/>
  <c r="J268" i="138"/>
  <c r="J267" i="138"/>
  <c r="J266" i="138"/>
  <c r="J265" i="138"/>
  <c r="J264" i="138"/>
  <c r="J263" i="138"/>
  <c r="J262" i="138"/>
  <c r="J261" i="138"/>
  <c r="J260" i="138"/>
  <c r="J259" i="138"/>
  <c r="J258" i="138"/>
  <c r="J257" i="138"/>
  <c r="J256" i="138"/>
  <c r="J255" i="138"/>
  <c r="J254" i="138"/>
  <c r="J253" i="138"/>
  <c r="J252" i="138"/>
  <c r="J251" i="138"/>
  <c r="J250" i="138"/>
  <c r="J249" i="138"/>
  <c r="J248" i="138"/>
  <c r="J247" i="138"/>
  <c r="J246" i="138"/>
  <c r="J245" i="138"/>
  <c r="J244" i="138"/>
  <c r="J243" i="138"/>
  <c r="J242" i="138"/>
  <c r="J241" i="138"/>
  <c r="J240" i="138"/>
  <c r="J239" i="138"/>
  <c r="J238" i="138"/>
  <c r="J237" i="138"/>
  <c r="J236" i="138"/>
  <c r="J235" i="138"/>
  <c r="J234" i="138"/>
  <c r="J233" i="138"/>
  <c r="J232" i="138"/>
  <c r="J231" i="138"/>
  <c r="J230" i="138"/>
  <c r="J229" i="138"/>
  <c r="J228" i="138"/>
  <c r="J227" i="138"/>
  <c r="J226" i="138"/>
  <c r="J225" i="138"/>
  <c r="J224" i="138"/>
  <c r="J223" i="138"/>
  <c r="J222" i="138"/>
  <c r="J221" i="138"/>
  <c r="J220" i="138"/>
  <c r="J219" i="138"/>
  <c r="J218" i="138"/>
  <c r="J217" i="138"/>
  <c r="J216" i="138"/>
  <c r="J215" i="138"/>
  <c r="J214" i="138"/>
  <c r="J213" i="138"/>
  <c r="J212" i="138"/>
  <c r="J211" i="138"/>
  <c r="J210" i="138"/>
  <c r="J209" i="138"/>
  <c r="J208" i="138"/>
  <c r="J207" i="138"/>
  <c r="J206" i="138"/>
  <c r="J205" i="138"/>
  <c r="J204" i="138"/>
  <c r="J203" i="138"/>
  <c r="J202" i="138"/>
  <c r="J201" i="138"/>
  <c r="J200" i="138"/>
  <c r="J199" i="138"/>
  <c r="J198" i="138"/>
  <c r="J197" i="138"/>
  <c r="J196" i="138"/>
  <c r="J195" i="138"/>
  <c r="J194" i="138"/>
  <c r="J193" i="138"/>
  <c r="J192" i="138"/>
  <c r="J191" i="138"/>
  <c r="J190" i="138"/>
  <c r="J189" i="138"/>
  <c r="J188" i="138"/>
  <c r="J187" i="138"/>
  <c r="J186" i="138"/>
  <c r="J185" i="138"/>
  <c r="J184" i="138"/>
  <c r="J183" i="138"/>
  <c r="J182" i="138"/>
  <c r="J181" i="138"/>
  <c r="J180" i="138"/>
  <c r="J179" i="138"/>
  <c r="J178" i="138"/>
  <c r="J177" i="138"/>
  <c r="J176" i="138"/>
  <c r="J175" i="138"/>
  <c r="J174" i="138"/>
  <c r="J173" i="138"/>
  <c r="J172" i="138"/>
  <c r="J171" i="138"/>
  <c r="J170" i="138"/>
  <c r="J169" i="138"/>
  <c r="J168" i="138"/>
  <c r="J167" i="138"/>
  <c r="J166" i="138"/>
  <c r="J165" i="138"/>
  <c r="J164" i="138"/>
  <c r="J163" i="138"/>
  <c r="J162" i="138"/>
  <c r="J161" i="138"/>
  <c r="J160" i="138"/>
  <c r="J159" i="138"/>
  <c r="J158" i="138"/>
  <c r="J157" i="138"/>
  <c r="J156" i="138"/>
  <c r="J155" i="138"/>
  <c r="J154" i="138"/>
  <c r="J153" i="138"/>
  <c r="J152" i="138"/>
  <c r="J151" i="138"/>
  <c r="J150" i="138"/>
  <c r="J149" i="138"/>
  <c r="J148" i="138"/>
  <c r="J147" i="138"/>
  <c r="J146" i="138"/>
  <c r="J145" i="138"/>
  <c r="J144" i="138"/>
  <c r="J143" i="138"/>
  <c r="J142" i="138"/>
  <c r="J141" i="138"/>
  <c r="J140" i="138"/>
  <c r="J139" i="138"/>
  <c r="J138" i="138"/>
  <c r="J137" i="138"/>
  <c r="J136" i="138"/>
  <c r="J135" i="138"/>
  <c r="J134" i="138"/>
  <c r="J133" i="138"/>
  <c r="J132" i="138"/>
  <c r="J131" i="138"/>
  <c r="J130" i="138"/>
  <c r="J129" i="138"/>
  <c r="J128" i="138"/>
  <c r="J127" i="138"/>
  <c r="J126" i="138"/>
  <c r="J125" i="138"/>
  <c r="J124" i="138"/>
  <c r="J123" i="138"/>
  <c r="J122" i="138"/>
  <c r="J121" i="138"/>
  <c r="J120" i="138"/>
  <c r="J119" i="138"/>
  <c r="J118" i="138"/>
  <c r="J117" i="138"/>
  <c r="J116" i="138"/>
  <c r="J115" i="138"/>
  <c r="J114" i="138"/>
  <c r="J113" i="138"/>
  <c r="J112" i="138"/>
  <c r="J111" i="138"/>
  <c r="J110" i="138"/>
  <c r="J109" i="138"/>
  <c r="J108" i="138"/>
  <c r="J107" i="138"/>
  <c r="J106" i="138"/>
  <c r="J105" i="138"/>
  <c r="J104" i="138"/>
  <c r="J103" i="138"/>
  <c r="J102" i="138"/>
  <c r="J101" i="138"/>
  <c r="J100" i="138"/>
  <c r="J99" i="138"/>
  <c r="J98" i="138"/>
  <c r="J97" i="138"/>
  <c r="J96" i="138"/>
  <c r="J95" i="138"/>
  <c r="J94" i="138"/>
  <c r="J93" i="138"/>
  <c r="J92" i="138"/>
  <c r="J91" i="138"/>
  <c r="J90" i="138"/>
  <c r="J89" i="138"/>
  <c r="J88" i="138"/>
  <c r="J87" i="138"/>
  <c r="J86" i="138"/>
  <c r="J85" i="138"/>
  <c r="J84" i="138"/>
  <c r="J83" i="138"/>
  <c r="J82" i="138"/>
  <c r="J81" i="138"/>
  <c r="J80" i="138"/>
  <c r="J79" i="138"/>
  <c r="J78" i="138"/>
  <c r="J77" i="138"/>
  <c r="J76" i="138"/>
  <c r="J75" i="138"/>
  <c r="J74" i="138"/>
  <c r="J73" i="138"/>
  <c r="J72" i="138"/>
  <c r="J71" i="138"/>
  <c r="J70" i="138"/>
  <c r="J69" i="138"/>
  <c r="J68" i="138"/>
  <c r="J67" i="138"/>
  <c r="J66" i="138"/>
  <c r="J65" i="138"/>
  <c r="J64" i="138"/>
  <c r="J63" i="138"/>
  <c r="J62" i="138"/>
  <c r="J61" i="138"/>
  <c r="J60" i="138"/>
  <c r="J59" i="138"/>
  <c r="J58" i="138"/>
  <c r="J57" i="138"/>
  <c r="J56" i="138"/>
  <c r="J55" i="138"/>
  <c r="J54" i="138"/>
  <c r="J53" i="138"/>
  <c r="J52" i="138"/>
  <c r="J51" i="138"/>
  <c r="J50" i="138"/>
  <c r="J49" i="138"/>
  <c r="J48" i="138"/>
  <c r="J47" i="138"/>
  <c r="J46" i="138"/>
  <c r="J45" i="138"/>
  <c r="J44" i="138"/>
  <c r="J43" i="138"/>
  <c r="J42" i="138"/>
  <c r="J41" i="138"/>
  <c r="J40" i="138"/>
  <c r="J39" i="138"/>
  <c r="J38" i="138"/>
  <c r="J37" i="138"/>
  <c r="J36" i="138"/>
  <c r="J35" i="138"/>
  <c r="J34" i="138"/>
  <c r="J33" i="138"/>
  <c r="J32" i="138"/>
  <c r="J31" i="138"/>
  <c r="J30" i="138"/>
  <c r="J29" i="138"/>
  <c r="J28" i="138"/>
  <c r="J27" i="138"/>
  <c r="J26" i="138"/>
  <c r="J25" i="138"/>
  <c r="J24" i="138"/>
  <c r="J23" i="138"/>
  <c r="J22" i="138"/>
  <c r="J21" i="138"/>
  <c r="O20" i="138"/>
  <c r="J20" i="138"/>
  <c r="O19" i="138"/>
  <c r="J19" i="138"/>
  <c r="O18" i="138"/>
  <c r="J18" i="138"/>
  <c r="O17" i="138"/>
  <c r="J17" i="138"/>
  <c r="O16" i="138"/>
  <c r="J16" i="138"/>
  <c r="O15" i="138"/>
  <c r="J15" i="138"/>
  <c r="O14" i="138"/>
  <c r="J14" i="138"/>
  <c r="O13" i="138"/>
  <c r="J13" i="138"/>
  <c r="O12" i="138"/>
  <c r="J12" i="138"/>
  <c r="O11" i="138"/>
  <c r="J11" i="138"/>
  <c r="O10" i="138"/>
  <c r="J10" i="138"/>
  <c r="O9" i="138"/>
  <c r="J9" i="138"/>
  <c r="O8" i="138"/>
  <c r="J8" i="138"/>
  <c r="I7" i="138"/>
  <c r="H7" i="138"/>
  <c r="H2" i="138"/>
  <c r="B1" i="138"/>
  <c r="J357" i="137"/>
  <c r="J356" i="137"/>
  <c r="J355" i="137"/>
  <c r="J354" i="137"/>
  <c r="J353" i="137"/>
  <c r="J352" i="137"/>
  <c r="J351" i="137"/>
  <c r="J350" i="137"/>
  <c r="J349" i="137"/>
  <c r="J348" i="137"/>
  <c r="J347" i="137"/>
  <c r="J346" i="137"/>
  <c r="J345" i="137"/>
  <c r="J344" i="137"/>
  <c r="J343" i="137"/>
  <c r="J342" i="137"/>
  <c r="J341" i="137"/>
  <c r="J340" i="137"/>
  <c r="J339" i="137"/>
  <c r="J338" i="137"/>
  <c r="J337" i="137"/>
  <c r="J336" i="137"/>
  <c r="J335" i="137"/>
  <c r="J334" i="137"/>
  <c r="J333" i="137"/>
  <c r="J332" i="137"/>
  <c r="J331" i="137"/>
  <c r="J330" i="137"/>
  <c r="J329" i="137"/>
  <c r="J328" i="137"/>
  <c r="J327" i="137"/>
  <c r="J326" i="137"/>
  <c r="J325" i="137"/>
  <c r="J324" i="137"/>
  <c r="J323" i="137"/>
  <c r="J322" i="137"/>
  <c r="J321" i="137"/>
  <c r="J320" i="137"/>
  <c r="J319" i="137"/>
  <c r="J318" i="137"/>
  <c r="J317" i="137"/>
  <c r="J316" i="137"/>
  <c r="J315" i="137"/>
  <c r="J314" i="137"/>
  <c r="J313" i="137"/>
  <c r="J312" i="137"/>
  <c r="J311" i="137"/>
  <c r="J310" i="137"/>
  <c r="J309" i="137"/>
  <c r="J308" i="137"/>
  <c r="J307" i="137"/>
  <c r="J306" i="137"/>
  <c r="J305" i="137"/>
  <c r="J304" i="137"/>
  <c r="J303" i="137"/>
  <c r="J302" i="137"/>
  <c r="J301" i="137"/>
  <c r="J300" i="137"/>
  <c r="J299" i="137"/>
  <c r="J298" i="137"/>
  <c r="J297" i="137"/>
  <c r="J296" i="137"/>
  <c r="J295" i="137"/>
  <c r="J294" i="137"/>
  <c r="J293" i="137"/>
  <c r="J292" i="137"/>
  <c r="J291" i="137"/>
  <c r="J290" i="137"/>
  <c r="J289" i="137"/>
  <c r="J288" i="137"/>
  <c r="J287" i="137"/>
  <c r="J286" i="137"/>
  <c r="J285" i="137"/>
  <c r="J284" i="137"/>
  <c r="J283" i="137"/>
  <c r="J282" i="137"/>
  <c r="J281" i="137"/>
  <c r="J280" i="137"/>
  <c r="J279" i="137"/>
  <c r="J278" i="137"/>
  <c r="J277" i="137"/>
  <c r="J276" i="137"/>
  <c r="J275" i="137"/>
  <c r="J274" i="137"/>
  <c r="J273" i="137"/>
  <c r="J272" i="137"/>
  <c r="J271" i="137"/>
  <c r="J270" i="137"/>
  <c r="J269" i="137"/>
  <c r="J268" i="137"/>
  <c r="J267" i="137"/>
  <c r="J266" i="137"/>
  <c r="J265" i="137"/>
  <c r="J264" i="137"/>
  <c r="J263" i="137"/>
  <c r="J262" i="137"/>
  <c r="J261" i="137"/>
  <c r="J260" i="137"/>
  <c r="J259" i="137"/>
  <c r="J258" i="137"/>
  <c r="J257" i="137"/>
  <c r="J256" i="137"/>
  <c r="J255" i="137"/>
  <c r="J254" i="137"/>
  <c r="J253" i="137"/>
  <c r="J252" i="137"/>
  <c r="J251" i="137"/>
  <c r="J250" i="137"/>
  <c r="J249" i="137"/>
  <c r="J248" i="137"/>
  <c r="J247" i="137"/>
  <c r="J246" i="137"/>
  <c r="J245" i="137"/>
  <c r="J244" i="137"/>
  <c r="J243" i="137"/>
  <c r="J242" i="137"/>
  <c r="J241" i="137"/>
  <c r="J240" i="137"/>
  <c r="J239" i="137"/>
  <c r="J238" i="137"/>
  <c r="J237" i="137"/>
  <c r="J236" i="137"/>
  <c r="J235" i="137"/>
  <c r="J234" i="137"/>
  <c r="J233" i="137"/>
  <c r="J232" i="137"/>
  <c r="J231" i="137"/>
  <c r="J230" i="137"/>
  <c r="J229" i="137"/>
  <c r="J228" i="137"/>
  <c r="J227" i="137"/>
  <c r="J226" i="137"/>
  <c r="J225" i="137"/>
  <c r="J224" i="137"/>
  <c r="J223" i="137"/>
  <c r="J222" i="137"/>
  <c r="J221" i="137"/>
  <c r="J220" i="137"/>
  <c r="J219" i="137"/>
  <c r="J218" i="137"/>
  <c r="J217" i="137"/>
  <c r="J216" i="137"/>
  <c r="J215" i="137"/>
  <c r="J214" i="137"/>
  <c r="J213" i="137"/>
  <c r="J212" i="137"/>
  <c r="J211" i="137"/>
  <c r="J210" i="137"/>
  <c r="J209" i="137"/>
  <c r="J208" i="137"/>
  <c r="J207" i="137"/>
  <c r="J206" i="137"/>
  <c r="J205" i="137"/>
  <c r="J204" i="137"/>
  <c r="J203" i="137"/>
  <c r="J202" i="137"/>
  <c r="J201" i="137"/>
  <c r="J200" i="137"/>
  <c r="J199" i="137"/>
  <c r="J198" i="137"/>
  <c r="J197" i="137"/>
  <c r="J196" i="137"/>
  <c r="J195" i="137"/>
  <c r="J194" i="137"/>
  <c r="J193" i="137"/>
  <c r="J192" i="137"/>
  <c r="J191" i="137"/>
  <c r="J190" i="137"/>
  <c r="J189" i="137"/>
  <c r="J188" i="137"/>
  <c r="J187" i="137"/>
  <c r="J186" i="137"/>
  <c r="J185" i="137"/>
  <c r="J184" i="137"/>
  <c r="J183" i="137"/>
  <c r="J182" i="137"/>
  <c r="J181" i="137"/>
  <c r="J180" i="137"/>
  <c r="J179" i="137"/>
  <c r="J178" i="137"/>
  <c r="J177" i="137"/>
  <c r="J176" i="137"/>
  <c r="J175" i="137"/>
  <c r="J174" i="137"/>
  <c r="J173" i="137"/>
  <c r="J172" i="137"/>
  <c r="J171" i="137"/>
  <c r="J170" i="137"/>
  <c r="J169" i="137"/>
  <c r="J168" i="137"/>
  <c r="J167" i="137"/>
  <c r="J166" i="137"/>
  <c r="J165" i="137"/>
  <c r="J164" i="137"/>
  <c r="J163" i="137"/>
  <c r="J162" i="137"/>
  <c r="J161" i="137"/>
  <c r="J160" i="137"/>
  <c r="J159" i="137"/>
  <c r="J158" i="137"/>
  <c r="J157" i="137"/>
  <c r="J156" i="137"/>
  <c r="J155" i="137"/>
  <c r="J154" i="137"/>
  <c r="J153" i="137"/>
  <c r="J152" i="137"/>
  <c r="J151" i="137"/>
  <c r="J150" i="137"/>
  <c r="J149" i="137"/>
  <c r="J148" i="137"/>
  <c r="J147" i="137"/>
  <c r="J146" i="137"/>
  <c r="J145" i="137"/>
  <c r="J144" i="137"/>
  <c r="J143" i="137"/>
  <c r="J142" i="137"/>
  <c r="J141" i="137"/>
  <c r="J140" i="137"/>
  <c r="J139" i="137"/>
  <c r="J138" i="137"/>
  <c r="J137" i="137"/>
  <c r="J136" i="137"/>
  <c r="J135" i="137"/>
  <c r="J134" i="137"/>
  <c r="J133" i="137"/>
  <c r="J132" i="137"/>
  <c r="J131" i="137"/>
  <c r="J130" i="137"/>
  <c r="J129" i="137"/>
  <c r="J128" i="137"/>
  <c r="J127" i="137"/>
  <c r="J126" i="137"/>
  <c r="J125" i="137"/>
  <c r="J124" i="137"/>
  <c r="J123" i="137"/>
  <c r="J122" i="137"/>
  <c r="J121" i="137"/>
  <c r="J120" i="137"/>
  <c r="J119" i="137"/>
  <c r="J118" i="137"/>
  <c r="J117" i="137"/>
  <c r="J116" i="137"/>
  <c r="J115" i="137"/>
  <c r="J114" i="137"/>
  <c r="J113" i="137"/>
  <c r="J112" i="137"/>
  <c r="J111" i="137"/>
  <c r="J110" i="137"/>
  <c r="J109" i="137"/>
  <c r="J108" i="137"/>
  <c r="J107" i="137"/>
  <c r="J106" i="137"/>
  <c r="J105" i="137"/>
  <c r="J104" i="137"/>
  <c r="J103" i="137"/>
  <c r="J102" i="137"/>
  <c r="J101" i="137"/>
  <c r="J100" i="137"/>
  <c r="J99" i="137"/>
  <c r="J98" i="137"/>
  <c r="J97" i="137"/>
  <c r="J96" i="137"/>
  <c r="J95" i="137"/>
  <c r="J94" i="137"/>
  <c r="J93" i="137"/>
  <c r="J92" i="137"/>
  <c r="J91" i="137"/>
  <c r="J90" i="137"/>
  <c r="J89" i="137"/>
  <c r="J88" i="137"/>
  <c r="J87" i="137"/>
  <c r="J86" i="137"/>
  <c r="J85" i="137"/>
  <c r="J84" i="137"/>
  <c r="J83" i="137"/>
  <c r="J82" i="137"/>
  <c r="J81" i="137"/>
  <c r="J80" i="137"/>
  <c r="J79" i="137"/>
  <c r="J78" i="137"/>
  <c r="J77" i="137"/>
  <c r="J76" i="137"/>
  <c r="J75" i="137"/>
  <c r="J74" i="137"/>
  <c r="J73" i="137"/>
  <c r="J72" i="137"/>
  <c r="J71" i="137"/>
  <c r="J70" i="137"/>
  <c r="J69" i="137"/>
  <c r="J68" i="137"/>
  <c r="J67" i="137"/>
  <c r="J66" i="137"/>
  <c r="J65" i="137"/>
  <c r="J64" i="137"/>
  <c r="J63" i="137"/>
  <c r="J62" i="137"/>
  <c r="J61" i="137"/>
  <c r="J60" i="137"/>
  <c r="J59" i="137"/>
  <c r="J58" i="137"/>
  <c r="J57" i="137"/>
  <c r="J56" i="137"/>
  <c r="J55" i="137"/>
  <c r="J54" i="137"/>
  <c r="J53" i="137"/>
  <c r="J52" i="137"/>
  <c r="J51" i="137"/>
  <c r="J50" i="137"/>
  <c r="J49" i="137"/>
  <c r="J48" i="137"/>
  <c r="J47" i="137"/>
  <c r="J46" i="137"/>
  <c r="J45" i="137"/>
  <c r="J44" i="137"/>
  <c r="J43" i="137"/>
  <c r="J42" i="137"/>
  <c r="J41" i="137"/>
  <c r="J40" i="137"/>
  <c r="J39" i="137"/>
  <c r="J38" i="137"/>
  <c r="J37" i="137"/>
  <c r="J36" i="137"/>
  <c r="J35" i="137"/>
  <c r="J34" i="137"/>
  <c r="J33" i="137"/>
  <c r="J32" i="137"/>
  <c r="J31" i="137"/>
  <c r="J30" i="137"/>
  <c r="J29" i="137"/>
  <c r="J28" i="137"/>
  <c r="J27" i="137"/>
  <c r="J26" i="137"/>
  <c r="J25" i="137"/>
  <c r="J24" i="137"/>
  <c r="J23" i="137"/>
  <c r="M22" i="137"/>
  <c r="J22" i="137"/>
  <c r="M21" i="137"/>
  <c r="J21" i="137"/>
  <c r="M20" i="137"/>
  <c r="J20" i="137"/>
  <c r="M19" i="137"/>
  <c r="J19" i="137"/>
  <c r="M18" i="137"/>
  <c r="J18" i="137"/>
  <c r="M17" i="137"/>
  <c r="J17" i="137"/>
  <c r="M16" i="137"/>
  <c r="J16" i="137"/>
  <c r="M15" i="137"/>
  <c r="J15" i="137"/>
  <c r="M14" i="137"/>
  <c r="J14" i="137"/>
  <c r="M13" i="137"/>
  <c r="J13" i="137"/>
  <c r="M12" i="137"/>
  <c r="J12" i="137"/>
  <c r="M11" i="137"/>
  <c r="J11" i="137"/>
  <c r="M10" i="137"/>
  <c r="J10" i="137"/>
  <c r="M9" i="137"/>
  <c r="J9" i="137"/>
  <c r="M8" i="137"/>
  <c r="J8" i="137"/>
  <c r="L7" i="137"/>
  <c r="K7" i="137"/>
  <c r="I7" i="137"/>
  <c r="H7" i="137"/>
  <c r="H2" i="137"/>
  <c r="B1" i="137"/>
  <c r="J65" i="134"/>
  <c r="J64" i="134"/>
  <c r="J63" i="134"/>
  <c r="J62" i="134"/>
  <c r="J61" i="134"/>
  <c r="J60" i="134"/>
  <c r="J59" i="134"/>
  <c r="J58" i="134"/>
  <c r="J57" i="134"/>
  <c r="J56" i="134"/>
  <c r="J55" i="134"/>
  <c r="J54" i="134"/>
  <c r="J53" i="134"/>
  <c r="J52" i="134"/>
  <c r="J51" i="134"/>
  <c r="J50" i="134"/>
  <c r="J49" i="134"/>
  <c r="J48" i="134"/>
  <c r="J47" i="134"/>
  <c r="J46" i="134"/>
  <c r="J45" i="134"/>
  <c r="J44" i="134"/>
  <c r="J43" i="134"/>
  <c r="J42" i="134"/>
  <c r="J41" i="134"/>
  <c r="J40" i="134"/>
  <c r="J39" i="134"/>
  <c r="J38" i="134"/>
  <c r="J37" i="134"/>
  <c r="J36" i="134"/>
  <c r="J35" i="134"/>
  <c r="J34" i="134"/>
  <c r="J33" i="134"/>
  <c r="J32" i="134"/>
  <c r="J31" i="134"/>
  <c r="J30" i="134"/>
  <c r="J29" i="134"/>
  <c r="J28" i="134"/>
  <c r="J27" i="134"/>
  <c r="J26" i="134"/>
  <c r="J25" i="134"/>
  <c r="J24" i="134"/>
  <c r="J23" i="134"/>
  <c r="J22" i="134"/>
  <c r="J21" i="134"/>
  <c r="J20" i="134"/>
  <c r="J19" i="134"/>
  <c r="J18" i="134"/>
  <c r="J17" i="134"/>
  <c r="J16" i="134"/>
  <c r="J15" i="134"/>
  <c r="J14" i="134"/>
  <c r="J13" i="134"/>
  <c r="J12" i="134"/>
  <c r="J11" i="134"/>
  <c r="J10" i="134"/>
  <c r="J9" i="134"/>
  <c r="J8" i="134"/>
  <c r="J7" i="134"/>
  <c r="J6" i="134"/>
  <c r="I5" i="134"/>
  <c r="H5" i="134"/>
  <c r="J5" i="134" s="1"/>
  <c r="H2" i="134"/>
  <c r="B1" i="134"/>
  <c r="J65" i="133"/>
  <c r="J64" i="133"/>
  <c r="J63" i="133"/>
  <c r="J62" i="133"/>
  <c r="J61" i="133"/>
  <c r="J60" i="133"/>
  <c r="J59" i="133"/>
  <c r="J58" i="133"/>
  <c r="J57" i="133"/>
  <c r="J56" i="133"/>
  <c r="J55" i="133"/>
  <c r="J54" i="133"/>
  <c r="J53" i="133"/>
  <c r="J52" i="133"/>
  <c r="J51" i="133"/>
  <c r="J50" i="133"/>
  <c r="J49" i="133"/>
  <c r="J48" i="133"/>
  <c r="J47" i="133"/>
  <c r="J46" i="133"/>
  <c r="J45" i="133"/>
  <c r="J44" i="133"/>
  <c r="J43" i="133"/>
  <c r="J42" i="133"/>
  <c r="J41" i="133"/>
  <c r="J40" i="133"/>
  <c r="J39" i="133"/>
  <c r="J38" i="133"/>
  <c r="J37" i="133"/>
  <c r="J36" i="133"/>
  <c r="J35" i="133"/>
  <c r="J34" i="133"/>
  <c r="J33" i="133"/>
  <c r="J32" i="133"/>
  <c r="J31" i="133"/>
  <c r="J30" i="133"/>
  <c r="J29" i="133"/>
  <c r="J28" i="133"/>
  <c r="J27" i="133"/>
  <c r="J26" i="133"/>
  <c r="J25" i="133"/>
  <c r="J24" i="133"/>
  <c r="J23" i="133"/>
  <c r="J22" i="133"/>
  <c r="J21" i="133"/>
  <c r="J20" i="133"/>
  <c r="J19" i="133"/>
  <c r="J18" i="133"/>
  <c r="J17" i="133"/>
  <c r="J16" i="133"/>
  <c r="J15" i="133"/>
  <c r="J14" i="133"/>
  <c r="J13" i="133"/>
  <c r="J12" i="133"/>
  <c r="J11" i="133"/>
  <c r="J10" i="133"/>
  <c r="J9" i="133"/>
  <c r="J8" i="133"/>
  <c r="J7" i="133"/>
  <c r="J6" i="133"/>
  <c r="I5" i="133"/>
  <c r="H5" i="133"/>
  <c r="H2" i="133"/>
  <c r="B1" i="133"/>
  <c r="J357" i="132"/>
  <c r="J356" i="132"/>
  <c r="J355" i="132"/>
  <c r="J354" i="132"/>
  <c r="J353" i="132"/>
  <c r="J352" i="132"/>
  <c r="J351" i="132"/>
  <c r="J350" i="132"/>
  <c r="J349" i="132"/>
  <c r="J348" i="132"/>
  <c r="J347" i="132"/>
  <c r="J346" i="132"/>
  <c r="J345" i="132"/>
  <c r="J344" i="132"/>
  <c r="J343" i="132"/>
  <c r="J342" i="132"/>
  <c r="J341" i="132"/>
  <c r="J340" i="132"/>
  <c r="J339" i="132"/>
  <c r="J338" i="132"/>
  <c r="J337" i="132"/>
  <c r="J336" i="132"/>
  <c r="J335" i="132"/>
  <c r="J334" i="132"/>
  <c r="J333" i="132"/>
  <c r="J332" i="132"/>
  <c r="J331" i="132"/>
  <c r="J330" i="132"/>
  <c r="J329" i="132"/>
  <c r="J328" i="132"/>
  <c r="J327" i="132"/>
  <c r="J326" i="132"/>
  <c r="J325" i="132"/>
  <c r="J324" i="132"/>
  <c r="J323" i="132"/>
  <c r="J322" i="132"/>
  <c r="J321" i="132"/>
  <c r="J320" i="132"/>
  <c r="J319" i="132"/>
  <c r="J318" i="132"/>
  <c r="J317" i="132"/>
  <c r="J316" i="132"/>
  <c r="J315" i="132"/>
  <c r="J314" i="132"/>
  <c r="J313" i="132"/>
  <c r="J312" i="132"/>
  <c r="J311" i="132"/>
  <c r="J310" i="132"/>
  <c r="J309" i="132"/>
  <c r="J308" i="132"/>
  <c r="J307" i="132"/>
  <c r="J306" i="132"/>
  <c r="J305" i="132"/>
  <c r="J304" i="132"/>
  <c r="J303" i="132"/>
  <c r="J302" i="132"/>
  <c r="J301" i="132"/>
  <c r="J300" i="132"/>
  <c r="J299" i="132"/>
  <c r="J298" i="132"/>
  <c r="J297" i="132"/>
  <c r="J296" i="132"/>
  <c r="J295" i="132"/>
  <c r="J294" i="132"/>
  <c r="J293" i="132"/>
  <c r="J292" i="132"/>
  <c r="J291" i="132"/>
  <c r="J290" i="132"/>
  <c r="J289" i="132"/>
  <c r="J288" i="132"/>
  <c r="J287" i="132"/>
  <c r="J286" i="132"/>
  <c r="J285" i="132"/>
  <c r="J284" i="132"/>
  <c r="J283" i="132"/>
  <c r="J282" i="132"/>
  <c r="J281" i="132"/>
  <c r="J280" i="132"/>
  <c r="J279" i="132"/>
  <c r="J278" i="132"/>
  <c r="J277" i="132"/>
  <c r="J276" i="132"/>
  <c r="J275" i="132"/>
  <c r="J274" i="132"/>
  <c r="J273" i="132"/>
  <c r="J272" i="132"/>
  <c r="J271" i="132"/>
  <c r="J270" i="132"/>
  <c r="J269" i="132"/>
  <c r="J268" i="132"/>
  <c r="J267" i="132"/>
  <c r="J266" i="132"/>
  <c r="J265" i="132"/>
  <c r="J264" i="132"/>
  <c r="J263" i="132"/>
  <c r="J262" i="132"/>
  <c r="J261" i="132"/>
  <c r="J260" i="132"/>
  <c r="J259" i="132"/>
  <c r="J258" i="132"/>
  <c r="J257" i="132"/>
  <c r="J256" i="132"/>
  <c r="J255" i="132"/>
  <c r="J254" i="132"/>
  <c r="J253" i="132"/>
  <c r="J252" i="132"/>
  <c r="J251" i="132"/>
  <c r="J250" i="132"/>
  <c r="J249" i="132"/>
  <c r="J248" i="132"/>
  <c r="J247" i="132"/>
  <c r="J246" i="132"/>
  <c r="J245" i="132"/>
  <c r="J244" i="132"/>
  <c r="J243" i="132"/>
  <c r="J242" i="132"/>
  <c r="J241" i="132"/>
  <c r="J240" i="132"/>
  <c r="J239" i="132"/>
  <c r="J238" i="132"/>
  <c r="J237" i="132"/>
  <c r="J236" i="132"/>
  <c r="J235" i="132"/>
  <c r="J234" i="132"/>
  <c r="J233" i="132"/>
  <c r="J232" i="132"/>
  <c r="J231" i="132"/>
  <c r="J230" i="132"/>
  <c r="J229" i="132"/>
  <c r="J228" i="132"/>
  <c r="J227" i="132"/>
  <c r="J226" i="132"/>
  <c r="J225" i="132"/>
  <c r="J224" i="132"/>
  <c r="J223" i="132"/>
  <c r="J222" i="132"/>
  <c r="J221" i="132"/>
  <c r="J220" i="132"/>
  <c r="J219" i="132"/>
  <c r="J218" i="132"/>
  <c r="J217" i="132"/>
  <c r="J216" i="132"/>
  <c r="J215" i="132"/>
  <c r="J214" i="132"/>
  <c r="J213" i="132"/>
  <c r="J212" i="132"/>
  <c r="J211" i="132"/>
  <c r="J210" i="132"/>
  <c r="J209" i="132"/>
  <c r="J208" i="132"/>
  <c r="J207" i="132"/>
  <c r="J206" i="132"/>
  <c r="J205" i="132"/>
  <c r="J204" i="132"/>
  <c r="J203" i="132"/>
  <c r="J202" i="132"/>
  <c r="J201" i="132"/>
  <c r="J200" i="132"/>
  <c r="J199" i="132"/>
  <c r="J198" i="132"/>
  <c r="J197" i="132"/>
  <c r="J196" i="132"/>
  <c r="J195" i="132"/>
  <c r="J194" i="132"/>
  <c r="J193" i="132"/>
  <c r="J192" i="132"/>
  <c r="J191" i="132"/>
  <c r="J190" i="132"/>
  <c r="J189" i="132"/>
  <c r="J188" i="132"/>
  <c r="J187" i="132"/>
  <c r="J186" i="132"/>
  <c r="J185" i="132"/>
  <c r="J184" i="132"/>
  <c r="J183" i="132"/>
  <c r="J182" i="132"/>
  <c r="J181" i="132"/>
  <c r="J180" i="132"/>
  <c r="J179" i="132"/>
  <c r="J178" i="132"/>
  <c r="J177" i="132"/>
  <c r="J176" i="132"/>
  <c r="J175" i="132"/>
  <c r="J174" i="132"/>
  <c r="J173" i="132"/>
  <c r="J172" i="132"/>
  <c r="J171" i="132"/>
  <c r="J170" i="132"/>
  <c r="J169" i="132"/>
  <c r="J168" i="132"/>
  <c r="J167" i="132"/>
  <c r="J166" i="132"/>
  <c r="J165" i="132"/>
  <c r="J164" i="132"/>
  <c r="J163" i="132"/>
  <c r="J162" i="132"/>
  <c r="J161" i="132"/>
  <c r="J160" i="132"/>
  <c r="J159" i="132"/>
  <c r="J158" i="132"/>
  <c r="J157" i="132"/>
  <c r="J156" i="132"/>
  <c r="J155" i="132"/>
  <c r="J154" i="132"/>
  <c r="J153" i="132"/>
  <c r="J152" i="132"/>
  <c r="J151" i="132"/>
  <c r="J150" i="132"/>
  <c r="J149" i="132"/>
  <c r="J148" i="132"/>
  <c r="J147" i="132"/>
  <c r="J146" i="132"/>
  <c r="J145" i="132"/>
  <c r="J144" i="132"/>
  <c r="J143" i="132"/>
  <c r="J142" i="132"/>
  <c r="J141" i="132"/>
  <c r="J140" i="132"/>
  <c r="J139" i="132"/>
  <c r="J138" i="132"/>
  <c r="J137" i="132"/>
  <c r="J136" i="132"/>
  <c r="J135" i="132"/>
  <c r="J134" i="132"/>
  <c r="J133" i="132"/>
  <c r="J132" i="132"/>
  <c r="J131" i="132"/>
  <c r="J130" i="132"/>
  <c r="J129" i="132"/>
  <c r="J128" i="132"/>
  <c r="J127" i="132"/>
  <c r="J126" i="132"/>
  <c r="J125" i="132"/>
  <c r="J124" i="132"/>
  <c r="J123" i="132"/>
  <c r="J122" i="132"/>
  <c r="J121" i="132"/>
  <c r="J120" i="132"/>
  <c r="J119" i="132"/>
  <c r="J118" i="132"/>
  <c r="J117" i="132"/>
  <c r="J116" i="132"/>
  <c r="J115" i="132"/>
  <c r="J114" i="132"/>
  <c r="J113" i="132"/>
  <c r="J112" i="132"/>
  <c r="J111" i="132"/>
  <c r="J110" i="132"/>
  <c r="J109" i="132"/>
  <c r="J108" i="132"/>
  <c r="J107" i="132"/>
  <c r="J106" i="132"/>
  <c r="J105" i="132"/>
  <c r="J104" i="132"/>
  <c r="J103" i="132"/>
  <c r="J102" i="132"/>
  <c r="J101" i="132"/>
  <c r="J100" i="132"/>
  <c r="J99" i="132"/>
  <c r="J98" i="132"/>
  <c r="J97" i="132"/>
  <c r="J96" i="132"/>
  <c r="J95" i="132"/>
  <c r="J94" i="132"/>
  <c r="J93" i="132"/>
  <c r="J92" i="132"/>
  <c r="J91" i="132"/>
  <c r="J90" i="132"/>
  <c r="J89" i="132"/>
  <c r="J88" i="132"/>
  <c r="J87" i="132"/>
  <c r="J86" i="132"/>
  <c r="J85" i="132"/>
  <c r="J84" i="132"/>
  <c r="J83" i="132"/>
  <c r="J82" i="132"/>
  <c r="J81" i="132"/>
  <c r="J80" i="132"/>
  <c r="J79" i="132"/>
  <c r="J78" i="132"/>
  <c r="J77" i="132"/>
  <c r="J76" i="132"/>
  <c r="J75" i="132"/>
  <c r="J74" i="132"/>
  <c r="J73" i="132"/>
  <c r="J72" i="132"/>
  <c r="J71" i="132"/>
  <c r="J70" i="132"/>
  <c r="J69" i="132"/>
  <c r="J68" i="132"/>
  <c r="J67" i="132"/>
  <c r="J66" i="132"/>
  <c r="J65" i="132"/>
  <c r="J64" i="132"/>
  <c r="J63" i="132"/>
  <c r="J62" i="132"/>
  <c r="J61" i="132"/>
  <c r="J60" i="132"/>
  <c r="J59" i="132"/>
  <c r="J58" i="132"/>
  <c r="J57" i="132"/>
  <c r="J56" i="132"/>
  <c r="J55" i="132"/>
  <c r="J54" i="132"/>
  <c r="J53" i="132"/>
  <c r="J52" i="132"/>
  <c r="J51" i="132"/>
  <c r="J50" i="132"/>
  <c r="J49" i="132"/>
  <c r="J48" i="132"/>
  <c r="J47" i="132"/>
  <c r="J46" i="132"/>
  <c r="J45" i="132"/>
  <c r="J44" i="132"/>
  <c r="J43" i="132"/>
  <c r="J42" i="132"/>
  <c r="J41" i="132"/>
  <c r="J40" i="132"/>
  <c r="J39" i="132"/>
  <c r="J38" i="132"/>
  <c r="J37" i="132"/>
  <c r="J36" i="132"/>
  <c r="J35" i="132"/>
  <c r="J34" i="132"/>
  <c r="J33" i="132"/>
  <c r="J32" i="132"/>
  <c r="J31" i="132"/>
  <c r="J30" i="132"/>
  <c r="J29" i="132"/>
  <c r="J28" i="132"/>
  <c r="J27" i="132"/>
  <c r="J26" i="132"/>
  <c r="J25" i="132"/>
  <c r="J24" i="132"/>
  <c r="J23" i="132"/>
  <c r="J22" i="132"/>
  <c r="J21" i="132"/>
  <c r="O20" i="132"/>
  <c r="J20" i="132"/>
  <c r="O19" i="132"/>
  <c r="J19" i="132"/>
  <c r="O18" i="132"/>
  <c r="J18" i="132"/>
  <c r="O17" i="132"/>
  <c r="J17" i="132"/>
  <c r="O16" i="132"/>
  <c r="J16" i="132"/>
  <c r="O15" i="132"/>
  <c r="J15" i="132"/>
  <c r="O14" i="132"/>
  <c r="J14" i="132"/>
  <c r="O13" i="132"/>
  <c r="J13" i="132"/>
  <c r="O12" i="132"/>
  <c r="J12" i="132"/>
  <c r="O11" i="132"/>
  <c r="J11" i="132"/>
  <c r="O10" i="132"/>
  <c r="J10" i="132"/>
  <c r="O9" i="132"/>
  <c r="J9" i="132"/>
  <c r="O8" i="132"/>
  <c r="J8" i="132"/>
  <c r="I7" i="132"/>
  <c r="H7" i="132"/>
  <c r="J7" i="132" s="1"/>
  <c r="H2" i="132"/>
  <c r="B1" i="132"/>
  <c r="J357" i="131"/>
  <c r="J356" i="131"/>
  <c r="J355" i="131"/>
  <c r="J354" i="131"/>
  <c r="J353" i="131"/>
  <c r="J352" i="131"/>
  <c r="J351" i="131"/>
  <c r="J350" i="131"/>
  <c r="J349" i="131"/>
  <c r="J348" i="131"/>
  <c r="J347" i="131"/>
  <c r="J346" i="131"/>
  <c r="J345" i="131"/>
  <c r="J344" i="131"/>
  <c r="J343" i="131"/>
  <c r="J342" i="131"/>
  <c r="J341" i="131"/>
  <c r="J340" i="131"/>
  <c r="J339" i="131"/>
  <c r="J338" i="131"/>
  <c r="J337" i="131"/>
  <c r="J336" i="131"/>
  <c r="J335" i="131"/>
  <c r="J334" i="131"/>
  <c r="J333" i="131"/>
  <c r="J332" i="131"/>
  <c r="J331" i="131"/>
  <c r="J330" i="131"/>
  <c r="J329" i="131"/>
  <c r="J328" i="131"/>
  <c r="J327" i="131"/>
  <c r="J326" i="131"/>
  <c r="J325" i="131"/>
  <c r="J324" i="131"/>
  <c r="J323" i="131"/>
  <c r="J322" i="131"/>
  <c r="J321" i="131"/>
  <c r="J320" i="131"/>
  <c r="J319" i="131"/>
  <c r="J318" i="131"/>
  <c r="J317" i="131"/>
  <c r="J316" i="131"/>
  <c r="J315" i="131"/>
  <c r="J314" i="131"/>
  <c r="J313" i="131"/>
  <c r="J312" i="131"/>
  <c r="J311" i="131"/>
  <c r="J310" i="131"/>
  <c r="J309" i="131"/>
  <c r="J308" i="131"/>
  <c r="J307" i="131"/>
  <c r="J306" i="131"/>
  <c r="J305" i="131"/>
  <c r="J304" i="131"/>
  <c r="J303" i="131"/>
  <c r="J302" i="131"/>
  <c r="J301" i="131"/>
  <c r="J300" i="131"/>
  <c r="J299" i="131"/>
  <c r="J298" i="131"/>
  <c r="J297" i="131"/>
  <c r="J296" i="131"/>
  <c r="J295" i="131"/>
  <c r="J294" i="131"/>
  <c r="J293" i="131"/>
  <c r="J292" i="131"/>
  <c r="J291" i="131"/>
  <c r="J290" i="131"/>
  <c r="J289" i="131"/>
  <c r="J288" i="131"/>
  <c r="J287" i="131"/>
  <c r="J286" i="131"/>
  <c r="J285" i="131"/>
  <c r="J284" i="131"/>
  <c r="J283" i="131"/>
  <c r="J282" i="131"/>
  <c r="J281" i="131"/>
  <c r="J280" i="131"/>
  <c r="J279" i="131"/>
  <c r="J278" i="131"/>
  <c r="J277" i="131"/>
  <c r="J276" i="131"/>
  <c r="J275" i="131"/>
  <c r="J274" i="131"/>
  <c r="J273" i="131"/>
  <c r="J272" i="131"/>
  <c r="J271" i="131"/>
  <c r="J270" i="131"/>
  <c r="J269" i="131"/>
  <c r="J268" i="131"/>
  <c r="J267" i="131"/>
  <c r="J266" i="131"/>
  <c r="J265" i="131"/>
  <c r="J264" i="131"/>
  <c r="J263" i="131"/>
  <c r="J262" i="131"/>
  <c r="J261" i="131"/>
  <c r="J260" i="131"/>
  <c r="J259" i="131"/>
  <c r="J258" i="131"/>
  <c r="J257" i="131"/>
  <c r="J256" i="131"/>
  <c r="J255" i="131"/>
  <c r="J254" i="131"/>
  <c r="J253" i="131"/>
  <c r="J252" i="131"/>
  <c r="J251" i="131"/>
  <c r="J250" i="131"/>
  <c r="J249" i="131"/>
  <c r="J248" i="131"/>
  <c r="J247" i="131"/>
  <c r="J246" i="131"/>
  <c r="J245" i="131"/>
  <c r="J244" i="131"/>
  <c r="J243" i="131"/>
  <c r="J242" i="131"/>
  <c r="J241" i="131"/>
  <c r="J240" i="131"/>
  <c r="J239" i="131"/>
  <c r="J238" i="131"/>
  <c r="J237" i="131"/>
  <c r="J236" i="131"/>
  <c r="J235" i="131"/>
  <c r="J234" i="131"/>
  <c r="J233" i="131"/>
  <c r="J232" i="131"/>
  <c r="J231" i="131"/>
  <c r="J230" i="131"/>
  <c r="J229" i="131"/>
  <c r="J228" i="131"/>
  <c r="J227" i="131"/>
  <c r="J226" i="131"/>
  <c r="J225" i="131"/>
  <c r="J224" i="131"/>
  <c r="J223" i="131"/>
  <c r="J222" i="131"/>
  <c r="J221" i="131"/>
  <c r="J220" i="131"/>
  <c r="J219" i="131"/>
  <c r="J218" i="131"/>
  <c r="J217" i="131"/>
  <c r="J216" i="131"/>
  <c r="J215" i="131"/>
  <c r="J214" i="131"/>
  <c r="J213" i="131"/>
  <c r="J212" i="131"/>
  <c r="J211" i="131"/>
  <c r="J210" i="131"/>
  <c r="J209" i="131"/>
  <c r="J208" i="131"/>
  <c r="J207" i="131"/>
  <c r="J206" i="131"/>
  <c r="J205" i="131"/>
  <c r="J204" i="131"/>
  <c r="J203" i="131"/>
  <c r="J202" i="131"/>
  <c r="J201" i="131"/>
  <c r="J200" i="131"/>
  <c r="J199" i="131"/>
  <c r="J198" i="131"/>
  <c r="J197" i="131"/>
  <c r="J196" i="131"/>
  <c r="J195" i="131"/>
  <c r="J194" i="131"/>
  <c r="J193" i="131"/>
  <c r="J192" i="131"/>
  <c r="J191" i="131"/>
  <c r="J190" i="131"/>
  <c r="J189" i="131"/>
  <c r="J188" i="131"/>
  <c r="J187" i="131"/>
  <c r="J186" i="131"/>
  <c r="J185" i="131"/>
  <c r="J184" i="131"/>
  <c r="J183" i="131"/>
  <c r="J182" i="131"/>
  <c r="J181" i="131"/>
  <c r="J180" i="131"/>
  <c r="J179" i="131"/>
  <c r="J178" i="131"/>
  <c r="J177" i="131"/>
  <c r="J176" i="131"/>
  <c r="J175" i="131"/>
  <c r="J174" i="131"/>
  <c r="J173" i="131"/>
  <c r="J172" i="131"/>
  <c r="J171" i="131"/>
  <c r="J170" i="131"/>
  <c r="J169" i="131"/>
  <c r="J168" i="131"/>
  <c r="J167" i="131"/>
  <c r="J166" i="131"/>
  <c r="J165" i="131"/>
  <c r="J164" i="131"/>
  <c r="J163" i="131"/>
  <c r="J162" i="131"/>
  <c r="J161" i="131"/>
  <c r="J160" i="131"/>
  <c r="J159" i="131"/>
  <c r="J158" i="131"/>
  <c r="J157" i="131"/>
  <c r="J156" i="131"/>
  <c r="J155" i="131"/>
  <c r="J154" i="131"/>
  <c r="J153" i="131"/>
  <c r="J152" i="131"/>
  <c r="J151" i="131"/>
  <c r="J150" i="131"/>
  <c r="J149" i="131"/>
  <c r="J148" i="131"/>
  <c r="J147" i="131"/>
  <c r="J146" i="131"/>
  <c r="J145" i="131"/>
  <c r="J144" i="131"/>
  <c r="J143" i="131"/>
  <c r="J142" i="131"/>
  <c r="J141" i="131"/>
  <c r="J140" i="131"/>
  <c r="J139" i="131"/>
  <c r="J138" i="131"/>
  <c r="J137" i="131"/>
  <c r="J136" i="131"/>
  <c r="J135" i="131"/>
  <c r="J134" i="131"/>
  <c r="J133" i="131"/>
  <c r="J132" i="131"/>
  <c r="J131" i="131"/>
  <c r="J130" i="131"/>
  <c r="J129" i="131"/>
  <c r="J128" i="131"/>
  <c r="J127" i="131"/>
  <c r="J126" i="131"/>
  <c r="J125" i="131"/>
  <c r="J124" i="131"/>
  <c r="J123" i="131"/>
  <c r="J122" i="131"/>
  <c r="J121" i="131"/>
  <c r="J120" i="131"/>
  <c r="J119" i="131"/>
  <c r="J118" i="131"/>
  <c r="J117" i="131"/>
  <c r="J116" i="131"/>
  <c r="J115" i="131"/>
  <c r="J114" i="131"/>
  <c r="J113" i="131"/>
  <c r="J112" i="131"/>
  <c r="J111" i="131"/>
  <c r="J110" i="131"/>
  <c r="J109" i="131"/>
  <c r="J108" i="131"/>
  <c r="J107" i="131"/>
  <c r="J106" i="131"/>
  <c r="J105" i="131"/>
  <c r="J104" i="131"/>
  <c r="J103" i="131"/>
  <c r="J102" i="131"/>
  <c r="J101" i="131"/>
  <c r="J100" i="131"/>
  <c r="J99" i="131"/>
  <c r="J98" i="131"/>
  <c r="J97" i="131"/>
  <c r="J96" i="131"/>
  <c r="J95" i="131"/>
  <c r="J94" i="131"/>
  <c r="J93" i="131"/>
  <c r="J92" i="131"/>
  <c r="J91" i="131"/>
  <c r="J90" i="131"/>
  <c r="J89" i="131"/>
  <c r="J88" i="131"/>
  <c r="J87" i="131"/>
  <c r="J86" i="131"/>
  <c r="J85" i="131"/>
  <c r="J84" i="131"/>
  <c r="J83" i="131"/>
  <c r="J82" i="131"/>
  <c r="J81" i="131"/>
  <c r="J80" i="131"/>
  <c r="J79" i="131"/>
  <c r="J78" i="131"/>
  <c r="J77" i="131"/>
  <c r="J76" i="131"/>
  <c r="J75" i="131"/>
  <c r="J74" i="131"/>
  <c r="J73" i="131"/>
  <c r="J72" i="131"/>
  <c r="J71" i="131"/>
  <c r="J70" i="131"/>
  <c r="J69" i="131"/>
  <c r="J68" i="131"/>
  <c r="J67" i="131"/>
  <c r="J66" i="131"/>
  <c r="J65" i="131"/>
  <c r="J64" i="131"/>
  <c r="J63" i="131"/>
  <c r="J62" i="131"/>
  <c r="J61" i="131"/>
  <c r="J60" i="131"/>
  <c r="J59" i="131"/>
  <c r="J58" i="131"/>
  <c r="J57" i="131"/>
  <c r="J56" i="131"/>
  <c r="J55" i="131"/>
  <c r="J54" i="131"/>
  <c r="J53" i="131"/>
  <c r="J52" i="131"/>
  <c r="J51" i="131"/>
  <c r="J50" i="131"/>
  <c r="J49" i="131"/>
  <c r="J48" i="131"/>
  <c r="J47" i="131"/>
  <c r="J46" i="131"/>
  <c r="J45" i="131"/>
  <c r="J44" i="131"/>
  <c r="J43" i="131"/>
  <c r="J42" i="131"/>
  <c r="J41" i="131"/>
  <c r="J40" i="131"/>
  <c r="J39" i="131"/>
  <c r="J38" i="131"/>
  <c r="J37" i="131"/>
  <c r="J36" i="131"/>
  <c r="J35" i="131"/>
  <c r="J34" i="131"/>
  <c r="J33" i="131"/>
  <c r="J32" i="131"/>
  <c r="J31" i="131"/>
  <c r="J30" i="131"/>
  <c r="J29" i="131"/>
  <c r="J28" i="131"/>
  <c r="J27" i="131"/>
  <c r="J26" i="131"/>
  <c r="J25" i="131"/>
  <c r="J24" i="131"/>
  <c r="J23" i="131"/>
  <c r="J22" i="131"/>
  <c r="J21" i="131"/>
  <c r="J20" i="131"/>
  <c r="J19" i="131"/>
  <c r="J18" i="131"/>
  <c r="J17" i="131"/>
  <c r="J16" i="131"/>
  <c r="M15" i="131"/>
  <c r="J15" i="131"/>
  <c r="M14" i="131"/>
  <c r="J14" i="131"/>
  <c r="M13" i="131"/>
  <c r="J13" i="131"/>
  <c r="M12" i="131"/>
  <c r="J12" i="131"/>
  <c r="M11" i="131"/>
  <c r="J11" i="131"/>
  <c r="M10" i="131"/>
  <c r="J10" i="131"/>
  <c r="M9" i="131"/>
  <c r="J9" i="131"/>
  <c r="J8" i="131"/>
  <c r="L7" i="131"/>
  <c r="K7" i="131"/>
  <c r="I7" i="131"/>
  <c r="H7" i="131"/>
  <c r="H2" i="131"/>
  <c r="B1" i="131"/>
  <c r="J65" i="128"/>
  <c r="J64" i="128"/>
  <c r="J63" i="128"/>
  <c r="J62" i="128"/>
  <c r="J61" i="128"/>
  <c r="J60" i="128"/>
  <c r="J59" i="128"/>
  <c r="J58" i="128"/>
  <c r="J57" i="128"/>
  <c r="J56" i="128"/>
  <c r="J55" i="128"/>
  <c r="J54" i="128"/>
  <c r="J53" i="128"/>
  <c r="J52" i="128"/>
  <c r="J51" i="128"/>
  <c r="J50" i="128"/>
  <c r="J49" i="128"/>
  <c r="J48" i="128"/>
  <c r="J47" i="128"/>
  <c r="J46" i="128"/>
  <c r="J45" i="128"/>
  <c r="J44" i="128"/>
  <c r="J43" i="128"/>
  <c r="J42" i="128"/>
  <c r="J41" i="128"/>
  <c r="J40" i="128"/>
  <c r="J39" i="128"/>
  <c r="J38" i="128"/>
  <c r="J37" i="128"/>
  <c r="J36" i="128"/>
  <c r="J35" i="128"/>
  <c r="J34" i="128"/>
  <c r="J33" i="128"/>
  <c r="J32" i="128"/>
  <c r="J31" i="128"/>
  <c r="J30" i="128"/>
  <c r="J29" i="128"/>
  <c r="J28" i="128"/>
  <c r="J27" i="128"/>
  <c r="J26" i="128"/>
  <c r="J25" i="128"/>
  <c r="J24" i="128"/>
  <c r="J23" i="128"/>
  <c r="J22" i="128"/>
  <c r="J21" i="128"/>
  <c r="J20" i="128"/>
  <c r="J19" i="128"/>
  <c r="J18" i="128"/>
  <c r="J17" i="128"/>
  <c r="J16" i="128"/>
  <c r="J15" i="128"/>
  <c r="J14" i="128"/>
  <c r="J13" i="128"/>
  <c r="J12" i="128"/>
  <c r="J11" i="128"/>
  <c r="J10" i="128"/>
  <c r="J9" i="128"/>
  <c r="J8" i="128"/>
  <c r="J7" i="128"/>
  <c r="J6" i="128"/>
  <c r="I5" i="128"/>
  <c r="H5" i="128"/>
  <c r="H2" i="128"/>
  <c r="B1" i="128"/>
  <c r="J65" i="127"/>
  <c r="J64" i="127"/>
  <c r="J63" i="127"/>
  <c r="J62" i="127"/>
  <c r="J61" i="127"/>
  <c r="J60" i="127"/>
  <c r="J59" i="127"/>
  <c r="J58" i="127"/>
  <c r="J57" i="127"/>
  <c r="J56" i="127"/>
  <c r="J55" i="127"/>
  <c r="J54" i="127"/>
  <c r="J53" i="127"/>
  <c r="J52" i="127"/>
  <c r="J51" i="127"/>
  <c r="J50" i="127"/>
  <c r="J49" i="127"/>
  <c r="J48" i="127"/>
  <c r="J47" i="127"/>
  <c r="J46" i="127"/>
  <c r="J45" i="127"/>
  <c r="J44" i="127"/>
  <c r="J43" i="127"/>
  <c r="J42" i="127"/>
  <c r="J41" i="127"/>
  <c r="J40" i="127"/>
  <c r="J39" i="127"/>
  <c r="J38" i="127"/>
  <c r="J37" i="127"/>
  <c r="J36" i="127"/>
  <c r="J35" i="127"/>
  <c r="J34" i="127"/>
  <c r="J33" i="127"/>
  <c r="J32" i="127"/>
  <c r="J31" i="127"/>
  <c r="J30" i="127"/>
  <c r="J29" i="127"/>
  <c r="J28" i="127"/>
  <c r="J27" i="127"/>
  <c r="J26" i="127"/>
  <c r="J25" i="127"/>
  <c r="J24" i="127"/>
  <c r="J23" i="127"/>
  <c r="J22" i="127"/>
  <c r="J21" i="127"/>
  <c r="J20" i="127"/>
  <c r="J19" i="127"/>
  <c r="J18" i="127"/>
  <c r="J17" i="127"/>
  <c r="J16" i="127"/>
  <c r="J15" i="127"/>
  <c r="J14" i="127"/>
  <c r="J13" i="127"/>
  <c r="J12" i="127"/>
  <c r="J11" i="127"/>
  <c r="J10" i="127"/>
  <c r="J9" i="127"/>
  <c r="J8" i="127"/>
  <c r="J7" i="127"/>
  <c r="J6" i="127"/>
  <c r="I5" i="127"/>
  <c r="H5" i="127"/>
  <c r="H2" i="127"/>
  <c r="B1" i="127"/>
  <c r="J357" i="126"/>
  <c r="J356" i="126"/>
  <c r="J355" i="126"/>
  <c r="J354" i="126"/>
  <c r="J353" i="126"/>
  <c r="J352" i="126"/>
  <c r="J351" i="126"/>
  <c r="J350" i="126"/>
  <c r="J349" i="126"/>
  <c r="J348" i="126"/>
  <c r="J347" i="126"/>
  <c r="J346" i="126"/>
  <c r="J345" i="126"/>
  <c r="J344" i="126"/>
  <c r="J343" i="126"/>
  <c r="J342" i="126"/>
  <c r="J341" i="126"/>
  <c r="J340" i="126"/>
  <c r="J339" i="126"/>
  <c r="J338" i="126"/>
  <c r="J337" i="126"/>
  <c r="J336" i="126"/>
  <c r="J335" i="126"/>
  <c r="J334" i="126"/>
  <c r="J333" i="126"/>
  <c r="J332" i="126"/>
  <c r="J331" i="126"/>
  <c r="J330" i="126"/>
  <c r="J329" i="126"/>
  <c r="J328" i="126"/>
  <c r="J327" i="126"/>
  <c r="J326" i="126"/>
  <c r="J325" i="126"/>
  <c r="J324" i="126"/>
  <c r="J323" i="126"/>
  <c r="J322" i="126"/>
  <c r="J321" i="126"/>
  <c r="J320" i="126"/>
  <c r="J319" i="126"/>
  <c r="J318" i="126"/>
  <c r="J317" i="126"/>
  <c r="J316" i="126"/>
  <c r="J315" i="126"/>
  <c r="J314" i="126"/>
  <c r="J313" i="126"/>
  <c r="J312" i="126"/>
  <c r="J311" i="126"/>
  <c r="J310" i="126"/>
  <c r="J309" i="126"/>
  <c r="J308" i="126"/>
  <c r="J307" i="126"/>
  <c r="J306" i="126"/>
  <c r="J305" i="126"/>
  <c r="J304" i="126"/>
  <c r="J303" i="126"/>
  <c r="J302" i="126"/>
  <c r="J301" i="126"/>
  <c r="J300" i="126"/>
  <c r="J299" i="126"/>
  <c r="J298" i="126"/>
  <c r="J297" i="126"/>
  <c r="J296" i="126"/>
  <c r="J295" i="126"/>
  <c r="J294" i="126"/>
  <c r="J293" i="126"/>
  <c r="J292" i="126"/>
  <c r="J291" i="126"/>
  <c r="J290" i="126"/>
  <c r="J289" i="126"/>
  <c r="J288" i="126"/>
  <c r="J287" i="126"/>
  <c r="J286" i="126"/>
  <c r="J285" i="126"/>
  <c r="J284" i="126"/>
  <c r="J283" i="126"/>
  <c r="J282" i="126"/>
  <c r="J281" i="126"/>
  <c r="J280" i="126"/>
  <c r="J279" i="126"/>
  <c r="J278" i="126"/>
  <c r="J277" i="126"/>
  <c r="J276" i="126"/>
  <c r="J275" i="126"/>
  <c r="J274" i="126"/>
  <c r="J273" i="126"/>
  <c r="J272" i="126"/>
  <c r="J271" i="126"/>
  <c r="J270" i="126"/>
  <c r="J269" i="126"/>
  <c r="J268" i="126"/>
  <c r="J267" i="126"/>
  <c r="J266" i="126"/>
  <c r="J265" i="126"/>
  <c r="J264" i="126"/>
  <c r="J263" i="126"/>
  <c r="J262" i="126"/>
  <c r="J261" i="126"/>
  <c r="J260" i="126"/>
  <c r="J259" i="126"/>
  <c r="J258" i="126"/>
  <c r="J257" i="126"/>
  <c r="J256" i="126"/>
  <c r="J255" i="126"/>
  <c r="J254" i="126"/>
  <c r="J253" i="126"/>
  <c r="J252" i="126"/>
  <c r="J251" i="126"/>
  <c r="J250" i="126"/>
  <c r="J249" i="126"/>
  <c r="J248" i="126"/>
  <c r="J247" i="126"/>
  <c r="J246" i="126"/>
  <c r="J245" i="126"/>
  <c r="J244" i="126"/>
  <c r="J243" i="126"/>
  <c r="J242" i="126"/>
  <c r="J241" i="126"/>
  <c r="J240" i="126"/>
  <c r="J239" i="126"/>
  <c r="J238" i="126"/>
  <c r="J237" i="126"/>
  <c r="J236" i="126"/>
  <c r="J235" i="126"/>
  <c r="J234" i="126"/>
  <c r="J233" i="126"/>
  <c r="J232" i="126"/>
  <c r="J231" i="126"/>
  <c r="J230" i="126"/>
  <c r="J229" i="126"/>
  <c r="J228" i="126"/>
  <c r="J227" i="126"/>
  <c r="J226" i="126"/>
  <c r="J225" i="126"/>
  <c r="J224" i="126"/>
  <c r="J223" i="126"/>
  <c r="J222" i="126"/>
  <c r="J221" i="126"/>
  <c r="J220" i="126"/>
  <c r="J219" i="126"/>
  <c r="J218" i="126"/>
  <c r="J217" i="126"/>
  <c r="J216" i="126"/>
  <c r="J215" i="126"/>
  <c r="J214" i="126"/>
  <c r="J213" i="126"/>
  <c r="J212" i="126"/>
  <c r="J211" i="126"/>
  <c r="J210" i="126"/>
  <c r="J209" i="126"/>
  <c r="J208" i="126"/>
  <c r="J207" i="126"/>
  <c r="J206" i="126"/>
  <c r="J205" i="126"/>
  <c r="J204" i="126"/>
  <c r="J203" i="126"/>
  <c r="J202" i="126"/>
  <c r="J201" i="126"/>
  <c r="J200" i="126"/>
  <c r="J199" i="126"/>
  <c r="J198" i="126"/>
  <c r="J197" i="126"/>
  <c r="J196" i="126"/>
  <c r="J195" i="126"/>
  <c r="J194" i="126"/>
  <c r="J193" i="126"/>
  <c r="J192" i="126"/>
  <c r="J191" i="126"/>
  <c r="J190" i="126"/>
  <c r="J189" i="126"/>
  <c r="J188" i="126"/>
  <c r="J187" i="126"/>
  <c r="J186" i="126"/>
  <c r="J185" i="126"/>
  <c r="J184" i="126"/>
  <c r="J183" i="126"/>
  <c r="J182" i="126"/>
  <c r="J181" i="126"/>
  <c r="J180" i="126"/>
  <c r="J179" i="126"/>
  <c r="J178" i="126"/>
  <c r="J177" i="126"/>
  <c r="J176" i="126"/>
  <c r="J175" i="126"/>
  <c r="J174" i="126"/>
  <c r="J173" i="126"/>
  <c r="J172" i="126"/>
  <c r="J171" i="126"/>
  <c r="J170" i="126"/>
  <c r="J169" i="126"/>
  <c r="J168" i="126"/>
  <c r="J167" i="126"/>
  <c r="J166" i="126"/>
  <c r="J165" i="126"/>
  <c r="J164" i="126"/>
  <c r="J163" i="126"/>
  <c r="J162" i="126"/>
  <c r="J161" i="126"/>
  <c r="J160" i="126"/>
  <c r="J159" i="126"/>
  <c r="J158" i="126"/>
  <c r="J157" i="126"/>
  <c r="J156" i="126"/>
  <c r="J155" i="126"/>
  <c r="J154" i="126"/>
  <c r="J153" i="126"/>
  <c r="J152" i="126"/>
  <c r="J151" i="126"/>
  <c r="J150" i="126"/>
  <c r="J149" i="126"/>
  <c r="J148" i="126"/>
  <c r="J147" i="126"/>
  <c r="J146" i="126"/>
  <c r="J145" i="126"/>
  <c r="J144" i="126"/>
  <c r="J143" i="126"/>
  <c r="J142" i="126"/>
  <c r="J141" i="126"/>
  <c r="J140" i="126"/>
  <c r="J139" i="126"/>
  <c r="J138" i="126"/>
  <c r="J137" i="126"/>
  <c r="J136" i="126"/>
  <c r="J135" i="126"/>
  <c r="J134" i="126"/>
  <c r="J133" i="126"/>
  <c r="J132" i="126"/>
  <c r="J131" i="126"/>
  <c r="J130" i="126"/>
  <c r="J129" i="126"/>
  <c r="J128" i="126"/>
  <c r="J127" i="126"/>
  <c r="J126" i="126"/>
  <c r="J125" i="126"/>
  <c r="J124" i="126"/>
  <c r="J123" i="126"/>
  <c r="J122" i="126"/>
  <c r="J121" i="126"/>
  <c r="J120" i="126"/>
  <c r="J119" i="126"/>
  <c r="J118" i="126"/>
  <c r="J117" i="126"/>
  <c r="J116" i="126"/>
  <c r="J115" i="126"/>
  <c r="J114" i="126"/>
  <c r="J113" i="126"/>
  <c r="J112" i="126"/>
  <c r="J111" i="126"/>
  <c r="J110" i="126"/>
  <c r="J109" i="126"/>
  <c r="J108" i="126"/>
  <c r="J107" i="126"/>
  <c r="J106" i="126"/>
  <c r="J105" i="126"/>
  <c r="J104" i="126"/>
  <c r="J103" i="126"/>
  <c r="J102" i="126"/>
  <c r="J101" i="126"/>
  <c r="J100" i="126"/>
  <c r="J99" i="126"/>
  <c r="J98" i="126"/>
  <c r="J97" i="126"/>
  <c r="J96" i="126"/>
  <c r="J95" i="126"/>
  <c r="J94" i="126"/>
  <c r="J93" i="126"/>
  <c r="J92" i="126"/>
  <c r="J91" i="126"/>
  <c r="J90" i="126"/>
  <c r="J89" i="126"/>
  <c r="J88" i="126"/>
  <c r="J87" i="126"/>
  <c r="J86" i="126"/>
  <c r="J85" i="126"/>
  <c r="J84" i="126"/>
  <c r="J83" i="126"/>
  <c r="J82" i="126"/>
  <c r="J81" i="126"/>
  <c r="J80" i="126"/>
  <c r="J79" i="126"/>
  <c r="J78" i="126"/>
  <c r="J77" i="126"/>
  <c r="J76" i="126"/>
  <c r="J75" i="126"/>
  <c r="J74" i="126"/>
  <c r="J73" i="126"/>
  <c r="J72" i="126"/>
  <c r="J71" i="126"/>
  <c r="J70" i="126"/>
  <c r="J69" i="126"/>
  <c r="J68" i="126"/>
  <c r="J67" i="126"/>
  <c r="J66" i="126"/>
  <c r="J65" i="126"/>
  <c r="J64" i="126"/>
  <c r="J63" i="126"/>
  <c r="J62" i="126"/>
  <c r="J61" i="126"/>
  <c r="J60" i="126"/>
  <c r="J59" i="126"/>
  <c r="J58" i="126"/>
  <c r="J57" i="126"/>
  <c r="J56" i="126"/>
  <c r="J55" i="126"/>
  <c r="J54" i="126"/>
  <c r="J53" i="126"/>
  <c r="J52" i="126"/>
  <c r="J51" i="126"/>
  <c r="J50" i="126"/>
  <c r="J49" i="126"/>
  <c r="J48" i="126"/>
  <c r="J47" i="126"/>
  <c r="J46" i="126"/>
  <c r="J45" i="126"/>
  <c r="J44" i="126"/>
  <c r="J43" i="126"/>
  <c r="J42" i="126"/>
  <c r="J41" i="126"/>
  <c r="J40" i="126"/>
  <c r="J39" i="126"/>
  <c r="J38" i="126"/>
  <c r="J37" i="126"/>
  <c r="J36" i="126"/>
  <c r="J35" i="126"/>
  <c r="J34" i="126"/>
  <c r="J33" i="126"/>
  <c r="J32" i="126"/>
  <c r="J31" i="126"/>
  <c r="J30" i="126"/>
  <c r="J29" i="126"/>
  <c r="J28" i="126"/>
  <c r="J27" i="126"/>
  <c r="J26" i="126"/>
  <c r="J25" i="126"/>
  <c r="J24" i="126"/>
  <c r="J23" i="126"/>
  <c r="J22" i="126"/>
  <c r="J21" i="126"/>
  <c r="O20" i="126"/>
  <c r="J20" i="126"/>
  <c r="O19" i="126"/>
  <c r="J19" i="126"/>
  <c r="O18" i="126"/>
  <c r="J18" i="126"/>
  <c r="O17" i="126"/>
  <c r="J17" i="126"/>
  <c r="O16" i="126"/>
  <c r="J16" i="126"/>
  <c r="O15" i="126"/>
  <c r="J15" i="126"/>
  <c r="O14" i="126"/>
  <c r="J14" i="126"/>
  <c r="O13" i="126"/>
  <c r="J13" i="126"/>
  <c r="O12" i="126"/>
  <c r="J12" i="126"/>
  <c r="O11" i="126"/>
  <c r="J11" i="126"/>
  <c r="O10" i="126"/>
  <c r="J10" i="126"/>
  <c r="O9" i="126"/>
  <c r="J9" i="126"/>
  <c r="O8" i="126"/>
  <c r="J8" i="126"/>
  <c r="I7" i="126"/>
  <c r="H7" i="126"/>
  <c r="J7" i="126" s="1"/>
  <c r="H2" i="126"/>
  <c r="B1" i="126"/>
  <c r="J360" i="125"/>
  <c r="J359" i="125"/>
  <c r="J358" i="125"/>
  <c r="J357" i="125"/>
  <c r="J356" i="125"/>
  <c r="J355" i="125"/>
  <c r="J354" i="125"/>
  <c r="J353" i="125"/>
  <c r="J352" i="125"/>
  <c r="J351" i="125"/>
  <c r="J350" i="125"/>
  <c r="J349" i="125"/>
  <c r="J348" i="125"/>
  <c r="J347" i="125"/>
  <c r="J346" i="125"/>
  <c r="J345" i="125"/>
  <c r="J344" i="125"/>
  <c r="J343" i="125"/>
  <c r="J342" i="125"/>
  <c r="J341" i="125"/>
  <c r="J340" i="125"/>
  <c r="J339" i="125"/>
  <c r="J338" i="125"/>
  <c r="J337" i="125"/>
  <c r="J336" i="125"/>
  <c r="J335" i="125"/>
  <c r="J334" i="125"/>
  <c r="J333" i="125"/>
  <c r="J332" i="125"/>
  <c r="J331" i="125"/>
  <c r="J330" i="125"/>
  <c r="J329" i="125"/>
  <c r="J328" i="125"/>
  <c r="J327" i="125"/>
  <c r="J326" i="125"/>
  <c r="J325" i="125"/>
  <c r="J324" i="125"/>
  <c r="J323" i="125"/>
  <c r="J322" i="125"/>
  <c r="J321" i="125"/>
  <c r="J320" i="125"/>
  <c r="J319" i="125"/>
  <c r="J318" i="125"/>
  <c r="J317" i="125"/>
  <c r="J316" i="125"/>
  <c r="J315" i="125"/>
  <c r="J314" i="125"/>
  <c r="J313" i="125"/>
  <c r="J312" i="125"/>
  <c r="J311" i="125"/>
  <c r="J310" i="125"/>
  <c r="J309" i="125"/>
  <c r="J308" i="125"/>
  <c r="J307" i="125"/>
  <c r="J306" i="125"/>
  <c r="J305" i="125"/>
  <c r="J304" i="125"/>
  <c r="J303" i="125"/>
  <c r="J302" i="125"/>
  <c r="J301" i="125"/>
  <c r="J300" i="125"/>
  <c r="J299" i="125"/>
  <c r="J298" i="125"/>
  <c r="J297" i="125"/>
  <c r="J296" i="125"/>
  <c r="J295" i="125"/>
  <c r="J294" i="125"/>
  <c r="J293" i="125"/>
  <c r="J292" i="125"/>
  <c r="J291" i="125"/>
  <c r="J290" i="125"/>
  <c r="J289" i="125"/>
  <c r="J288" i="125"/>
  <c r="J287" i="125"/>
  <c r="J286" i="125"/>
  <c r="J285" i="125"/>
  <c r="J284" i="125"/>
  <c r="J283" i="125"/>
  <c r="J282" i="125"/>
  <c r="J281" i="125"/>
  <c r="J280" i="125"/>
  <c r="J279" i="125"/>
  <c r="J278" i="125"/>
  <c r="J277" i="125"/>
  <c r="J276" i="125"/>
  <c r="J275" i="125"/>
  <c r="J274" i="125"/>
  <c r="J273" i="125"/>
  <c r="J272" i="125"/>
  <c r="J271" i="125"/>
  <c r="J270" i="125"/>
  <c r="J269" i="125"/>
  <c r="J268" i="125"/>
  <c r="J267" i="125"/>
  <c r="J266" i="125"/>
  <c r="J265" i="125"/>
  <c r="J264" i="125"/>
  <c r="J263" i="125"/>
  <c r="J262" i="125"/>
  <c r="J261" i="125"/>
  <c r="J260" i="125"/>
  <c r="J259" i="125"/>
  <c r="J258" i="125"/>
  <c r="J257" i="125"/>
  <c r="J256" i="125"/>
  <c r="J255" i="125"/>
  <c r="J254" i="125"/>
  <c r="J253" i="125"/>
  <c r="J252" i="125"/>
  <c r="J251" i="125"/>
  <c r="J250" i="125"/>
  <c r="J249" i="125"/>
  <c r="J248" i="125"/>
  <c r="J247" i="125"/>
  <c r="J246" i="125"/>
  <c r="J245" i="125"/>
  <c r="J244" i="125"/>
  <c r="J243" i="125"/>
  <c r="J242" i="125"/>
  <c r="J241" i="125"/>
  <c r="J240" i="125"/>
  <c r="J239" i="125"/>
  <c r="J238" i="125"/>
  <c r="J237" i="125"/>
  <c r="J236" i="125"/>
  <c r="J235" i="125"/>
  <c r="J234" i="125"/>
  <c r="J233" i="125"/>
  <c r="J232" i="125"/>
  <c r="J231" i="125"/>
  <c r="J230" i="125"/>
  <c r="J229" i="125"/>
  <c r="J228" i="125"/>
  <c r="J227" i="125"/>
  <c r="J226" i="125"/>
  <c r="J225" i="125"/>
  <c r="J224" i="125"/>
  <c r="J223" i="125"/>
  <c r="J222" i="125"/>
  <c r="J221" i="125"/>
  <c r="J220" i="125"/>
  <c r="J219" i="125"/>
  <c r="J218" i="125"/>
  <c r="J217" i="125"/>
  <c r="J216" i="125"/>
  <c r="J215" i="125"/>
  <c r="J214" i="125"/>
  <c r="J213" i="125"/>
  <c r="J212" i="125"/>
  <c r="J211" i="125"/>
  <c r="J210" i="125"/>
  <c r="J209" i="125"/>
  <c r="J208" i="125"/>
  <c r="J207" i="125"/>
  <c r="J206" i="125"/>
  <c r="J205" i="125"/>
  <c r="J204" i="125"/>
  <c r="J203" i="125"/>
  <c r="J202" i="125"/>
  <c r="J201" i="125"/>
  <c r="J200" i="125"/>
  <c r="J199" i="125"/>
  <c r="J198" i="125"/>
  <c r="J197" i="125"/>
  <c r="J196" i="125"/>
  <c r="J195" i="125"/>
  <c r="J194" i="125"/>
  <c r="J193" i="125"/>
  <c r="J192" i="125"/>
  <c r="J191" i="125"/>
  <c r="J190" i="125"/>
  <c r="J189" i="125"/>
  <c r="J188" i="125"/>
  <c r="J187" i="125"/>
  <c r="J186" i="125"/>
  <c r="J185" i="125"/>
  <c r="J184" i="125"/>
  <c r="J183" i="125"/>
  <c r="J182" i="125"/>
  <c r="J181" i="125"/>
  <c r="J180" i="125"/>
  <c r="J179" i="125"/>
  <c r="J178" i="125"/>
  <c r="J177" i="125"/>
  <c r="J176" i="125"/>
  <c r="J175" i="125"/>
  <c r="J174" i="125"/>
  <c r="J173" i="125"/>
  <c r="J172" i="125"/>
  <c r="J171" i="125"/>
  <c r="J170" i="125"/>
  <c r="J169" i="125"/>
  <c r="J168" i="125"/>
  <c r="J167" i="125"/>
  <c r="J166" i="125"/>
  <c r="J165" i="125"/>
  <c r="J164" i="125"/>
  <c r="J163" i="125"/>
  <c r="J162" i="125"/>
  <c r="J161" i="125"/>
  <c r="J160" i="125"/>
  <c r="J159" i="125"/>
  <c r="J158" i="125"/>
  <c r="J157" i="125"/>
  <c r="J156" i="125"/>
  <c r="J155" i="125"/>
  <c r="J154" i="125"/>
  <c r="J153" i="125"/>
  <c r="J152" i="125"/>
  <c r="J151" i="125"/>
  <c r="J150" i="125"/>
  <c r="J149" i="125"/>
  <c r="J148" i="125"/>
  <c r="J147" i="125"/>
  <c r="J146" i="125"/>
  <c r="J145" i="125"/>
  <c r="J144" i="125"/>
  <c r="J143" i="125"/>
  <c r="J142" i="125"/>
  <c r="J141" i="125"/>
  <c r="J140" i="125"/>
  <c r="J139" i="125"/>
  <c r="J138" i="125"/>
  <c r="J137" i="125"/>
  <c r="J136" i="125"/>
  <c r="J135" i="125"/>
  <c r="J134" i="125"/>
  <c r="J133" i="125"/>
  <c r="J132" i="125"/>
  <c r="J131" i="125"/>
  <c r="J130" i="125"/>
  <c r="J129" i="125"/>
  <c r="J128" i="125"/>
  <c r="J127" i="125"/>
  <c r="J126" i="125"/>
  <c r="J125" i="125"/>
  <c r="J124" i="125"/>
  <c r="J123" i="125"/>
  <c r="J122" i="125"/>
  <c r="J121" i="125"/>
  <c r="J120" i="125"/>
  <c r="J119" i="125"/>
  <c r="J118" i="125"/>
  <c r="J117" i="125"/>
  <c r="J116" i="125"/>
  <c r="J115" i="125"/>
  <c r="J114" i="125"/>
  <c r="J113" i="125"/>
  <c r="J112" i="125"/>
  <c r="J111" i="125"/>
  <c r="J110" i="125"/>
  <c r="J109" i="125"/>
  <c r="J108" i="125"/>
  <c r="J107" i="125"/>
  <c r="J106" i="125"/>
  <c r="J105" i="125"/>
  <c r="J104" i="125"/>
  <c r="J103" i="125"/>
  <c r="J102" i="125"/>
  <c r="J101" i="125"/>
  <c r="J100" i="125"/>
  <c r="J99" i="125"/>
  <c r="J98" i="125"/>
  <c r="J97" i="125"/>
  <c r="J96" i="125"/>
  <c r="J95" i="125"/>
  <c r="J94" i="125"/>
  <c r="J93" i="125"/>
  <c r="J92" i="125"/>
  <c r="J91" i="125"/>
  <c r="J90" i="125"/>
  <c r="J89" i="125"/>
  <c r="J88" i="125"/>
  <c r="J87" i="125"/>
  <c r="J86" i="125"/>
  <c r="J85" i="125"/>
  <c r="J84" i="125"/>
  <c r="J83" i="125"/>
  <c r="J82" i="125"/>
  <c r="J81" i="125"/>
  <c r="J80" i="125"/>
  <c r="J79" i="125"/>
  <c r="J78" i="125"/>
  <c r="J77" i="125"/>
  <c r="J76" i="125"/>
  <c r="J75" i="125"/>
  <c r="J74" i="125"/>
  <c r="J73" i="125"/>
  <c r="J72" i="125"/>
  <c r="J71" i="125"/>
  <c r="J70" i="125"/>
  <c r="J69" i="125"/>
  <c r="J68" i="125"/>
  <c r="J67" i="125"/>
  <c r="J66" i="125"/>
  <c r="J65" i="125"/>
  <c r="J64" i="125"/>
  <c r="J63" i="125"/>
  <c r="J62" i="125"/>
  <c r="J61" i="125"/>
  <c r="J60" i="125"/>
  <c r="J59" i="125"/>
  <c r="J58" i="125"/>
  <c r="J57" i="125"/>
  <c r="J56" i="125"/>
  <c r="J55" i="125"/>
  <c r="J54" i="125"/>
  <c r="J53" i="125"/>
  <c r="J52" i="125"/>
  <c r="J51" i="125"/>
  <c r="J50" i="125"/>
  <c r="J49" i="125"/>
  <c r="J48" i="125"/>
  <c r="J47" i="125"/>
  <c r="J46" i="125"/>
  <c r="J45" i="125"/>
  <c r="J44" i="125"/>
  <c r="J43" i="125"/>
  <c r="J42" i="125"/>
  <c r="J41" i="125"/>
  <c r="J40" i="125"/>
  <c r="J39" i="125"/>
  <c r="J38" i="125"/>
  <c r="J37" i="125"/>
  <c r="J36" i="125"/>
  <c r="M34" i="125"/>
  <c r="J34" i="125"/>
  <c r="M32" i="125"/>
  <c r="J32" i="125"/>
  <c r="M31" i="125"/>
  <c r="J31" i="125"/>
  <c r="M30" i="125"/>
  <c r="J30" i="125"/>
  <c r="M29" i="125"/>
  <c r="J29" i="125"/>
  <c r="M28" i="125"/>
  <c r="J28" i="125"/>
  <c r="M27" i="125"/>
  <c r="J27" i="125"/>
  <c r="M26" i="125"/>
  <c r="J26" i="125"/>
  <c r="M25" i="125"/>
  <c r="J25" i="125"/>
  <c r="M24" i="125"/>
  <c r="J24" i="125"/>
  <c r="M23" i="125"/>
  <c r="J23" i="125"/>
  <c r="M22" i="125"/>
  <c r="J22" i="125"/>
  <c r="M21" i="125"/>
  <c r="J21" i="125"/>
  <c r="M19" i="125"/>
  <c r="J19" i="125"/>
  <c r="M18" i="125"/>
  <c r="J18" i="125"/>
  <c r="M17" i="125"/>
  <c r="J17" i="125"/>
  <c r="M16" i="125"/>
  <c r="J16" i="125"/>
  <c r="M15" i="125"/>
  <c r="J15" i="125"/>
  <c r="M14" i="125"/>
  <c r="J14" i="125"/>
  <c r="M13" i="125"/>
  <c r="J13" i="125"/>
  <c r="J12" i="125"/>
  <c r="J11" i="125"/>
  <c r="M10" i="125"/>
  <c r="J10" i="125"/>
  <c r="M9" i="125"/>
  <c r="J9" i="125"/>
  <c r="J8" i="125"/>
  <c r="L7" i="125"/>
  <c r="K7" i="125"/>
  <c r="I7" i="125"/>
  <c r="H4" i="125" s="1"/>
  <c r="H7" i="125"/>
  <c r="H2" i="125"/>
  <c r="B1" i="125"/>
  <c r="H47" i="123"/>
  <c r="G47" i="123"/>
  <c r="I46" i="123"/>
  <c r="I45" i="123"/>
  <c r="I32" i="123"/>
  <c r="I31" i="123"/>
  <c r="I30" i="123"/>
  <c r="I29" i="123"/>
  <c r="I28" i="123"/>
  <c r="H23" i="123"/>
  <c r="G23" i="123"/>
  <c r="I22" i="123"/>
  <c r="I21" i="123"/>
  <c r="I20" i="123"/>
  <c r="I19" i="123"/>
  <c r="I18" i="123"/>
  <c r="I17" i="123"/>
  <c r="I16" i="123"/>
  <c r="I15" i="123"/>
  <c r="I14" i="123"/>
  <c r="I13" i="123"/>
  <c r="I12" i="123"/>
  <c r="I11" i="123"/>
  <c r="I10" i="123"/>
  <c r="I9" i="123"/>
  <c r="I8" i="123"/>
  <c r="I7" i="123"/>
  <c r="I6" i="123"/>
  <c r="I5" i="123"/>
  <c r="I4" i="123"/>
  <c r="H56" i="122"/>
  <c r="G56" i="122"/>
  <c r="I56" i="122" s="1"/>
  <c r="I55" i="122"/>
  <c r="I54" i="122"/>
  <c r="I53" i="122"/>
  <c r="I52" i="122"/>
  <c r="I51" i="122"/>
  <c r="I50" i="122"/>
  <c r="I49" i="122"/>
  <c r="I48" i="122"/>
  <c r="I47" i="122"/>
  <c r="I29" i="122"/>
  <c r="I28" i="122"/>
  <c r="I27" i="122"/>
  <c r="I26" i="122"/>
  <c r="I25" i="122"/>
  <c r="I24" i="122"/>
  <c r="I23" i="122"/>
  <c r="I22" i="122"/>
  <c r="I21" i="122"/>
  <c r="I20" i="122"/>
  <c r="I19" i="122"/>
  <c r="I18" i="122"/>
  <c r="I17" i="122"/>
  <c r="I3" i="122"/>
  <c r="Y231" i="121"/>
  <c r="X231" i="121"/>
  <c r="W231" i="121"/>
  <c r="V231" i="121"/>
  <c r="U231" i="121"/>
  <c r="T231" i="121"/>
  <c r="S231" i="121"/>
  <c r="R231" i="121"/>
  <c r="Q231" i="121"/>
  <c r="P231" i="121"/>
  <c r="O231" i="121"/>
  <c r="N231" i="121"/>
  <c r="M231" i="121"/>
  <c r="L231" i="121"/>
  <c r="K231" i="121"/>
  <c r="J231" i="121"/>
  <c r="I231" i="121"/>
  <c r="H231" i="121"/>
  <c r="G231" i="121"/>
  <c r="E231" i="121"/>
  <c r="D231" i="121"/>
  <c r="C231" i="121"/>
  <c r="F230" i="121"/>
  <c r="F229" i="121"/>
  <c r="F228" i="121"/>
  <c r="F227" i="121"/>
  <c r="F226" i="121"/>
  <c r="Y225" i="121"/>
  <c r="X225" i="121"/>
  <c r="W225" i="121"/>
  <c r="V225" i="121"/>
  <c r="U225" i="121"/>
  <c r="T225" i="121"/>
  <c r="S225" i="121"/>
  <c r="R225" i="121"/>
  <c r="Q225" i="121"/>
  <c r="P225" i="121"/>
  <c r="O225" i="121"/>
  <c r="N225" i="121"/>
  <c r="M225" i="121"/>
  <c r="L225" i="121"/>
  <c r="K225" i="121"/>
  <c r="J225" i="121"/>
  <c r="I225" i="121"/>
  <c r="H225" i="121"/>
  <c r="G225" i="121"/>
  <c r="E225" i="121"/>
  <c r="D225" i="121"/>
  <c r="C225" i="121"/>
  <c r="F224" i="121"/>
  <c r="F223" i="121"/>
  <c r="F222" i="121"/>
  <c r="F221" i="121"/>
  <c r="F220" i="121"/>
  <c r="F219" i="121"/>
  <c r="F218" i="121"/>
  <c r="F217" i="121"/>
  <c r="F216" i="121"/>
  <c r="F215" i="121"/>
  <c r="F214" i="121"/>
  <c r="Y213" i="121"/>
  <c r="X213" i="121"/>
  <c r="W213" i="121"/>
  <c r="V213" i="121"/>
  <c r="U213" i="121"/>
  <c r="T213" i="121"/>
  <c r="S213" i="121"/>
  <c r="R213" i="121"/>
  <c r="Q213" i="121"/>
  <c r="P213" i="121"/>
  <c r="O213" i="121"/>
  <c r="N213" i="121"/>
  <c r="M213" i="121"/>
  <c r="L213" i="121"/>
  <c r="K213" i="121"/>
  <c r="J213" i="121"/>
  <c r="I213" i="121"/>
  <c r="H213" i="121"/>
  <c r="G213" i="121"/>
  <c r="E213" i="121"/>
  <c r="D213" i="121"/>
  <c r="C213" i="121"/>
  <c r="F212" i="121"/>
  <c r="F211" i="121"/>
  <c r="F210" i="121"/>
  <c r="F209" i="121"/>
  <c r="F208" i="121"/>
  <c r="F207" i="121"/>
  <c r="F206" i="121"/>
  <c r="F205" i="121"/>
  <c r="F204" i="121"/>
  <c r="F203" i="121"/>
  <c r="Z202" i="121"/>
  <c r="Y202" i="121"/>
  <c r="X202" i="121"/>
  <c r="W202" i="121"/>
  <c r="V202" i="121"/>
  <c r="U202" i="121"/>
  <c r="T202" i="121"/>
  <c r="S202" i="121"/>
  <c r="R202" i="121"/>
  <c r="Q202" i="121"/>
  <c r="P202" i="121"/>
  <c r="O202" i="121"/>
  <c r="N202" i="121"/>
  <c r="M202" i="121"/>
  <c r="L202" i="121"/>
  <c r="K202" i="121"/>
  <c r="J202" i="121"/>
  <c r="I202" i="121"/>
  <c r="H202" i="121"/>
  <c r="G202" i="121"/>
  <c r="D202" i="121"/>
  <c r="C202" i="121"/>
  <c r="F177" i="121"/>
  <c r="F202" i="121" s="1"/>
  <c r="E176" i="121"/>
  <c r="D176" i="121"/>
  <c r="C176" i="121"/>
  <c r="F175" i="121"/>
  <c r="F174" i="121"/>
  <c r="F173" i="121"/>
  <c r="F172" i="121"/>
  <c r="F171" i="121"/>
  <c r="F170" i="121"/>
  <c r="F169" i="121"/>
  <c r="F168" i="121"/>
  <c r="F167" i="121"/>
  <c r="Y166" i="121"/>
  <c r="X166" i="121"/>
  <c r="W166" i="121"/>
  <c r="V166" i="121"/>
  <c r="U166" i="121"/>
  <c r="T166" i="121"/>
  <c r="S166" i="121"/>
  <c r="R166" i="121"/>
  <c r="Q166" i="121"/>
  <c r="P166" i="121"/>
  <c r="O166" i="121"/>
  <c r="N166" i="121"/>
  <c r="M166" i="121"/>
  <c r="L166" i="121"/>
  <c r="K166" i="121"/>
  <c r="J166" i="121"/>
  <c r="I166" i="121"/>
  <c r="H166" i="121"/>
  <c r="G166" i="121"/>
  <c r="E166" i="121"/>
  <c r="D166" i="121"/>
  <c r="C166" i="121"/>
  <c r="F165" i="121"/>
  <c r="F164" i="121"/>
  <c r="F163" i="121"/>
  <c r="F166" i="121" s="1"/>
  <c r="Y162" i="121"/>
  <c r="X162" i="121"/>
  <c r="W162" i="121"/>
  <c r="V162" i="121"/>
  <c r="U162" i="121"/>
  <c r="T162" i="121"/>
  <c r="S162" i="121"/>
  <c r="R162" i="121"/>
  <c r="Q162" i="121"/>
  <c r="P162" i="121"/>
  <c r="O162" i="121"/>
  <c r="N162" i="121"/>
  <c r="M162" i="121"/>
  <c r="L162" i="121"/>
  <c r="K162" i="121"/>
  <c r="J162" i="121"/>
  <c r="I162" i="121"/>
  <c r="H162" i="121"/>
  <c r="G162" i="121"/>
  <c r="E162" i="121"/>
  <c r="D162" i="121"/>
  <c r="C162" i="121"/>
  <c r="F161" i="121"/>
  <c r="F160" i="121"/>
  <c r="F159" i="121"/>
  <c r="F158" i="121"/>
  <c r="F157" i="121"/>
  <c r="F156" i="121"/>
  <c r="F155" i="121"/>
  <c r="F154" i="121"/>
  <c r="F153" i="121"/>
  <c r="F152" i="121"/>
  <c r="F151" i="121"/>
  <c r="F150" i="121"/>
  <c r="F149" i="121"/>
  <c r="F148" i="121"/>
  <c r="Y147" i="121"/>
  <c r="X147" i="121"/>
  <c r="W147" i="121"/>
  <c r="V147" i="121"/>
  <c r="U147" i="121"/>
  <c r="T147" i="121"/>
  <c r="S147" i="121"/>
  <c r="R147" i="121"/>
  <c r="Q147" i="121"/>
  <c r="P147" i="121"/>
  <c r="O147" i="121"/>
  <c r="N147" i="121"/>
  <c r="M147" i="121"/>
  <c r="L147" i="121"/>
  <c r="K147" i="121"/>
  <c r="J147" i="121"/>
  <c r="I147" i="121"/>
  <c r="H147" i="121"/>
  <c r="G147" i="121"/>
  <c r="E147" i="121"/>
  <c r="D147" i="121"/>
  <c r="C147" i="121"/>
  <c r="F146" i="121"/>
  <c r="F145" i="121"/>
  <c r="F144" i="121"/>
  <c r="F143" i="121"/>
  <c r="F142" i="121"/>
  <c r="F141" i="121"/>
  <c r="F140" i="121"/>
  <c r="F139" i="121"/>
  <c r="F138" i="121"/>
  <c r="F137" i="121"/>
  <c r="F136" i="121"/>
  <c r="F135" i="121"/>
  <c r="Y134" i="121"/>
  <c r="X134" i="121"/>
  <c r="W134" i="121"/>
  <c r="V134" i="121"/>
  <c r="U134" i="121"/>
  <c r="T134" i="121"/>
  <c r="S134" i="121"/>
  <c r="R134" i="121"/>
  <c r="Q134" i="121"/>
  <c r="P134" i="121"/>
  <c r="O134" i="121"/>
  <c r="N134" i="121"/>
  <c r="M134" i="121"/>
  <c r="L134" i="121"/>
  <c r="K134" i="121"/>
  <c r="J134" i="121"/>
  <c r="I134" i="121"/>
  <c r="H134" i="121"/>
  <c r="G134" i="121"/>
  <c r="E134" i="121"/>
  <c r="D134" i="121"/>
  <c r="C134" i="121"/>
  <c r="F133" i="121"/>
  <c r="F132" i="121"/>
  <c r="F131" i="121"/>
  <c r="F130" i="121"/>
  <c r="F129" i="121"/>
  <c r="F128" i="121"/>
  <c r="F127" i="121"/>
  <c r="F126" i="121"/>
  <c r="F125" i="121"/>
  <c r="F124" i="121"/>
  <c r="F123" i="121"/>
  <c r="F122" i="121"/>
  <c r="F121" i="121"/>
  <c r="F120" i="121"/>
  <c r="Y119" i="121"/>
  <c r="X119" i="121"/>
  <c r="W119" i="121"/>
  <c r="V119" i="121"/>
  <c r="U119" i="121"/>
  <c r="T119" i="121"/>
  <c r="S119" i="121"/>
  <c r="R119" i="121"/>
  <c r="Q119" i="121"/>
  <c r="P119" i="121"/>
  <c r="O119" i="121"/>
  <c r="N119" i="121"/>
  <c r="M119" i="121"/>
  <c r="L119" i="121"/>
  <c r="K119" i="121"/>
  <c r="J119" i="121"/>
  <c r="I119" i="121"/>
  <c r="H119" i="121"/>
  <c r="G119" i="121"/>
  <c r="E119" i="121"/>
  <c r="D119" i="121"/>
  <c r="C119" i="121"/>
  <c r="F118" i="121"/>
  <c r="F117" i="121"/>
  <c r="F116" i="121"/>
  <c r="F115" i="121"/>
  <c r="F114" i="121"/>
  <c r="F113" i="121"/>
  <c r="Y112" i="121"/>
  <c r="X112" i="121"/>
  <c r="W112" i="121"/>
  <c r="V112" i="121"/>
  <c r="U112" i="121"/>
  <c r="T112" i="121"/>
  <c r="S112" i="121"/>
  <c r="R112" i="121"/>
  <c r="Q112" i="121"/>
  <c r="P112" i="121"/>
  <c r="O112" i="121"/>
  <c r="N112" i="121"/>
  <c r="M112" i="121"/>
  <c r="L112" i="121"/>
  <c r="K112" i="121"/>
  <c r="J112" i="121"/>
  <c r="I112" i="121"/>
  <c r="H112" i="121"/>
  <c r="G112" i="121"/>
  <c r="E112" i="121"/>
  <c r="D112" i="121"/>
  <c r="C112" i="121"/>
  <c r="F111" i="121"/>
  <c r="F110" i="121"/>
  <c r="F109" i="121"/>
  <c r="F108" i="121"/>
  <c r="F107" i="121"/>
  <c r="F106" i="121"/>
  <c r="Y105" i="121"/>
  <c r="X105" i="121"/>
  <c r="W105" i="121"/>
  <c r="V105" i="121"/>
  <c r="U105" i="121"/>
  <c r="T105" i="121"/>
  <c r="S105" i="121"/>
  <c r="R105" i="121"/>
  <c r="Q105" i="121"/>
  <c r="P105" i="121"/>
  <c r="O105" i="121"/>
  <c r="N105" i="121"/>
  <c r="M105" i="121"/>
  <c r="L105" i="121"/>
  <c r="K105" i="121"/>
  <c r="J105" i="121"/>
  <c r="I105" i="121"/>
  <c r="H105" i="121"/>
  <c r="G105" i="121"/>
  <c r="E105" i="121"/>
  <c r="D105" i="121"/>
  <c r="C105" i="121"/>
  <c r="F104" i="121"/>
  <c r="F103" i="121"/>
  <c r="F102" i="121"/>
  <c r="F101" i="121"/>
  <c r="F100" i="121"/>
  <c r="F99" i="121"/>
  <c r="F98" i="121"/>
  <c r="F97" i="121"/>
  <c r="F96" i="121"/>
  <c r="F95" i="121"/>
  <c r="F94" i="121"/>
  <c r="F93" i="121"/>
  <c r="F92" i="121"/>
  <c r="F91" i="121"/>
  <c r="F90" i="121"/>
  <c r="F89" i="121"/>
  <c r="F88" i="121"/>
  <c r="F87" i="121"/>
  <c r="Y86" i="121"/>
  <c r="X86" i="121"/>
  <c r="W86" i="121"/>
  <c r="V86" i="121"/>
  <c r="U86" i="121"/>
  <c r="T86" i="121"/>
  <c r="S86" i="121"/>
  <c r="R86" i="121"/>
  <c r="Q86" i="121"/>
  <c r="P86" i="121"/>
  <c r="O86" i="121"/>
  <c r="N86" i="121"/>
  <c r="M86" i="121"/>
  <c r="L86" i="121"/>
  <c r="K86" i="121"/>
  <c r="J86" i="121"/>
  <c r="I86" i="121"/>
  <c r="H86" i="121"/>
  <c r="G86" i="121"/>
  <c r="E86" i="121"/>
  <c r="D86" i="121"/>
  <c r="C86" i="121"/>
  <c r="F85" i="121"/>
  <c r="F84" i="121"/>
  <c r="F83" i="121"/>
  <c r="F82" i="121"/>
  <c r="F81" i="121"/>
  <c r="F80" i="121"/>
  <c r="F79" i="121"/>
  <c r="Y78" i="121"/>
  <c r="X78" i="121"/>
  <c r="W78" i="121"/>
  <c r="V78" i="121"/>
  <c r="U78" i="121"/>
  <c r="T78" i="121"/>
  <c r="S78" i="121"/>
  <c r="R78" i="121"/>
  <c r="Q78" i="121"/>
  <c r="P78" i="121"/>
  <c r="O78" i="121"/>
  <c r="N78" i="121"/>
  <c r="M78" i="121"/>
  <c r="L78" i="121"/>
  <c r="K78" i="121"/>
  <c r="J78" i="121"/>
  <c r="I78" i="121"/>
  <c r="H78" i="121"/>
  <c r="G78" i="121"/>
  <c r="E78" i="121"/>
  <c r="D78" i="121"/>
  <c r="C78" i="121"/>
  <c r="F77" i="121"/>
  <c r="F76" i="121"/>
  <c r="F75" i="121"/>
  <c r="F74" i="121"/>
  <c r="F73" i="121"/>
  <c r="F72" i="121"/>
  <c r="F71" i="121"/>
  <c r="F70" i="121"/>
  <c r="F69" i="121"/>
  <c r="F68" i="121"/>
  <c r="F67" i="121"/>
  <c r="F66" i="121"/>
  <c r="F65" i="121"/>
  <c r="F64" i="121"/>
  <c r="Y63" i="121"/>
  <c r="X63" i="121"/>
  <c r="W63" i="121"/>
  <c r="V63" i="121"/>
  <c r="U63" i="121"/>
  <c r="T63" i="121"/>
  <c r="S63" i="121"/>
  <c r="R63" i="121"/>
  <c r="Q63" i="121"/>
  <c r="P63" i="121"/>
  <c r="O63" i="121"/>
  <c r="N63" i="121"/>
  <c r="M63" i="121"/>
  <c r="L63" i="121"/>
  <c r="K63" i="121"/>
  <c r="J63" i="121"/>
  <c r="I63" i="121"/>
  <c r="H63" i="121"/>
  <c r="G63" i="121"/>
  <c r="E63" i="121"/>
  <c r="D63" i="121"/>
  <c r="C63" i="121"/>
  <c r="F62" i="121"/>
  <c r="F63" i="121" s="1"/>
  <c r="Y61" i="121"/>
  <c r="X61" i="121"/>
  <c r="W61" i="121"/>
  <c r="V61" i="121"/>
  <c r="U61" i="121"/>
  <c r="T61" i="121"/>
  <c r="S61" i="121"/>
  <c r="R61" i="121"/>
  <c r="Q61" i="121"/>
  <c r="P61" i="121"/>
  <c r="O61" i="121"/>
  <c r="N61" i="121"/>
  <c r="M61" i="121"/>
  <c r="L61" i="121"/>
  <c r="K61" i="121"/>
  <c r="J61" i="121"/>
  <c r="I61" i="121"/>
  <c r="H61" i="121"/>
  <c r="G61" i="121"/>
  <c r="E61" i="121"/>
  <c r="D61" i="121"/>
  <c r="C61" i="121"/>
  <c r="F60" i="121"/>
  <c r="F59" i="121"/>
  <c r="F58" i="121"/>
  <c r="F57" i="121"/>
  <c r="F56" i="121"/>
  <c r="F55" i="121"/>
  <c r="F54" i="121"/>
  <c r="F53" i="121"/>
  <c r="F52" i="121"/>
  <c r="F51" i="121"/>
  <c r="F50" i="121"/>
  <c r="F49" i="121"/>
  <c r="Y48" i="121"/>
  <c r="X48" i="121"/>
  <c r="W48" i="121"/>
  <c r="V48" i="121"/>
  <c r="U48" i="121"/>
  <c r="T48" i="121"/>
  <c r="S48" i="121"/>
  <c r="R48" i="121"/>
  <c r="Q48" i="121"/>
  <c r="P48" i="121"/>
  <c r="O48" i="121"/>
  <c r="N48" i="121"/>
  <c r="M48" i="121"/>
  <c r="L48" i="121"/>
  <c r="K48" i="121"/>
  <c r="J48" i="121"/>
  <c r="I48" i="121"/>
  <c r="H48" i="121"/>
  <c r="G48" i="121"/>
  <c r="E48" i="121"/>
  <c r="D48" i="121"/>
  <c r="C48" i="121"/>
  <c r="F47" i="121"/>
  <c r="F46" i="121"/>
  <c r="F45" i="121"/>
  <c r="F44" i="121"/>
  <c r="F43" i="121"/>
  <c r="F42" i="121"/>
  <c r="F41" i="121"/>
  <c r="F40" i="121"/>
  <c r="F39" i="121"/>
  <c r="F38" i="121"/>
  <c r="F37" i="121"/>
  <c r="F36" i="121"/>
  <c r="F35" i="121"/>
  <c r="F34" i="121"/>
  <c r="Y33" i="121"/>
  <c r="X33" i="121"/>
  <c r="W33" i="121"/>
  <c r="V33" i="121"/>
  <c r="U33" i="121"/>
  <c r="T33" i="121"/>
  <c r="S33" i="121"/>
  <c r="R33" i="121"/>
  <c r="Q33" i="121"/>
  <c r="P33" i="121"/>
  <c r="O33" i="121"/>
  <c r="N33" i="121"/>
  <c r="M33" i="121"/>
  <c r="L33" i="121"/>
  <c r="K33" i="121"/>
  <c r="J33" i="121"/>
  <c r="I33" i="121"/>
  <c r="H33" i="121"/>
  <c r="G33" i="121"/>
  <c r="E33" i="121"/>
  <c r="D33" i="121"/>
  <c r="C33" i="121"/>
  <c r="F32" i="121"/>
  <c r="F31" i="121"/>
  <c r="F30" i="121"/>
  <c r="F29" i="121"/>
  <c r="F28" i="121"/>
  <c r="F27" i="121"/>
  <c r="F26" i="121"/>
  <c r="F25" i="121"/>
  <c r="F24" i="121"/>
  <c r="F23" i="121"/>
  <c r="F22" i="121"/>
  <c r="F21" i="121"/>
  <c r="F20" i="121"/>
  <c r="F19" i="121"/>
  <c r="F18" i="121"/>
  <c r="F17" i="121"/>
  <c r="F16" i="121"/>
  <c r="F15" i="121"/>
  <c r="F14" i="121"/>
  <c r="Q13" i="121"/>
  <c r="P13" i="121"/>
  <c r="J13" i="121"/>
  <c r="I13" i="121"/>
  <c r="H13" i="121"/>
  <c r="G13" i="121"/>
  <c r="C13" i="121"/>
  <c r="F13" i="121" s="1"/>
  <c r="F12" i="121"/>
  <c r="F11" i="121"/>
  <c r="F10" i="121"/>
  <c r="F9" i="121"/>
  <c r="F8" i="121"/>
  <c r="F7" i="121"/>
  <c r="Y6" i="121"/>
  <c r="X6" i="121"/>
  <c r="W6" i="121"/>
  <c r="V6" i="121"/>
  <c r="U6" i="121"/>
  <c r="T6" i="121"/>
  <c r="S6" i="121"/>
  <c r="R6" i="121"/>
  <c r="Q6" i="121"/>
  <c r="P6" i="121"/>
  <c r="O6" i="121"/>
  <c r="N6" i="121"/>
  <c r="M6" i="121"/>
  <c r="L6" i="121"/>
  <c r="K6" i="121"/>
  <c r="J6" i="121"/>
  <c r="I6" i="121"/>
  <c r="H6" i="121"/>
  <c r="G6" i="121"/>
  <c r="E6" i="121"/>
  <c r="E232" i="121" s="1"/>
  <c r="D6" i="121"/>
  <c r="C6" i="121"/>
  <c r="F5" i="121"/>
  <c r="F6" i="121" s="1"/>
  <c r="J65" i="119"/>
  <c r="J64" i="119"/>
  <c r="J63" i="119"/>
  <c r="J62" i="119"/>
  <c r="J61" i="119"/>
  <c r="J60" i="119"/>
  <c r="J59" i="119"/>
  <c r="J58" i="119"/>
  <c r="J57" i="119"/>
  <c r="J56" i="119"/>
  <c r="J55" i="119"/>
  <c r="J54" i="119"/>
  <c r="J53" i="119"/>
  <c r="J52" i="119"/>
  <c r="J51" i="119"/>
  <c r="J50" i="119"/>
  <c r="J49" i="119"/>
  <c r="J48" i="119"/>
  <c r="J47" i="119"/>
  <c r="J46" i="119"/>
  <c r="J45" i="119"/>
  <c r="J44" i="119"/>
  <c r="J43" i="119"/>
  <c r="J42" i="119"/>
  <c r="J41" i="119"/>
  <c r="J40" i="119"/>
  <c r="J39" i="119"/>
  <c r="J38" i="119"/>
  <c r="J37" i="119"/>
  <c r="J36" i="119"/>
  <c r="J35" i="119"/>
  <c r="J34" i="119"/>
  <c r="J33" i="119"/>
  <c r="J32" i="119"/>
  <c r="J31" i="119"/>
  <c r="J30" i="119"/>
  <c r="J29" i="119"/>
  <c r="J28" i="119"/>
  <c r="J27" i="119"/>
  <c r="J26" i="119"/>
  <c r="J25" i="119"/>
  <c r="J24" i="119"/>
  <c r="J23" i="119"/>
  <c r="J22" i="119"/>
  <c r="J21" i="119"/>
  <c r="J20" i="119"/>
  <c r="J19" i="119"/>
  <c r="J18" i="119"/>
  <c r="J17" i="119"/>
  <c r="J16" i="119"/>
  <c r="J15" i="119"/>
  <c r="J14" i="119"/>
  <c r="J13" i="119"/>
  <c r="J12" i="119"/>
  <c r="J11" i="119"/>
  <c r="J10" i="119"/>
  <c r="J9" i="119"/>
  <c r="J8" i="119"/>
  <c r="J7" i="119"/>
  <c r="J6" i="119"/>
  <c r="I5" i="119"/>
  <c r="H5" i="119"/>
  <c r="H2" i="119"/>
  <c r="B1" i="119"/>
  <c r="J65" i="118"/>
  <c r="J64" i="118"/>
  <c r="J63" i="118"/>
  <c r="J62" i="118"/>
  <c r="J61" i="118"/>
  <c r="J60" i="118"/>
  <c r="J59" i="118"/>
  <c r="J58" i="118"/>
  <c r="J57" i="118"/>
  <c r="J56" i="118"/>
  <c r="J55" i="118"/>
  <c r="J54" i="118"/>
  <c r="J53" i="118"/>
  <c r="J52" i="118"/>
  <c r="J51" i="118"/>
  <c r="J50" i="118"/>
  <c r="J49" i="118"/>
  <c r="J48" i="118"/>
  <c r="J47" i="118"/>
  <c r="J46" i="118"/>
  <c r="J45" i="118"/>
  <c r="J44" i="118"/>
  <c r="J43" i="118"/>
  <c r="J42" i="118"/>
  <c r="J41" i="118"/>
  <c r="J40" i="118"/>
  <c r="J39" i="118"/>
  <c r="J38" i="118"/>
  <c r="J37" i="118"/>
  <c r="J36" i="118"/>
  <c r="J35" i="118"/>
  <c r="J34" i="118"/>
  <c r="J33" i="118"/>
  <c r="J32" i="118"/>
  <c r="J31" i="118"/>
  <c r="J30" i="118"/>
  <c r="J29" i="118"/>
  <c r="J28" i="118"/>
  <c r="J27" i="118"/>
  <c r="J26" i="118"/>
  <c r="J25" i="118"/>
  <c r="J24" i="118"/>
  <c r="J23" i="118"/>
  <c r="J22" i="118"/>
  <c r="J21" i="118"/>
  <c r="J20" i="118"/>
  <c r="J19" i="118"/>
  <c r="J18" i="118"/>
  <c r="J17" i="118"/>
  <c r="J16" i="118"/>
  <c r="J15" i="118"/>
  <c r="J14" i="118"/>
  <c r="J13" i="118"/>
  <c r="J12" i="118"/>
  <c r="J11" i="118"/>
  <c r="J10" i="118"/>
  <c r="J9" i="118"/>
  <c r="J8" i="118"/>
  <c r="J7" i="118"/>
  <c r="J6" i="118"/>
  <c r="I5" i="118"/>
  <c r="H5" i="118"/>
  <c r="H2" i="118"/>
  <c r="B1" i="118"/>
  <c r="J357" i="117"/>
  <c r="J356" i="117"/>
  <c r="J355" i="117"/>
  <c r="J354" i="117"/>
  <c r="J353" i="117"/>
  <c r="J352" i="117"/>
  <c r="J351" i="117"/>
  <c r="J350" i="117"/>
  <c r="J349" i="117"/>
  <c r="J348" i="117"/>
  <c r="J347" i="117"/>
  <c r="J346" i="117"/>
  <c r="J345" i="117"/>
  <c r="J344" i="117"/>
  <c r="J343" i="117"/>
  <c r="J342" i="117"/>
  <c r="J341" i="117"/>
  <c r="J340" i="117"/>
  <c r="J339" i="117"/>
  <c r="J338" i="117"/>
  <c r="J337" i="117"/>
  <c r="J336" i="117"/>
  <c r="J335" i="117"/>
  <c r="J334" i="117"/>
  <c r="J333" i="117"/>
  <c r="J332" i="117"/>
  <c r="J331" i="117"/>
  <c r="J330" i="117"/>
  <c r="J329" i="117"/>
  <c r="J328" i="117"/>
  <c r="J327" i="117"/>
  <c r="J326" i="117"/>
  <c r="J325" i="117"/>
  <c r="J324" i="117"/>
  <c r="J323" i="117"/>
  <c r="J322" i="117"/>
  <c r="J321" i="117"/>
  <c r="J320" i="117"/>
  <c r="J319" i="117"/>
  <c r="J318" i="117"/>
  <c r="J317" i="117"/>
  <c r="J316" i="117"/>
  <c r="J315" i="117"/>
  <c r="J314" i="117"/>
  <c r="J313" i="117"/>
  <c r="J312" i="117"/>
  <c r="J311" i="117"/>
  <c r="J310" i="117"/>
  <c r="J309" i="117"/>
  <c r="J308" i="117"/>
  <c r="J307" i="117"/>
  <c r="J306" i="117"/>
  <c r="J305" i="117"/>
  <c r="J304" i="117"/>
  <c r="J303" i="117"/>
  <c r="J302" i="117"/>
  <c r="J301" i="117"/>
  <c r="J300" i="117"/>
  <c r="J299" i="117"/>
  <c r="J298" i="117"/>
  <c r="J297" i="117"/>
  <c r="J296" i="117"/>
  <c r="J295" i="117"/>
  <c r="J294" i="117"/>
  <c r="J293" i="117"/>
  <c r="J292" i="117"/>
  <c r="J291" i="117"/>
  <c r="J290" i="117"/>
  <c r="J289" i="117"/>
  <c r="J288" i="117"/>
  <c r="J287" i="117"/>
  <c r="J286" i="117"/>
  <c r="J285" i="117"/>
  <c r="J284" i="117"/>
  <c r="J283" i="117"/>
  <c r="J282" i="117"/>
  <c r="J281" i="117"/>
  <c r="J280" i="117"/>
  <c r="J279" i="117"/>
  <c r="J278" i="117"/>
  <c r="J277" i="117"/>
  <c r="J276" i="117"/>
  <c r="J275" i="117"/>
  <c r="J274" i="117"/>
  <c r="J273" i="117"/>
  <c r="J272" i="117"/>
  <c r="J271" i="117"/>
  <c r="J270" i="117"/>
  <c r="J269" i="117"/>
  <c r="J268" i="117"/>
  <c r="J267" i="117"/>
  <c r="J266" i="117"/>
  <c r="J265" i="117"/>
  <c r="J264" i="117"/>
  <c r="J263" i="117"/>
  <c r="J262" i="117"/>
  <c r="J261" i="117"/>
  <c r="J260" i="117"/>
  <c r="J259" i="117"/>
  <c r="J258" i="117"/>
  <c r="J257" i="117"/>
  <c r="J256" i="117"/>
  <c r="J255" i="117"/>
  <c r="J254" i="117"/>
  <c r="J253" i="117"/>
  <c r="J252" i="117"/>
  <c r="J251" i="117"/>
  <c r="J250" i="117"/>
  <c r="J249" i="117"/>
  <c r="J248" i="117"/>
  <c r="J247" i="117"/>
  <c r="J246" i="117"/>
  <c r="J245" i="117"/>
  <c r="J244" i="117"/>
  <c r="J243" i="117"/>
  <c r="J242" i="117"/>
  <c r="J241" i="117"/>
  <c r="J240" i="117"/>
  <c r="J239" i="117"/>
  <c r="J238" i="117"/>
  <c r="J237" i="117"/>
  <c r="J236" i="117"/>
  <c r="J235" i="117"/>
  <c r="J234" i="117"/>
  <c r="J233" i="117"/>
  <c r="J232" i="117"/>
  <c r="J231" i="117"/>
  <c r="J230" i="117"/>
  <c r="J229" i="117"/>
  <c r="J228" i="117"/>
  <c r="J227" i="117"/>
  <c r="J226" i="117"/>
  <c r="J225" i="117"/>
  <c r="J224" i="117"/>
  <c r="J223" i="117"/>
  <c r="J222" i="117"/>
  <c r="J221" i="117"/>
  <c r="J220" i="117"/>
  <c r="J219" i="117"/>
  <c r="J218" i="117"/>
  <c r="J217" i="117"/>
  <c r="J216" i="117"/>
  <c r="J215" i="117"/>
  <c r="J214" i="117"/>
  <c r="J213" i="117"/>
  <c r="J212" i="117"/>
  <c r="J211" i="117"/>
  <c r="J210" i="117"/>
  <c r="J209" i="117"/>
  <c r="J208" i="117"/>
  <c r="J207" i="117"/>
  <c r="J206" i="117"/>
  <c r="J205" i="117"/>
  <c r="J204" i="117"/>
  <c r="J203" i="117"/>
  <c r="J202" i="117"/>
  <c r="J201" i="117"/>
  <c r="J200" i="117"/>
  <c r="J199" i="117"/>
  <c r="J198" i="117"/>
  <c r="J197" i="117"/>
  <c r="J196" i="117"/>
  <c r="J195" i="117"/>
  <c r="J194" i="117"/>
  <c r="J193" i="117"/>
  <c r="J192" i="117"/>
  <c r="J191" i="117"/>
  <c r="J190" i="117"/>
  <c r="J189" i="117"/>
  <c r="J188" i="117"/>
  <c r="J187" i="117"/>
  <c r="J186" i="117"/>
  <c r="J185" i="117"/>
  <c r="J184" i="117"/>
  <c r="J183" i="117"/>
  <c r="J182" i="117"/>
  <c r="J181" i="117"/>
  <c r="J180" i="117"/>
  <c r="J179" i="117"/>
  <c r="J178" i="117"/>
  <c r="J177" i="117"/>
  <c r="J176" i="117"/>
  <c r="J175" i="117"/>
  <c r="J174" i="117"/>
  <c r="J173" i="117"/>
  <c r="J172" i="117"/>
  <c r="J171" i="117"/>
  <c r="J170" i="117"/>
  <c r="J169" i="117"/>
  <c r="J168" i="117"/>
  <c r="J167" i="117"/>
  <c r="J166" i="117"/>
  <c r="J165" i="117"/>
  <c r="J164" i="117"/>
  <c r="J163" i="117"/>
  <c r="J162" i="117"/>
  <c r="J161" i="117"/>
  <c r="J160" i="117"/>
  <c r="J159" i="117"/>
  <c r="J158" i="117"/>
  <c r="J157" i="117"/>
  <c r="J156" i="117"/>
  <c r="J155" i="117"/>
  <c r="J154" i="117"/>
  <c r="J153" i="117"/>
  <c r="J152" i="117"/>
  <c r="J151" i="117"/>
  <c r="J150" i="117"/>
  <c r="J149" i="117"/>
  <c r="J148" i="117"/>
  <c r="J147" i="117"/>
  <c r="J146" i="117"/>
  <c r="J145" i="117"/>
  <c r="J144" i="117"/>
  <c r="J143" i="117"/>
  <c r="J142" i="117"/>
  <c r="J141" i="117"/>
  <c r="J140" i="117"/>
  <c r="J139" i="117"/>
  <c r="J138" i="117"/>
  <c r="J137" i="117"/>
  <c r="J136" i="117"/>
  <c r="J135" i="117"/>
  <c r="J134" i="117"/>
  <c r="J133" i="117"/>
  <c r="J132" i="117"/>
  <c r="J131" i="117"/>
  <c r="J130" i="117"/>
  <c r="J129" i="117"/>
  <c r="J128" i="117"/>
  <c r="J127" i="117"/>
  <c r="J126" i="117"/>
  <c r="J125" i="117"/>
  <c r="J124" i="117"/>
  <c r="J123" i="117"/>
  <c r="J122" i="117"/>
  <c r="J121" i="117"/>
  <c r="J120" i="117"/>
  <c r="J119" i="117"/>
  <c r="J118" i="117"/>
  <c r="J117" i="117"/>
  <c r="J116" i="117"/>
  <c r="J115" i="117"/>
  <c r="J114" i="117"/>
  <c r="J113" i="117"/>
  <c r="J112" i="117"/>
  <c r="J111" i="117"/>
  <c r="J110" i="117"/>
  <c r="J109" i="117"/>
  <c r="J108" i="117"/>
  <c r="J107" i="117"/>
  <c r="J106" i="117"/>
  <c r="J105" i="117"/>
  <c r="J104" i="117"/>
  <c r="J103" i="117"/>
  <c r="J102" i="117"/>
  <c r="J101" i="117"/>
  <c r="J100" i="117"/>
  <c r="J99" i="117"/>
  <c r="J98" i="117"/>
  <c r="J97" i="117"/>
  <c r="J96" i="117"/>
  <c r="J95" i="117"/>
  <c r="J94" i="117"/>
  <c r="J93" i="117"/>
  <c r="J92" i="117"/>
  <c r="J91" i="117"/>
  <c r="J90" i="117"/>
  <c r="J89" i="117"/>
  <c r="J88" i="117"/>
  <c r="J87" i="117"/>
  <c r="J86" i="117"/>
  <c r="J85" i="117"/>
  <c r="J84" i="117"/>
  <c r="J83" i="117"/>
  <c r="J82" i="117"/>
  <c r="J81" i="117"/>
  <c r="J80" i="117"/>
  <c r="J79" i="117"/>
  <c r="J78" i="117"/>
  <c r="J77" i="117"/>
  <c r="J76" i="117"/>
  <c r="J75" i="117"/>
  <c r="J74" i="117"/>
  <c r="J73" i="117"/>
  <c r="J72" i="117"/>
  <c r="J71" i="117"/>
  <c r="J70" i="117"/>
  <c r="J69" i="117"/>
  <c r="J68" i="117"/>
  <c r="J67" i="117"/>
  <c r="J66" i="117"/>
  <c r="J65" i="117"/>
  <c r="J64" i="117"/>
  <c r="J63" i="117"/>
  <c r="J62" i="117"/>
  <c r="J61" i="117"/>
  <c r="J60" i="117"/>
  <c r="J59" i="117"/>
  <c r="J58" i="117"/>
  <c r="J57" i="117"/>
  <c r="J56" i="117"/>
  <c r="J55" i="117"/>
  <c r="J54" i="117"/>
  <c r="J53" i="117"/>
  <c r="J52" i="117"/>
  <c r="J51" i="117"/>
  <c r="J50" i="117"/>
  <c r="J49" i="117"/>
  <c r="J48" i="117"/>
  <c r="J47" i="117"/>
  <c r="J46" i="117"/>
  <c r="J45" i="117"/>
  <c r="J44" i="117"/>
  <c r="J43" i="117"/>
  <c r="J42" i="117"/>
  <c r="J41" i="117"/>
  <c r="J40" i="117"/>
  <c r="J39" i="117"/>
  <c r="J38" i="117"/>
  <c r="J37" i="117"/>
  <c r="J36" i="117"/>
  <c r="J35" i="117"/>
  <c r="J34" i="117"/>
  <c r="J33" i="117"/>
  <c r="J32" i="117"/>
  <c r="J31" i="117"/>
  <c r="J30" i="117"/>
  <c r="J29" i="117"/>
  <c r="J28" i="117"/>
  <c r="J27" i="117"/>
  <c r="J26" i="117"/>
  <c r="J25" i="117"/>
  <c r="J24" i="117"/>
  <c r="J23" i="117"/>
  <c r="J22" i="117"/>
  <c r="J21" i="117"/>
  <c r="O20" i="117"/>
  <c r="J20" i="117"/>
  <c r="O19" i="117"/>
  <c r="J19" i="117"/>
  <c r="O18" i="117"/>
  <c r="J18" i="117"/>
  <c r="O17" i="117"/>
  <c r="J17" i="117"/>
  <c r="O16" i="117"/>
  <c r="J16" i="117"/>
  <c r="O15" i="117"/>
  <c r="J15" i="117"/>
  <c r="O14" i="117"/>
  <c r="J14" i="117"/>
  <c r="O13" i="117"/>
  <c r="J13" i="117"/>
  <c r="O12" i="117"/>
  <c r="J12" i="117"/>
  <c r="O11" i="117"/>
  <c r="J11" i="117"/>
  <c r="O10" i="117"/>
  <c r="J10" i="117"/>
  <c r="O9" i="117"/>
  <c r="J9" i="117"/>
  <c r="O8" i="117"/>
  <c r="J8" i="117"/>
  <c r="I7" i="117"/>
  <c r="H7" i="117"/>
  <c r="J7" i="117" s="1"/>
  <c r="H2" i="117"/>
  <c r="B1" i="117"/>
  <c r="J357" i="116"/>
  <c r="J356" i="116"/>
  <c r="J355" i="116"/>
  <c r="J354" i="116"/>
  <c r="J353" i="116"/>
  <c r="J352" i="116"/>
  <c r="J351" i="116"/>
  <c r="J350" i="116"/>
  <c r="J349" i="116"/>
  <c r="J348" i="116"/>
  <c r="J347" i="116"/>
  <c r="J346" i="116"/>
  <c r="J345" i="116"/>
  <c r="J344" i="116"/>
  <c r="J343" i="116"/>
  <c r="J342" i="116"/>
  <c r="J341" i="116"/>
  <c r="J340" i="116"/>
  <c r="J339" i="116"/>
  <c r="J338" i="116"/>
  <c r="J337" i="116"/>
  <c r="J336" i="116"/>
  <c r="J335" i="116"/>
  <c r="J334" i="116"/>
  <c r="J333" i="116"/>
  <c r="J332" i="116"/>
  <c r="J331" i="116"/>
  <c r="J330" i="116"/>
  <c r="J329" i="116"/>
  <c r="J328" i="116"/>
  <c r="J327" i="116"/>
  <c r="J326" i="116"/>
  <c r="J325" i="116"/>
  <c r="J324" i="116"/>
  <c r="J323" i="116"/>
  <c r="J322" i="116"/>
  <c r="J321" i="116"/>
  <c r="J320" i="116"/>
  <c r="J319" i="116"/>
  <c r="J318" i="116"/>
  <c r="J317" i="116"/>
  <c r="J316" i="116"/>
  <c r="J315" i="116"/>
  <c r="J314" i="116"/>
  <c r="J313" i="116"/>
  <c r="J312" i="116"/>
  <c r="J311" i="116"/>
  <c r="J310" i="116"/>
  <c r="J309" i="116"/>
  <c r="J308" i="116"/>
  <c r="J307" i="116"/>
  <c r="J306" i="116"/>
  <c r="J305" i="116"/>
  <c r="J304" i="116"/>
  <c r="J303" i="116"/>
  <c r="J302" i="116"/>
  <c r="J301" i="116"/>
  <c r="J300" i="116"/>
  <c r="J299" i="116"/>
  <c r="J298" i="116"/>
  <c r="J297" i="116"/>
  <c r="J296" i="116"/>
  <c r="J295" i="116"/>
  <c r="J294" i="116"/>
  <c r="J293" i="116"/>
  <c r="J292" i="116"/>
  <c r="J291" i="116"/>
  <c r="J290" i="116"/>
  <c r="J289" i="116"/>
  <c r="J288" i="116"/>
  <c r="J287" i="116"/>
  <c r="J286" i="116"/>
  <c r="J285" i="116"/>
  <c r="J284" i="116"/>
  <c r="J283" i="116"/>
  <c r="J282" i="116"/>
  <c r="J281" i="116"/>
  <c r="J280" i="116"/>
  <c r="J279" i="116"/>
  <c r="J278" i="116"/>
  <c r="J277" i="116"/>
  <c r="J276" i="116"/>
  <c r="J275" i="116"/>
  <c r="J274" i="116"/>
  <c r="J273" i="116"/>
  <c r="J272" i="116"/>
  <c r="J271" i="116"/>
  <c r="J270" i="116"/>
  <c r="J269" i="116"/>
  <c r="J268" i="116"/>
  <c r="J267" i="116"/>
  <c r="J266" i="116"/>
  <c r="J265" i="116"/>
  <c r="J264" i="116"/>
  <c r="J263" i="116"/>
  <c r="J262" i="116"/>
  <c r="J261" i="116"/>
  <c r="J260" i="116"/>
  <c r="J259" i="116"/>
  <c r="J258" i="116"/>
  <c r="J257" i="116"/>
  <c r="J256" i="116"/>
  <c r="J255" i="116"/>
  <c r="J254" i="116"/>
  <c r="J253" i="116"/>
  <c r="J252" i="116"/>
  <c r="J251" i="116"/>
  <c r="J250" i="116"/>
  <c r="J249" i="116"/>
  <c r="J248" i="116"/>
  <c r="J247" i="116"/>
  <c r="J246" i="116"/>
  <c r="J245" i="116"/>
  <c r="J244" i="116"/>
  <c r="J243" i="116"/>
  <c r="J242" i="116"/>
  <c r="J241" i="116"/>
  <c r="J240" i="116"/>
  <c r="J239" i="116"/>
  <c r="J238" i="116"/>
  <c r="J237" i="116"/>
  <c r="J236" i="116"/>
  <c r="J235" i="116"/>
  <c r="J234" i="116"/>
  <c r="J233" i="116"/>
  <c r="J232" i="116"/>
  <c r="J231" i="116"/>
  <c r="J230" i="116"/>
  <c r="J229" i="116"/>
  <c r="J228" i="116"/>
  <c r="J227" i="116"/>
  <c r="J226" i="116"/>
  <c r="J225" i="116"/>
  <c r="J224" i="116"/>
  <c r="J223" i="116"/>
  <c r="J222" i="116"/>
  <c r="J221" i="116"/>
  <c r="J220" i="116"/>
  <c r="J219" i="116"/>
  <c r="J218" i="116"/>
  <c r="J217" i="116"/>
  <c r="J216" i="116"/>
  <c r="J215" i="116"/>
  <c r="J214" i="116"/>
  <c r="J213" i="116"/>
  <c r="J212" i="116"/>
  <c r="J211" i="116"/>
  <c r="J210" i="116"/>
  <c r="J209" i="116"/>
  <c r="J208" i="116"/>
  <c r="J207" i="116"/>
  <c r="J206" i="116"/>
  <c r="J205" i="116"/>
  <c r="J204" i="116"/>
  <c r="J203" i="116"/>
  <c r="J202" i="116"/>
  <c r="J201" i="116"/>
  <c r="J200" i="116"/>
  <c r="J199" i="116"/>
  <c r="J198" i="116"/>
  <c r="J197" i="116"/>
  <c r="J196" i="116"/>
  <c r="J195" i="116"/>
  <c r="J194" i="116"/>
  <c r="J193" i="116"/>
  <c r="J192" i="116"/>
  <c r="J191" i="116"/>
  <c r="J190" i="116"/>
  <c r="J189" i="116"/>
  <c r="J188" i="116"/>
  <c r="J187" i="116"/>
  <c r="J186" i="116"/>
  <c r="J185" i="116"/>
  <c r="J184" i="116"/>
  <c r="J183" i="116"/>
  <c r="J182" i="116"/>
  <c r="J181" i="116"/>
  <c r="J180" i="116"/>
  <c r="J179" i="116"/>
  <c r="J178" i="116"/>
  <c r="J177" i="116"/>
  <c r="J176" i="116"/>
  <c r="J175" i="116"/>
  <c r="J174" i="116"/>
  <c r="J173" i="116"/>
  <c r="J172" i="116"/>
  <c r="J171" i="116"/>
  <c r="J170" i="116"/>
  <c r="J169" i="116"/>
  <c r="J168" i="116"/>
  <c r="J167" i="116"/>
  <c r="J166" i="116"/>
  <c r="J165" i="116"/>
  <c r="J164" i="116"/>
  <c r="J163" i="116"/>
  <c r="J162" i="116"/>
  <c r="J161" i="116"/>
  <c r="J160" i="116"/>
  <c r="J159" i="116"/>
  <c r="J158" i="116"/>
  <c r="J157" i="116"/>
  <c r="J156" i="116"/>
  <c r="J155" i="116"/>
  <c r="J154" i="116"/>
  <c r="J153" i="116"/>
  <c r="J152" i="116"/>
  <c r="J151" i="116"/>
  <c r="J150" i="116"/>
  <c r="J149" i="116"/>
  <c r="J148" i="116"/>
  <c r="J147" i="116"/>
  <c r="J146" i="116"/>
  <c r="J145" i="116"/>
  <c r="J144" i="116"/>
  <c r="J143" i="116"/>
  <c r="J142" i="116"/>
  <c r="J141" i="116"/>
  <c r="J140" i="116"/>
  <c r="J139" i="116"/>
  <c r="J138" i="116"/>
  <c r="J137" i="116"/>
  <c r="J136" i="116"/>
  <c r="J135" i="116"/>
  <c r="J134" i="116"/>
  <c r="J133" i="116"/>
  <c r="J132" i="116"/>
  <c r="J131" i="116"/>
  <c r="J130" i="116"/>
  <c r="J129" i="116"/>
  <c r="J128" i="116"/>
  <c r="J127" i="116"/>
  <c r="J126" i="116"/>
  <c r="J125" i="116"/>
  <c r="J124" i="116"/>
  <c r="J123" i="116"/>
  <c r="J122" i="116"/>
  <c r="J121" i="116"/>
  <c r="J120" i="116"/>
  <c r="J119" i="116"/>
  <c r="J118" i="116"/>
  <c r="J117" i="116"/>
  <c r="J116" i="116"/>
  <c r="J115" i="116"/>
  <c r="J114" i="116"/>
  <c r="J113" i="116"/>
  <c r="J112" i="116"/>
  <c r="J111" i="116"/>
  <c r="J110" i="116"/>
  <c r="J109" i="116"/>
  <c r="J108" i="116"/>
  <c r="J107" i="116"/>
  <c r="J106" i="116"/>
  <c r="J105" i="116"/>
  <c r="J104" i="116"/>
  <c r="J103" i="116"/>
  <c r="J102" i="116"/>
  <c r="J101" i="116"/>
  <c r="J100" i="116"/>
  <c r="J99" i="116"/>
  <c r="J98" i="116"/>
  <c r="J97" i="116"/>
  <c r="J96" i="116"/>
  <c r="J95" i="116"/>
  <c r="J94" i="116"/>
  <c r="J93" i="116"/>
  <c r="J92" i="116"/>
  <c r="J91" i="116"/>
  <c r="J90" i="116"/>
  <c r="J89" i="116"/>
  <c r="J88" i="116"/>
  <c r="J87" i="116"/>
  <c r="J86" i="116"/>
  <c r="J85" i="116"/>
  <c r="J84" i="116"/>
  <c r="J83" i="116"/>
  <c r="J82" i="116"/>
  <c r="J81" i="116"/>
  <c r="J80" i="116"/>
  <c r="J79" i="116"/>
  <c r="J78" i="116"/>
  <c r="J77" i="116"/>
  <c r="J76" i="116"/>
  <c r="J75" i="116"/>
  <c r="J74" i="116"/>
  <c r="J73" i="116"/>
  <c r="J72" i="116"/>
  <c r="J71" i="116"/>
  <c r="J70" i="116"/>
  <c r="J69" i="116"/>
  <c r="J68" i="116"/>
  <c r="J67" i="116"/>
  <c r="J66" i="116"/>
  <c r="J65" i="116"/>
  <c r="J64" i="116"/>
  <c r="J63" i="116"/>
  <c r="J62" i="116"/>
  <c r="J61" i="116"/>
  <c r="J60" i="116"/>
  <c r="J59" i="116"/>
  <c r="J58" i="116"/>
  <c r="J57" i="116"/>
  <c r="J56" i="116"/>
  <c r="J55" i="116"/>
  <c r="J54" i="116"/>
  <c r="J53" i="116"/>
  <c r="J52" i="116"/>
  <c r="J51" i="116"/>
  <c r="J50" i="116"/>
  <c r="J49" i="116"/>
  <c r="J48" i="116"/>
  <c r="J47" i="116"/>
  <c r="J46" i="116"/>
  <c r="J45" i="116"/>
  <c r="J44" i="116"/>
  <c r="J43" i="116"/>
  <c r="J42" i="116"/>
  <c r="J41" i="116"/>
  <c r="J40" i="116"/>
  <c r="J39" i="116"/>
  <c r="J38" i="116"/>
  <c r="J37" i="116"/>
  <c r="J36" i="116"/>
  <c r="J35" i="116"/>
  <c r="J34" i="116"/>
  <c r="J33" i="116"/>
  <c r="J32" i="116"/>
  <c r="J31" i="116"/>
  <c r="J30" i="116"/>
  <c r="J29" i="116"/>
  <c r="J28" i="116"/>
  <c r="J27" i="116"/>
  <c r="J26" i="116"/>
  <c r="J25" i="116"/>
  <c r="J24" i="116"/>
  <c r="M23" i="116"/>
  <c r="J23" i="116"/>
  <c r="M22" i="116"/>
  <c r="J22" i="116"/>
  <c r="M21" i="116"/>
  <c r="J21" i="116"/>
  <c r="M20" i="116"/>
  <c r="J20" i="116"/>
  <c r="M19" i="116"/>
  <c r="J19" i="116"/>
  <c r="L18" i="116"/>
  <c r="N18" i="116" s="1"/>
  <c r="I18" i="116"/>
  <c r="H18" i="116"/>
  <c r="J18" i="116" s="1"/>
  <c r="I17" i="116"/>
  <c r="H17" i="116"/>
  <c r="N17" i="116" s="1"/>
  <c r="L7" i="116"/>
  <c r="I16" i="116"/>
  <c r="M16" i="116"/>
  <c r="J15" i="116"/>
  <c r="I14" i="116"/>
  <c r="H14" i="116"/>
  <c r="M13" i="116"/>
  <c r="J13" i="116"/>
  <c r="M12" i="116"/>
  <c r="J12" i="116"/>
  <c r="M11" i="116"/>
  <c r="J11" i="116"/>
  <c r="M10" i="116"/>
  <c r="J10" i="116"/>
  <c r="M9" i="116"/>
  <c r="J9" i="116"/>
  <c r="M8" i="116"/>
  <c r="J8" i="116"/>
  <c r="K7" i="116"/>
  <c r="B1" i="116"/>
  <c r="J6" i="113"/>
  <c r="I5" i="113"/>
  <c r="H5" i="113"/>
  <c r="J5" i="113" s="1"/>
  <c r="H2" i="113"/>
  <c r="B1" i="113"/>
  <c r="J65" i="112"/>
  <c r="J64" i="112"/>
  <c r="J63" i="112"/>
  <c r="J62" i="112"/>
  <c r="J61" i="112"/>
  <c r="J60" i="112"/>
  <c r="J59" i="112"/>
  <c r="J58" i="112"/>
  <c r="J57" i="112"/>
  <c r="J56" i="112"/>
  <c r="J55" i="112"/>
  <c r="J54" i="112"/>
  <c r="J53"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J7" i="112"/>
  <c r="J6" i="112"/>
  <c r="I5" i="112"/>
  <c r="H5" i="112"/>
  <c r="J5" i="112" s="1"/>
  <c r="H2" i="112"/>
  <c r="B1" i="112"/>
  <c r="J357" i="111"/>
  <c r="J356" i="111"/>
  <c r="J355" i="111"/>
  <c r="J354" i="111"/>
  <c r="J353" i="111"/>
  <c r="J352" i="111"/>
  <c r="J351" i="111"/>
  <c r="J350" i="111"/>
  <c r="J349" i="111"/>
  <c r="J348" i="111"/>
  <c r="J347" i="111"/>
  <c r="J346" i="111"/>
  <c r="J345" i="111"/>
  <c r="J344" i="111"/>
  <c r="J343" i="111"/>
  <c r="J342" i="111"/>
  <c r="J341" i="111"/>
  <c r="J340" i="111"/>
  <c r="J339" i="111"/>
  <c r="J338" i="111"/>
  <c r="J337" i="111"/>
  <c r="J336" i="111"/>
  <c r="J335" i="111"/>
  <c r="J334" i="111"/>
  <c r="J333" i="111"/>
  <c r="J332" i="111"/>
  <c r="J331" i="111"/>
  <c r="J330" i="111"/>
  <c r="J329" i="111"/>
  <c r="J328" i="111"/>
  <c r="J327" i="111"/>
  <c r="J326" i="111"/>
  <c r="J325" i="111"/>
  <c r="J324" i="111"/>
  <c r="J323" i="111"/>
  <c r="J322" i="111"/>
  <c r="J321" i="111"/>
  <c r="J320" i="111"/>
  <c r="J319" i="111"/>
  <c r="J318" i="111"/>
  <c r="J317" i="111"/>
  <c r="J316" i="111"/>
  <c r="J315" i="111"/>
  <c r="J314" i="111"/>
  <c r="J313" i="111"/>
  <c r="J312" i="111"/>
  <c r="J311" i="111"/>
  <c r="J310" i="111"/>
  <c r="J309" i="111"/>
  <c r="J308" i="111"/>
  <c r="J307" i="111"/>
  <c r="J306" i="111"/>
  <c r="J305" i="111"/>
  <c r="J304" i="111"/>
  <c r="J303" i="111"/>
  <c r="J302" i="111"/>
  <c r="J301" i="111"/>
  <c r="J300" i="111"/>
  <c r="J299" i="111"/>
  <c r="J298" i="111"/>
  <c r="J297" i="111"/>
  <c r="J296" i="111"/>
  <c r="J295" i="111"/>
  <c r="J294" i="111"/>
  <c r="J293" i="111"/>
  <c r="J292" i="111"/>
  <c r="J291" i="111"/>
  <c r="J290" i="111"/>
  <c r="J289" i="111"/>
  <c r="J288" i="111"/>
  <c r="J287" i="111"/>
  <c r="J286" i="111"/>
  <c r="J285" i="111"/>
  <c r="J284" i="111"/>
  <c r="J283" i="111"/>
  <c r="J282" i="111"/>
  <c r="J281" i="111"/>
  <c r="J280" i="111"/>
  <c r="J279" i="111"/>
  <c r="J278" i="111"/>
  <c r="J277" i="111"/>
  <c r="J276" i="111"/>
  <c r="J275" i="111"/>
  <c r="J274" i="111"/>
  <c r="J273" i="111"/>
  <c r="J272" i="111"/>
  <c r="J271" i="111"/>
  <c r="J270" i="111"/>
  <c r="J269" i="111"/>
  <c r="J268" i="111"/>
  <c r="J267" i="111"/>
  <c r="J266" i="111"/>
  <c r="J265" i="111"/>
  <c r="J264" i="111"/>
  <c r="J263" i="111"/>
  <c r="J262" i="111"/>
  <c r="J261" i="111"/>
  <c r="J260" i="111"/>
  <c r="J259" i="111"/>
  <c r="J258" i="111"/>
  <c r="J257" i="111"/>
  <c r="J256" i="111"/>
  <c r="J255" i="111"/>
  <c r="J254" i="111"/>
  <c r="J253" i="111"/>
  <c r="J252" i="111"/>
  <c r="J251" i="111"/>
  <c r="J250" i="111"/>
  <c r="J249" i="111"/>
  <c r="J248" i="111"/>
  <c r="J247" i="111"/>
  <c r="J246" i="111"/>
  <c r="J245" i="111"/>
  <c r="J244" i="111"/>
  <c r="J243" i="111"/>
  <c r="J242" i="111"/>
  <c r="J241" i="111"/>
  <c r="J240" i="111"/>
  <c r="J239" i="111"/>
  <c r="J238" i="111"/>
  <c r="J237" i="111"/>
  <c r="J236" i="111"/>
  <c r="J235" i="111"/>
  <c r="J234" i="111"/>
  <c r="J233" i="111"/>
  <c r="J232" i="111"/>
  <c r="J231" i="111"/>
  <c r="J230" i="111"/>
  <c r="J229" i="111"/>
  <c r="J228" i="111"/>
  <c r="J227" i="111"/>
  <c r="J226" i="111"/>
  <c r="J225" i="111"/>
  <c r="J224" i="111"/>
  <c r="J223" i="111"/>
  <c r="J222" i="111"/>
  <c r="J221" i="111"/>
  <c r="J220" i="111"/>
  <c r="J219" i="111"/>
  <c r="J218" i="111"/>
  <c r="J217" i="111"/>
  <c r="J216" i="111"/>
  <c r="J215" i="111"/>
  <c r="J214" i="111"/>
  <c r="J213" i="111"/>
  <c r="J212" i="111"/>
  <c r="J211" i="111"/>
  <c r="J210" i="111"/>
  <c r="J209" i="111"/>
  <c r="J208" i="111"/>
  <c r="J207" i="111"/>
  <c r="J206" i="111"/>
  <c r="J205" i="111"/>
  <c r="J204" i="111"/>
  <c r="J203" i="111"/>
  <c r="J202" i="111"/>
  <c r="J201" i="111"/>
  <c r="J200" i="111"/>
  <c r="J199" i="111"/>
  <c r="J198" i="111"/>
  <c r="J197" i="111"/>
  <c r="J196" i="111"/>
  <c r="J195" i="111"/>
  <c r="J194" i="111"/>
  <c r="J193" i="111"/>
  <c r="J192" i="111"/>
  <c r="J191" i="111"/>
  <c r="J190" i="111"/>
  <c r="J189" i="111"/>
  <c r="J188" i="111"/>
  <c r="J187" i="111"/>
  <c r="J186" i="111"/>
  <c r="J185" i="111"/>
  <c r="J184" i="111"/>
  <c r="J183" i="111"/>
  <c r="J182" i="111"/>
  <c r="J181" i="111"/>
  <c r="J180" i="111"/>
  <c r="J179" i="111"/>
  <c r="J178" i="111"/>
  <c r="J177" i="111"/>
  <c r="J176" i="111"/>
  <c r="J175" i="111"/>
  <c r="J174" i="111"/>
  <c r="J173" i="111"/>
  <c r="J172" i="111"/>
  <c r="J171" i="111"/>
  <c r="J170" i="111"/>
  <c r="J169" i="111"/>
  <c r="J168" i="111"/>
  <c r="J167" i="111"/>
  <c r="J166" i="111"/>
  <c r="J165" i="111"/>
  <c r="J164" i="111"/>
  <c r="J163" i="111"/>
  <c r="J162" i="111"/>
  <c r="J161" i="111"/>
  <c r="J160" i="111"/>
  <c r="J159" i="111"/>
  <c r="J158" i="111"/>
  <c r="J157" i="111"/>
  <c r="J156" i="111"/>
  <c r="J155" i="111"/>
  <c r="J154" i="111"/>
  <c r="J153" i="111"/>
  <c r="J152" i="111"/>
  <c r="J151" i="111"/>
  <c r="J150" i="111"/>
  <c r="J149" i="111"/>
  <c r="J148" i="111"/>
  <c r="J147" i="111"/>
  <c r="J146" i="111"/>
  <c r="J145" i="111"/>
  <c r="J144" i="111"/>
  <c r="J143" i="111"/>
  <c r="J142" i="111"/>
  <c r="J141" i="111"/>
  <c r="J140" i="111"/>
  <c r="J139" i="111"/>
  <c r="J138" i="111"/>
  <c r="J137" i="111"/>
  <c r="J136" i="111"/>
  <c r="J135" i="111"/>
  <c r="J134" i="111"/>
  <c r="J133" i="111"/>
  <c r="J132" i="111"/>
  <c r="J131" i="111"/>
  <c r="J130" i="111"/>
  <c r="J129" i="111"/>
  <c r="J128" i="111"/>
  <c r="J127" i="111"/>
  <c r="J126" i="111"/>
  <c r="J125" i="111"/>
  <c r="J124" i="111"/>
  <c r="J123" i="111"/>
  <c r="J122" i="111"/>
  <c r="J121" i="111"/>
  <c r="J120" i="111"/>
  <c r="J119" i="111"/>
  <c r="J118" i="111"/>
  <c r="J117" i="111"/>
  <c r="J116" i="111"/>
  <c r="J115" i="111"/>
  <c r="J114" i="111"/>
  <c r="J113" i="111"/>
  <c r="J112" i="111"/>
  <c r="J111" i="111"/>
  <c r="J110" i="111"/>
  <c r="J109" i="111"/>
  <c r="J108" i="111"/>
  <c r="J107" i="111"/>
  <c r="J106" i="111"/>
  <c r="J105" i="111"/>
  <c r="J104" i="111"/>
  <c r="J103" i="111"/>
  <c r="J102" i="111"/>
  <c r="J101" i="111"/>
  <c r="J100" i="111"/>
  <c r="J99" i="111"/>
  <c r="J98" i="111"/>
  <c r="J97" i="111"/>
  <c r="J96" i="111"/>
  <c r="J95" i="111"/>
  <c r="J94" i="111"/>
  <c r="J93" i="111"/>
  <c r="J92" i="111"/>
  <c r="J91" i="111"/>
  <c r="J90" i="111"/>
  <c r="J89" i="111"/>
  <c r="J88" i="111"/>
  <c r="J87" i="111"/>
  <c r="J86" i="111"/>
  <c r="J85" i="111"/>
  <c r="J84" i="111"/>
  <c r="J83" i="111"/>
  <c r="J82" i="111"/>
  <c r="J81" i="111"/>
  <c r="J80" i="111"/>
  <c r="J79" i="111"/>
  <c r="J78" i="111"/>
  <c r="J77" i="111"/>
  <c r="J76" i="111"/>
  <c r="J75" i="111"/>
  <c r="J74" i="111"/>
  <c r="J73" i="111"/>
  <c r="J72" i="111"/>
  <c r="J71" i="111"/>
  <c r="J70" i="111"/>
  <c r="J69" i="111"/>
  <c r="J68" i="111"/>
  <c r="J67" i="111"/>
  <c r="J66" i="111"/>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O20" i="111"/>
  <c r="J20" i="111"/>
  <c r="O19" i="111"/>
  <c r="J19" i="111"/>
  <c r="O18" i="111"/>
  <c r="J18" i="111"/>
  <c r="O17" i="111"/>
  <c r="J17" i="111"/>
  <c r="O16" i="111"/>
  <c r="J16" i="111"/>
  <c r="O15" i="111"/>
  <c r="J15" i="111"/>
  <c r="O14" i="111"/>
  <c r="J14" i="111"/>
  <c r="O13" i="111"/>
  <c r="J13" i="111"/>
  <c r="O12" i="111"/>
  <c r="J12" i="111"/>
  <c r="O11" i="111"/>
  <c r="J11" i="111"/>
  <c r="O10" i="111"/>
  <c r="J10" i="111"/>
  <c r="O9" i="111"/>
  <c r="J9" i="111"/>
  <c r="O8" i="111"/>
  <c r="J8" i="111"/>
  <c r="I7" i="111"/>
  <c r="H7" i="111"/>
  <c r="H2" i="111"/>
  <c r="B1" i="111"/>
  <c r="M11" i="110"/>
  <c r="J11" i="110"/>
  <c r="M10" i="110"/>
  <c r="J10" i="110"/>
  <c r="J9" i="110"/>
  <c r="J8" i="110"/>
  <c r="L7" i="110"/>
  <c r="K7" i="110"/>
  <c r="I7" i="110"/>
  <c r="H7" i="110"/>
  <c r="H2" i="110"/>
  <c r="B1" i="110"/>
  <c r="J65" i="107"/>
  <c r="J64" i="107"/>
  <c r="J63" i="107"/>
  <c r="J62" i="107"/>
  <c r="J61" i="107"/>
  <c r="J60" i="107"/>
  <c r="J59" i="107"/>
  <c r="J58" i="107"/>
  <c r="J57" i="107"/>
  <c r="J56" i="107"/>
  <c r="J55" i="107"/>
  <c r="J54" i="107"/>
  <c r="J53" i="107"/>
  <c r="J52" i="107"/>
  <c r="J51" i="107"/>
  <c r="J50" i="107"/>
  <c r="J49" i="107"/>
  <c r="J48" i="107"/>
  <c r="J47" i="107"/>
  <c r="J46" i="107"/>
  <c r="J45" i="107"/>
  <c r="J44" i="107"/>
  <c r="J43" i="107"/>
  <c r="J42" i="107"/>
  <c r="J41" i="107"/>
  <c r="J40" i="107"/>
  <c r="J39" i="107"/>
  <c r="J38" i="107"/>
  <c r="J37" i="107"/>
  <c r="J36" i="107"/>
  <c r="J35" i="107"/>
  <c r="J34" i="107"/>
  <c r="J33" i="107"/>
  <c r="J32" i="107"/>
  <c r="J31" i="107"/>
  <c r="J30" i="107"/>
  <c r="J29" i="107"/>
  <c r="J28" i="107"/>
  <c r="J27" i="107"/>
  <c r="J26" i="107"/>
  <c r="J25" i="107"/>
  <c r="J24" i="107"/>
  <c r="J23" i="107"/>
  <c r="J22" i="107"/>
  <c r="J21" i="107"/>
  <c r="J20" i="107"/>
  <c r="J19" i="107"/>
  <c r="J18" i="107"/>
  <c r="J17" i="107"/>
  <c r="J16" i="107"/>
  <c r="J15" i="107"/>
  <c r="J14" i="107"/>
  <c r="J13" i="107"/>
  <c r="J12" i="107"/>
  <c r="J11" i="107"/>
  <c r="J10" i="107"/>
  <c r="J9" i="107"/>
  <c r="I5" i="107"/>
  <c r="H5" i="107"/>
  <c r="H2" i="107"/>
  <c r="B1" i="107"/>
  <c r="J65" i="106"/>
  <c r="J64" i="106"/>
  <c r="J63" i="106"/>
  <c r="J62" i="106"/>
  <c r="J61" i="106"/>
  <c r="J60" i="106"/>
  <c r="J59" i="106"/>
  <c r="J58" i="106"/>
  <c r="J57" i="106"/>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5" i="106"/>
  <c r="J14" i="106"/>
  <c r="J13" i="106"/>
  <c r="J12" i="106"/>
  <c r="J11" i="106"/>
  <c r="J10" i="106"/>
  <c r="J9" i="106"/>
  <c r="J8" i="106"/>
  <c r="J7" i="106"/>
  <c r="I5" i="106"/>
  <c r="H5" i="106"/>
  <c r="H2" i="106"/>
  <c r="B1" i="106"/>
  <c r="J357" i="105"/>
  <c r="J356" i="105"/>
  <c r="J355" i="105"/>
  <c r="J354" i="105"/>
  <c r="J353" i="105"/>
  <c r="J352" i="105"/>
  <c r="J351" i="105"/>
  <c r="J350" i="105"/>
  <c r="J349" i="105"/>
  <c r="J348" i="105"/>
  <c r="J347" i="105"/>
  <c r="J346" i="105"/>
  <c r="J345" i="105"/>
  <c r="J344" i="105"/>
  <c r="J343" i="105"/>
  <c r="J342" i="105"/>
  <c r="J341" i="105"/>
  <c r="J340" i="105"/>
  <c r="J339" i="105"/>
  <c r="J338" i="105"/>
  <c r="J337" i="105"/>
  <c r="J336" i="105"/>
  <c r="J335" i="105"/>
  <c r="J334" i="105"/>
  <c r="J333" i="105"/>
  <c r="J332" i="105"/>
  <c r="J331" i="105"/>
  <c r="J330" i="105"/>
  <c r="J329" i="105"/>
  <c r="J328" i="105"/>
  <c r="J327" i="105"/>
  <c r="J326" i="105"/>
  <c r="J325" i="105"/>
  <c r="J324" i="105"/>
  <c r="J323" i="105"/>
  <c r="J322" i="105"/>
  <c r="J321" i="105"/>
  <c r="J320" i="105"/>
  <c r="J319" i="105"/>
  <c r="J318" i="105"/>
  <c r="J317" i="105"/>
  <c r="J316" i="105"/>
  <c r="J315" i="105"/>
  <c r="J314" i="105"/>
  <c r="J313" i="105"/>
  <c r="J312" i="105"/>
  <c r="J311" i="105"/>
  <c r="J310" i="105"/>
  <c r="J309" i="105"/>
  <c r="J308" i="105"/>
  <c r="J307" i="105"/>
  <c r="J306" i="105"/>
  <c r="J305" i="105"/>
  <c r="J304" i="105"/>
  <c r="J303" i="105"/>
  <c r="J302" i="105"/>
  <c r="J301" i="105"/>
  <c r="J300" i="105"/>
  <c r="J299" i="105"/>
  <c r="J298" i="105"/>
  <c r="J297" i="105"/>
  <c r="J296" i="105"/>
  <c r="J295" i="105"/>
  <c r="J294" i="105"/>
  <c r="J293" i="105"/>
  <c r="J292" i="105"/>
  <c r="J291" i="105"/>
  <c r="J290" i="105"/>
  <c r="J289" i="105"/>
  <c r="J288" i="105"/>
  <c r="J287" i="105"/>
  <c r="J286" i="105"/>
  <c r="J285" i="105"/>
  <c r="J284" i="105"/>
  <c r="J283" i="105"/>
  <c r="J282" i="105"/>
  <c r="J281" i="105"/>
  <c r="J280" i="105"/>
  <c r="J279" i="105"/>
  <c r="J278" i="105"/>
  <c r="J277" i="105"/>
  <c r="J276" i="105"/>
  <c r="J275" i="105"/>
  <c r="J274" i="105"/>
  <c r="J273" i="105"/>
  <c r="J272" i="105"/>
  <c r="J271" i="105"/>
  <c r="J270" i="105"/>
  <c r="J269" i="105"/>
  <c r="J268" i="105"/>
  <c r="J267" i="105"/>
  <c r="J266" i="105"/>
  <c r="J265" i="105"/>
  <c r="J264" i="105"/>
  <c r="J263" i="105"/>
  <c r="J262" i="105"/>
  <c r="J261" i="105"/>
  <c r="J260" i="105"/>
  <c r="J259" i="105"/>
  <c r="J258" i="105"/>
  <c r="J257" i="105"/>
  <c r="J256" i="105"/>
  <c r="J255" i="105"/>
  <c r="J254" i="105"/>
  <c r="J253" i="105"/>
  <c r="J252" i="105"/>
  <c r="J251" i="105"/>
  <c r="J250" i="105"/>
  <c r="J249" i="105"/>
  <c r="J248" i="105"/>
  <c r="J247" i="105"/>
  <c r="J246" i="105"/>
  <c r="J245" i="105"/>
  <c r="J244" i="105"/>
  <c r="J243" i="105"/>
  <c r="J242" i="105"/>
  <c r="J241" i="105"/>
  <c r="J240" i="105"/>
  <c r="J239" i="105"/>
  <c r="J238" i="105"/>
  <c r="J237" i="105"/>
  <c r="J236" i="105"/>
  <c r="J235" i="105"/>
  <c r="J234" i="105"/>
  <c r="J233" i="105"/>
  <c r="J232" i="105"/>
  <c r="J231" i="105"/>
  <c r="J230" i="105"/>
  <c r="J229" i="105"/>
  <c r="J228" i="105"/>
  <c r="J227" i="105"/>
  <c r="J226" i="105"/>
  <c r="J225" i="105"/>
  <c r="J224" i="105"/>
  <c r="J223" i="105"/>
  <c r="J222" i="105"/>
  <c r="J221" i="105"/>
  <c r="J220" i="105"/>
  <c r="J219" i="105"/>
  <c r="J218" i="105"/>
  <c r="J217" i="105"/>
  <c r="J216" i="105"/>
  <c r="J215" i="105"/>
  <c r="J214" i="105"/>
  <c r="J213" i="105"/>
  <c r="J212" i="105"/>
  <c r="J211" i="105"/>
  <c r="J210" i="105"/>
  <c r="J209" i="105"/>
  <c r="J208" i="105"/>
  <c r="J207" i="105"/>
  <c r="J206" i="105"/>
  <c r="J205" i="105"/>
  <c r="J204" i="105"/>
  <c r="J203" i="105"/>
  <c r="J202" i="105"/>
  <c r="J201" i="105"/>
  <c r="J200" i="105"/>
  <c r="J199" i="105"/>
  <c r="J198" i="105"/>
  <c r="J197" i="105"/>
  <c r="J196" i="105"/>
  <c r="J195" i="105"/>
  <c r="J194" i="105"/>
  <c r="J193" i="105"/>
  <c r="J192" i="105"/>
  <c r="J191" i="105"/>
  <c r="J190" i="105"/>
  <c r="J189" i="105"/>
  <c r="J188" i="105"/>
  <c r="J187" i="105"/>
  <c r="J186" i="105"/>
  <c r="J185" i="105"/>
  <c r="J184" i="105"/>
  <c r="J183" i="105"/>
  <c r="J182" i="105"/>
  <c r="J181" i="105"/>
  <c r="J180" i="105"/>
  <c r="J179" i="105"/>
  <c r="J178" i="105"/>
  <c r="J177" i="105"/>
  <c r="J176" i="105"/>
  <c r="J175" i="105"/>
  <c r="J174" i="105"/>
  <c r="J173" i="105"/>
  <c r="J172" i="105"/>
  <c r="J171" i="105"/>
  <c r="J170" i="105"/>
  <c r="J169" i="105"/>
  <c r="J168" i="105"/>
  <c r="J167" i="105"/>
  <c r="J166" i="105"/>
  <c r="J165" i="105"/>
  <c r="J164" i="105"/>
  <c r="J163" i="105"/>
  <c r="J162" i="105"/>
  <c r="J161" i="105"/>
  <c r="J160" i="105"/>
  <c r="J159" i="105"/>
  <c r="J158" i="105"/>
  <c r="J157" i="105"/>
  <c r="J156" i="105"/>
  <c r="J155" i="105"/>
  <c r="J154" i="105"/>
  <c r="J153" i="105"/>
  <c r="J152" i="105"/>
  <c r="J151" i="105"/>
  <c r="J150" i="105"/>
  <c r="J149" i="105"/>
  <c r="J148" i="105"/>
  <c r="J147" i="105"/>
  <c r="J146" i="105"/>
  <c r="J145" i="105"/>
  <c r="J144" i="105"/>
  <c r="J143" i="105"/>
  <c r="J142" i="105"/>
  <c r="J141" i="105"/>
  <c r="J140" i="105"/>
  <c r="J139" i="105"/>
  <c r="J138" i="105"/>
  <c r="J137" i="105"/>
  <c r="J136" i="105"/>
  <c r="J135" i="105"/>
  <c r="J134" i="105"/>
  <c r="J133" i="105"/>
  <c r="J132" i="105"/>
  <c r="J131" i="105"/>
  <c r="J130" i="105"/>
  <c r="J129" i="105"/>
  <c r="J128" i="105"/>
  <c r="J127" i="105"/>
  <c r="J126" i="105"/>
  <c r="J125" i="105"/>
  <c r="J124" i="105"/>
  <c r="J123" i="105"/>
  <c r="J122" i="105"/>
  <c r="J121" i="105"/>
  <c r="J120" i="105"/>
  <c r="J119" i="105"/>
  <c r="J118" i="105"/>
  <c r="J117" i="105"/>
  <c r="J116" i="105"/>
  <c r="J115" i="105"/>
  <c r="J114" i="105"/>
  <c r="J113" i="105"/>
  <c r="J112" i="105"/>
  <c r="J111" i="105"/>
  <c r="J110" i="105"/>
  <c r="J109" i="105"/>
  <c r="J108" i="105"/>
  <c r="J107" i="105"/>
  <c r="J106" i="105"/>
  <c r="J105" i="105"/>
  <c r="J104" i="105"/>
  <c r="J103" i="105"/>
  <c r="J102" i="105"/>
  <c r="J101" i="105"/>
  <c r="J100" i="105"/>
  <c r="J99" i="105"/>
  <c r="J98" i="105"/>
  <c r="J97" i="105"/>
  <c r="J96" i="105"/>
  <c r="J95" i="105"/>
  <c r="J94" i="105"/>
  <c r="J93" i="105"/>
  <c r="J92" i="105"/>
  <c r="J91" i="105"/>
  <c r="J90" i="105"/>
  <c r="J89" i="105"/>
  <c r="J88" i="105"/>
  <c r="J87" i="105"/>
  <c r="J86" i="105"/>
  <c r="J85" i="105"/>
  <c r="J84" i="105"/>
  <c r="J83" i="105"/>
  <c r="J82" i="105"/>
  <c r="J81" i="105"/>
  <c r="J80" i="105"/>
  <c r="J79" i="105"/>
  <c r="J78" i="105"/>
  <c r="J77" i="105"/>
  <c r="J76" i="105"/>
  <c r="J75" i="105"/>
  <c r="J74" i="105"/>
  <c r="J73" i="105"/>
  <c r="J72" i="105"/>
  <c r="J71" i="105"/>
  <c r="J70" i="105"/>
  <c r="J69" i="105"/>
  <c r="J68" i="105"/>
  <c r="J67" i="105"/>
  <c r="J66" i="105"/>
  <c r="J65"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J40" i="105"/>
  <c r="J39" i="105"/>
  <c r="J38" i="105"/>
  <c r="J37" i="105"/>
  <c r="J36" i="105"/>
  <c r="J35" i="105"/>
  <c r="J34" i="105"/>
  <c r="J33" i="105"/>
  <c r="J32" i="105"/>
  <c r="J31" i="105"/>
  <c r="J30" i="105"/>
  <c r="J29" i="105"/>
  <c r="J28" i="105"/>
  <c r="J27" i="105"/>
  <c r="J26" i="105"/>
  <c r="J25" i="105"/>
  <c r="J24" i="105"/>
  <c r="J23" i="105"/>
  <c r="J22" i="105"/>
  <c r="J21" i="105"/>
  <c r="O20" i="105"/>
  <c r="J20" i="105"/>
  <c r="O19" i="105"/>
  <c r="J19" i="105"/>
  <c r="O18" i="105"/>
  <c r="J18" i="105"/>
  <c r="O17" i="105"/>
  <c r="J17" i="105"/>
  <c r="O16" i="105"/>
  <c r="J16" i="105"/>
  <c r="O15" i="105"/>
  <c r="J15" i="105"/>
  <c r="O14" i="105"/>
  <c r="J14" i="105"/>
  <c r="O13" i="105"/>
  <c r="J13" i="105"/>
  <c r="O12" i="105"/>
  <c r="J12" i="105"/>
  <c r="O11" i="105"/>
  <c r="J11" i="105"/>
  <c r="O10" i="105"/>
  <c r="J10" i="105"/>
  <c r="O9" i="105"/>
  <c r="J9" i="105"/>
  <c r="O8" i="105"/>
  <c r="J8" i="105"/>
  <c r="I7" i="105"/>
  <c r="H7" i="105"/>
  <c r="H2" i="105"/>
  <c r="B1" i="105"/>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J20" i="101"/>
  <c r="J19" i="101"/>
  <c r="J18" i="101"/>
  <c r="J17" i="101"/>
  <c r="J16" i="101"/>
  <c r="J15" i="101"/>
  <c r="J14" i="101"/>
  <c r="J13" i="101"/>
  <c r="J12" i="101"/>
  <c r="J11" i="101"/>
  <c r="J10" i="101"/>
  <c r="J9" i="101"/>
  <c r="J8" i="101"/>
  <c r="J7" i="101"/>
  <c r="J6" i="101"/>
  <c r="I5" i="101"/>
  <c r="J5" i="101" s="1"/>
  <c r="H5" i="101"/>
  <c r="H2" i="101"/>
  <c r="B1" i="101"/>
  <c r="J65" i="100"/>
  <c r="J64" i="100"/>
  <c r="J63" i="100"/>
  <c r="J62" i="100"/>
  <c r="J61" i="100"/>
  <c r="J60" i="100"/>
  <c r="J59" i="100"/>
  <c r="J58" i="100"/>
  <c r="J57" i="100"/>
  <c r="J56" i="100"/>
  <c r="J55" i="100"/>
  <c r="J54" i="100"/>
  <c r="J53" i="100"/>
  <c r="J52" i="100"/>
  <c r="J51" i="100"/>
  <c r="J50" i="100"/>
  <c r="J49" i="100"/>
  <c r="J48" i="100"/>
  <c r="J47" i="100"/>
  <c r="J46" i="100"/>
  <c r="J45" i="100"/>
  <c r="J44" i="100"/>
  <c r="J43" i="100"/>
  <c r="J42" i="100"/>
  <c r="J41" i="100"/>
  <c r="J40" i="100"/>
  <c r="J39" i="100"/>
  <c r="J38" i="100"/>
  <c r="J37" i="100"/>
  <c r="J36" i="100"/>
  <c r="J35" i="100"/>
  <c r="J34" i="100"/>
  <c r="J33" i="100"/>
  <c r="J32" i="100"/>
  <c r="J31" i="100"/>
  <c r="J30" i="100"/>
  <c r="J29" i="100"/>
  <c r="J28" i="100"/>
  <c r="J27" i="100"/>
  <c r="J26" i="100"/>
  <c r="J25" i="100"/>
  <c r="J24" i="100"/>
  <c r="J23" i="100"/>
  <c r="J22" i="100"/>
  <c r="J21" i="100"/>
  <c r="J20" i="100"/>
  <c r="J19" i="100"/>
  <c r="J18" i="100"/>
  <c r="J17" i="100"/>
  <c r="J16" i="100"/>
  <c r="J15" i="100"/>
  <c r="J14" i="100"/>
  <c r="J13" i="100"/>
  <c r="J12" i="100"/>
  <c r="J11" i="100"/>
  <c r="J10" i="100"/>
  <c r="J9" i="100"/>
  <c r="J8" i="100"/>
  <c r="J7" i="100"/>
  <c r="J6" i="100"/>
  <c r="I5" i="100"/>
  <c r="H5" i="100"/>
  <c r="H2" i="100"/>
  <c r="B1" i="100"/>
  <c r="J357" i="99"/>
  <c r="J356" i="99"/>
  <c r="J355" i="99"/>
  <c r="J354" i="99"/>
  <c r="J353" i="99"/>
  <c r="J352" i="99"/>
  <c r="J351" i="99"/>
  <c r="J350" i="99"/>
  <c r="J349" i="99"/>
  <c r="J348" i="99"/>
  <c r="J347" i="99"/>
  <c r="J346" i="99"/>
  <c r="J345" i="99"/>
  <c r="J344" i="99"/>
  <c r="J343" i="99"/>
  <c r="J342" i="99"/>
  <c r="J341" i="99"/>
  <c r="J340" i="99"/>
  <c r="J339" i="99"/>
  <c r="J338" i="99"/>
  <c r="J337" i="99"/>
  <c r="J336" i="99"/>
  <c r="J335" i="99"/>
  <c r="J334" i="99"/>
  <c r="J333" i="99"/>
  <c r="J332" i="99"/>
  <c r="J331" i="99"/>
  <c r="J330" i="99"/>
  <c r="J329" i="99"/>
  <c r="J328" i="99"/>
  <c r="J327" i="99"/>
  <c r="J326" i="99"/>
  <c r="J325" i="99"/>
  <c r="J324" i="99"/>
  <c r="J323" i="99"/>
  <c r="J322" i="99"/>
  <c r="J321" i="99"/>
  <c r="J320" i="99"/>
  <c r="J319" i="99"/>
  <c r="J318" i="99"/>
  <c r="J317" i="99"/>
  <c r="J316" i="99"/>
  <c r="J315" i="99"/>
  <c r="J314" i="99"/>
  <c r="J313" i="99"/>
  <c r="J312" i="99"/>
  <c r="J311" i="99"/>
  <c r="J310" i="99"/>
  <c r="J309" i="99"/>
  <c r="J308" i="99"/>
  <c r="J307" i="99"/>
  <c r="J306" i="99"/>
  <c r="J305" i="99"/>
  <c r="J304" i="99"/>
  <c r="J303" i="99"/>
  <c r="J302" i="99"/>
  <c r="J301" i="99"/>
  <c r="J300" i="99"/>
  <c r="J299" i="99"/>
  <c r="J298" i="99"/>
  <c r="J297" i="99"/>
  <c r="J296" i="99"/>
  <c r="J295" i="99"/>
  <c r="J294" i="99"/>
  <c r="J293" i="99"/>
  <c r="J292" i="99"/>
  <c r="J291" i="99"/>
  <c r="J290" i="99"/>
  <c r="J289" i="99"/>
  <c r="J288" i="99"/>
  <c r="J287" i="99"/>
  <c r="J286" i="99"/>
  <c r="J285" i="99"/>
  <c r="J284" i="99"/>
  <c r="J283" i="99"/>
  <c r="J282" i="99"/>
  <c r="J281" i="99"/>
  <c r="J280" i="99"/>
  <c r="J279" i="99"/>
  <c r="J278" i="99"/>
  <c r="J277" i="99"/>
  <c r="J276" i="99"/>
  <c r="J275" i="99"/>
  <c r="J274" i="99"/>
  <c r="J273" i="99"/>
  <c r="J272" i="99"/>
  <c r="J271" i="99"/>
  <c r="J270" i="99"/>
  <c r="J269" i="99"/>
  <c r="J268" i="99"/>
  <c r="J267" i="99"/>
  <c r="J266" i="99"/>
  <c r="J265" i="99"/>
  <c r="J264" i="99"/>
  <c r="J263" i="99"/>
  <c r="J262" i="99"/>
  <c r="J261" i="99"/>
  <c r="J260" i="99"/>
  <c r="J259" i="99"/>
  <c r="J258" i="99"/>
  <c r="J257" i="99"/>
  <c r="J256" i="99"/>
  <c r="J255" i="99"/>
  <c r="J254" i="99"/>
  <c r="J253" i="99"/>
  <c r="J252" i="99"/>
  <c r="J251" i="99"/>
  <c r="J250" i="99"/>
  <c r="J249" i="99"/>
  <c r="J248" i="99"/>
  <c r="J247" i="99"/>
  <c r="J246" i="99"/>
  <c r="J245" i="99"/>
  <c r="J244" i="99"/>
  <c r="J243" i="99"/>
  <c r="J242" i="99"/>
  <c r="J241" i="99"/>
  <c r="J240" i="99"/>
  <c r="J239" i="99"/>
  <c r="J238" i="99"/>
  <c r="J237" i="99"/>
  <c r="J236" i="99"/>
  <c r="J235" i="99"/>
  <c r="J234" i="99"/>
  <c r="J233" i="99"/>
  <c r="J232" i="99"/>
  <c r="J231" i="99"/>
  <c r="J230" i="99"/>
  <c r="J229" i="99"/>
  <c r="J228" i="99"/>
  <c r="J227" i="99"/>
  <c r="J226" i="99"/>
  <c r="J225" i="99"/>
  <c r="J224" i="99"/>
  <c r="J223" i="99"/>
  <c r="J222" i="99"/>
  <c r="J221" i="99"/>
  <c r="J220" i="99"/>
  <c r="J219" i="99"/>
  <c r="J218" i="99"/>
  <c r="J217" i="99"/>
  <c r="J216" i="99"/>
  <c r="J215" i="99"/>
  <c r="J214" i="99"/>
  <c r="J213" i="99"/>
  <c r="J212" i="99"/>
  <c r="J211" i="99"/>
  <c r="J210" i="99"/>
  <c r="J209" i="99"/>
  <c r="J208" i="99"/>
  <c r="J207" i="99"/>
  <c r="J206" i="99"/>
  <c r="J205" i="99"/>
  <c r="J204" i="99"/>
  <c r="J203" i="99"/>
  <c r="J202" i="99"/>
  <c r="J201" i="99"/>
  <c r="J200" i="99"/>
  <c r="J199" i="99"/>
  <c r="J198" i="99"/>
  <c r="J197" i="99"/>
  <c r="J196" i="99"/>
  <c r="J195" i="99"/>
  <c r="J194" i="99"/>
  <c r="J193" i="99"/>
  <c r="J192" i="99"/>
  <c r="J191" i="99"/>
  <c r="J190" i="99"/>
  <c r="J189" i="99"/>
  <c r="J188" i="99"/>
  <c r="J187" i="99"/>
  <c r="J186" i="99"/>
  <c r="J185" i="99"/>
  <c r="J184" i="99"/>
  <c r="J183" i="99"/>
  <c r="J182" i="99"/>
  <c r="J181" i="99"/>
  <c r="J180" i="99"/>
  <c r="J179" i="99"/>
  <c r="J178" i="99"/>
  <c r="J177" i="99"/>
  <c r="J176" i="99"/>
  <c r="J175" i="99"/>
  <c r="J174" i="99"/>
  <c r="J173" i="99"/>
  <c r="J172" i="99"/>
  <c r="J171" i="99"/>
  <c r="J170" i="99"/>
  <c r="J169" i="99"/>
  <c r="J168" i="99"/>
  <c r="J167" i="99"/>
  <c r="J166" i="99"/>
  <c r="J165" i="99"/>
  <c r="J164" i="99"/>
  <c r="J163" i="99"/>
  <c r="J162" i="99"/>
  <c r="J161" i="99"/>
  <c r="J160" i="99"/>
  <c r="J159" i="99"/>
  <c r="J158" i="99"/>
  <c r="J157" i="99"/>
  <c r="J156" i="99"/>
  <c r="J155" i="99"/>
  <c r="J154" i="99"/>
  <c r="J153" i="99"/>
  <c r="J152" i="99"/>
  <c r="J151" i="99"/>
  <c r="J150" i="99"/>
  <c r="J149" i="99"/>
  <c r="J148" i="99"/>
  <c r="J147" i="99"/>
  <c r="J146" i="99"/>
  <c r="J145" i="99"/>
  <c r="J144" i="99"/>
  <c r="J143" i="99"/>
  <c r="J142" i="99"/>
  <c r="J141" i="99"/>
  <c r="J140" i="99"/>
  <c r="J139" i="99"/>
  <c r="J138" i="99"/>
  <c r="J137" i="99"/>
  <c r="J136" i="99"/>
  <c r="J135" i="99"/>
  <c r="J134" i="99"/>
  <c r="J133" i="99"/>
  <c r="J132" i="99"/>
  <c r="J131" i="99"/>
  <c r="J130" i="99"/>
  <c r="J129" i="99"/>
  <c r="J128" i="99"/>
  <c r="J127" i="99"/>
  <c r="J126" i="99"/>
  <c r="J125" i="99"/>
  <c r="J124" i="99"/>
  <c r="J123" i="99"/>
  <c r="J122" i="99"/>
  <c r="J121" i="99"/>
  <c r="J120" i="99"/>
  <c r="J119" i="99"/>
  <c r="J118" i="99"/>
  <c r="J117" i="99"/>
  <c r="J116" i="99"/>
  <c r="J115" i="99"/>
  <c r="J114" i="99"/>
  <c r="J113" i="99"/>
  <c r="J112" i="99"/>
  <c r="J111" i="99"/>
  <c r="J110" i="99"/>
  <c r="J109" i="99"/>
  <c r="J108" i="99"/>
  <c r="J107" i="99"/>
  <c r="J106" i="99"/>
  <c r="J105" i="99"/>
  <c r="J104" i="99"/>
  <c r="J103" i="99"/>
  <c r="J102" i="99"/>
  <c r="J101" i="99"/>
  <c r="J100" i="99"/>
  <c r="J99" i="99"/>
  <c r="J98" i="99"/>
  <c r="J97" i="99"/>
  <c r="J96" i="99"/>
  <c r="J95" i="99"/>
  <c r="J94" i="99"/>
  <c r="J93" i="99"/>
  <c r="J92" i="99"/>
  <c r="J91" i="99"/>
  <c r="J90" i="99"/>
  <c r="J89" i="99"/>
  <c r="J88" i="99"/>
  <c r="J87" i="99"/>
  <c r="J86" i="99"/>
  <c r="J85" i="99"/>
  <c r="J84" i="99"/>
  <c r="J83" i="99"/>
  <c r="J82" i="99"/>
  <c r="J81" i="99"/>
  <c r="J80" i="99"/>
  <c r="J79" i="99"/>
  <c r="J78" i="99"/>
  <c r="J77" i="99"/>
  <c r="J76" i="99"/>
  <c r="J75" i="99"/>
  <c r="J74" i="99"/>
  <c r="J73" i="99"/>
  <c r="J72" i="99"/>
  <c r="J71" i="99"/>
  <c r="J70" i="99"/>
  <c r="J69" i="99"/>
  <c r="J68" i="99"/>
  <c r="J67" i="99"/>
  <c r="J66" i="99"/>
  <c r="J65" i="99"/>
  <c r="J64" i="99"/>
  <c r="J63" i="99"/>
  <c r="J62" i="99"/>
  <c r="J61" i="99"/>
  <c r="J60" i="99"/>
  <c r="J59" i="99"/>
  <c r="J58" i="99"/>
  <c r="J57" i="99"/>
  <c r="J56" i="99"/>
  <c r="J55" i="99"/>
  <c r="J54" i="99"/>
  <c r="J53" i="99"/>
  <c r="J52" i="99"/>
  <c r="J51" i="99"/>
  <c r="J50" i="99"/>
  <c r="J49" i="99"/>
  <c r="J48" i="99"/>
  <c r="J47" i="99"/>
  <c r="J46" i="99"/>
  <c r="J45" i="99"/>
  <c r="J44" i="99"/>
  <c r="J43" i="99"/>
  <c r="J42" i="99"/>
  <c r="J41" i="99"/>
  <c r="J40" i="99"/>
  <c r="J39" i="99"/>
  <c r="J38" i="99"/>
  <c r="J37" i="99"/>
  <c r="J36" i="99"/>
  <c r="J35" i="99"/>
  <c r="J34" i="99"/>
  <c r="J33" i="99"/>
  <c r="J32" i="99"/>
  <c r="J31" i="99"/>
  <c r="J30" i="99"/>
  <c r="J29" i="99"/>
  <c r="J28" i="99"/>
  <c r="J27" i="99"/>
  <c r="J26" i="99"/>
  <c r="J25" i="99"/>
  <c r="J24" i="99"/>
  <c r="J23" i="99"/>
  <c r="J22" i="99"/>
  <c r="J21" i="99"/>
  <c r="O20" i="99"/>
  <c r="J20" i="99"/>
  <c r="O19" i="99"/>
  <c r="J19" i="99"/>
  <c r="O18" i="99"/>
  <c r="J18" i="99"/>
  <c r="O17" i="99"/>
  <c r="J17" i="99"/>
  <c r="O16" i="99"/>
  <c r="J16" i="99"/>
  <c r="O15" i="99"/>
  <c r="J15" i="99"/>
  <c r="O14" i="99"/>
  <c r="J14" i="99"/>
  <c r="O13" i="99"/>
  <c r="J13" i="99"/>
  <c r="O12" i="99"/>
  <c r="J12" i="99"/>
  <c r="O11" i="99"/>
  <c r="J11" i="99"/>
  <c r="O10" i="99"/>
  <c r="J10" i="99"/>
  <c r="O9" i="99"/>
  <c r="J9" i="99"/>
  <c r="O8" i="99"/>
  <c r="J8" i="99"/>
  <c r="I7" i="99"/>
  <c r="H7" i="99"/>
  <c r="H2" i="99"/>
  <c r="B1" i="99"/>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3" i="95"/>
  <c r="J32" i="95"/>
  <c r="J31" i="95"/>
  <c r="J30" i="95"/>
  <c r="J29" i="95"/>
  <c r="J28" i="95"/>
  <c r="J27" i="95"/>
  <c r="J26" i="95"/>
  <c r="J25" i="95"/>
  <c r="J24" i="95"/>
  <c r="J23" i="95"/>
  <c r="J22" i="95"/>
  <c r="J21" i="95"/>
  <c r="J20" i="95"/>
  <c r="J19" i="95"/>
  <c r="J18" i="95"/>
  <c r="J17" i="95"/>
  <c r="J16" i="95"/>
  <c r="J15" i="95"/>
  <c r="J14" i="95"/>
  <c r="J13" i="95"/>
  <c r="J12" i="95"/>
  <c r="J11" i="95"/>
  <c r="J10" i="95"/>
  <c r="J9" i="95"/>
  <c r="J8" i="95"/>
  <c r="J7" i="95"/>
  <c r="J6" i="95"/>
  <c r="J5" i="95"/>
  <c r="I5" i="95"/>
  <c r="H5" i="95"/>
  <c r="H2" i="95"/>
  <c r="B1" i="95"/>
  <c r="J65" i="94"/>
  <c r="J64" i="94"/>
  <c r="J63" i="94"/>
  <c r="J62" i="94"/>
  <c r="J61" i="94"/>
  <c r="J60" i="94"/>
  <c r="J59" i="94"/>
  <c r="J58" i="94"/>
  <c r="J57" i="94"/>
  <c r="J56" i="94"/>
  <c r="J55" i="94"/>
  <c r="J54" i="94"/>
  <c r="J53" i="94"/>
  <c r="J52" i="94"/>
  <c r="J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J13" i="94"/>
  <c r="J12" i="94"/>
  <c r="J11" i="94"/>
  <c r="J10" i="94"/>
  <c r="J9" i="94"/>
  <c r="J8" i="94"/>
  <c r="J7" i="94"/>
  <c r="J6" i="94"/>
  <c r="I5" i="94"/>
  <c r="H5" i="94"/>
  <c r="H2" i="94"/>
  <c r="B1" i="94"/>
  <c r="J357" i="93"/>
  <c r="J356" i="93"/>
  <c r="J355" i="93"/>
  <c r="J354" i="93"/>
  <c r="J353" i="93"/>
  <c r="J352" i="93"/>
  <c r="J351" i="93"/>
  <c r="J350" i="93"/>
  <c r="J349" i="93"/>
  <c r="J348" i="93"/>
  <c r="J347" i="93"/>
  <c r="J346" i="93"/>
  <c r="J345" i="93"/>
  <c r="J344" i="93"/>
  <c r="J343" i="93"/>
  <c r="J342" i="93"/>
  <c r="J341" i="93"/>
  <c r="J340" i="93"/>
  <c r="J339" i="93"/>
  <c r="J338" i="93"/>
  <c r="J337" i="93"/>
  <c r="J336" i="93"/>
  <c r="J335" i="93"/>
  <c r="J334" i="93"/>
  <c r="J333" i="93"/>
  <c r="J332" i="93"/>
  <c r="J331" i="93"/>
  <c r="J330" i="93"/>
  <c r="J329" i="93"/>
  <c r="J328" i="93"/>
  <c r="J327" i="93"/>
  <c r="J326" i="93"/>
  <c r="J325" i="93"/>
  <c r="J324" i="93"/>
  <c r="J323" i="93"/>
  <c r="J322" i="93"/>
  <c r="J321" i="93"/>
  <c r="J320" i="93"/>
  <c r="J319" i="93"/>
  <c r="J318" i="93"/>
  <c r="J317" i="93"/>
  <c r="J316" i="93"/>
  <c r="J315" i="93"/>
  <c r="J314" i="93"/>
  <c r="J313" i="93"/>
  <c r="J312" i="93"/>
  <c r="J311" i="93"/>
  <c r="J310" i="93"/>
  <c r="J309" i="93"/>
  <c r="J308" i="93"/>
  <c r="J307" i="93"/>
  <c r="J306" i="93"/>
  <c r="J305" i="93"/>
  <c r="J304" i="93"/>
  <c r="J303" i="93"/>
  <c r="J302" i="93"/>
  <c r="J301" i="93"/>
  <c r="J300" i="93"/>
  <c r="J299" i="93"/>
  <c r="J298" i="93"/>
  <c r="J297" i="93"/>
  <c r="J296" i="93"/>
  <c r="J295" i="93"/>
  <c r="J294" i="93"/>
  <c r="J293" i="93"/>
  <c r="J292" i="93"/>
  <c r="J291" i="93"/>
  <c r="J290" i="93"/>
  <c r="J289" i="93"/>
  <c r="J288" i="93"/>
  <c r="J287" i="93"/>
  <c r="J286" i="93"/>
  <c r="J285" i="93"/>
  <c r="J284" i="93"/>
  <c r="J283" i="93"/>
  <c r="J282" i="93"/>
  <c r="J281" i="93"/>
  <c r="J280" i="93"/>
  <c r="J279" i="93"/>
  <c r="J278" i="93"/>
  <c r="J277" i="93"/>
  <c r="J276" i="93"/>
  <c r="J275" i="93"/>
  <c r="J274" i="93"/>
  <c r="J273" i="93"/>
  <c r="J272" i="93"/>
  <c r="J271" i="93"/>
  <c r="J270" i="93"/>
  <c r="J269" i="93"/>
  <c r="J268" i="93"/>
  <c r="J267" i="93"/>
  <c r="J266" i="93"/>
  <c r="J265" i="93"/>
  <c r="J264" i="93"/>
  <c r="J263" i="93"/>
  <c r="J262" i="93"/>
  <c r="J261" i="93"/>
  <c r="J260" i="93"/>
  <c r="J259" i="93"/>
  <c r="J258" i="93"/>
  <c r="J257" i="93"/>
  <c r="J256" i="93"/>
  <c r="J255" i="93"/>
  <c r="J254" i="93"/>
  <c r="J253" i="93"/>
  <c r="J252" i="93"/>
  <c r="J251" i="93"/>
  <c r="J250" i="93"/>
  <c r="J249" i="93"/>
  <c r="J248" i="93"/>
  <c r="J247" i="93"/>
  <c r="J246" i="93"/>
  <c r="J245" i="93"/>
  <c r="J244" i="93"/>
  <c r="J243" i="93"/>
  <c r="J242" i="93"/>
  <c r="J241" i="93"/>
  <c r="J240" i="93"/>
  <c r="J239" i="93"/>
  <c r="J238" i="93"/>
  <c r="J237" i="93"/>
  <c r="J236" i="93"/>
  <c r="J235" i="93"/>
  <c r="J234" i="93"/>
  <c r="J233" i="93"/>
  <c r="J232" i="93"/>
  <c r="J231" i="93"/>
  <c r="J230" i="93"/>
  <c r="J229" i="93"/>
  <c r="J228" i="93"/>
  <c r="J227" i="93"/>
  <c r="J226" i="93"/>
  <c r="J225" i="93"/>
  <c r="J224" i="93"/>
  <c r="J223" i="93"/>
  <c r="J222" i="93"/>
  <c r="J221" i="93"/>
  <c r="J220" i="93"/>
  <c r="J219" i="93"/>
  <c r="J218" i="93"/>
  <c r="J217" i="93"/>
  <c r="J216" i="93"/>
  <c r="J215" i="93"/>
  <c r="J214" i="93"/>
  <c r="J213" i="93"/>
  <c r="J212" i="93"/>
  <c r="J211" i="93"/>
  <c r="J210" i="93"/>
  <c r="J209" i="93"/>
  <c r="J208" i="93"/>
  <c r="J207" i="93"/>
  <c r="J206" i="93"/>
  <c r="J205" i="93"/>
  <c r="J204" i="93"/>
  <c r="J203" i="93"/>
  <c r="J202" i="93"/>
  <c r="J201" i="93"/>
  <c r="J200" i="93"/>
  <c r="J199" i="93"/>
  <c r="J198" i="93"/>
  <c r="J197" i="93"/>
  <c r="J196" i="93"/>
  <c r="J195" i="93"/>
  <c r="J194" i="93"/>
  <c r="J193" i="93"/>
  <c r="J192" i="93"/>
  <c r="J191" i="93"/>
  <c r="J190" i="93"/>
  <c r="J189" i="93"/>
  <c r="J188" i="93"/>
  <c r="J187" i="93"/>
  <c r="J186" i="93"/>
  <c r="J185" i="93"/>
  <c r="J184" i="93"/>
  <c r="J183" i="93"/>
  <c r="J182" i="93"/>
  <c r="J181" i="93"/>
  <c r="J180" i="93"/>
  <c r="J179" i="93"/>
  <c r="J178" i="93"/>
  <c r="J177" i="93"/>
  <c r="J176" i="93"/>
  <c r="J175" i="93"/>
  <c r="J174" i="93"/>
  <c r="J173" i="93"/>
  <c r="J172" i="93"/>
  <c r="J171" i="93"/>
  <c r="J170" i="93"/>
  <c r="J169" i="93"/>
  <c r="J168" i="93"/>
  <c r="J167" i="93"/>
  <c r="J166" i="93"/>
  <c r="J165" i="93"/>
  <c r="J164" i="93"/>
  <c r="J163" i="93"/>
  <c r="J162" i="93"/>
  <c r="J161" i="93"/>
  <c r="J160" i="93"/>
  <c r="J159" i="93"/>
  <c r="J158" i="93"/>
  <c r="J157" i="93"/>
  <c r="J156" i="93"/>
  <c r="J155" i="93"/>
  <c r="J154" i="93"/>
  <c r="J153" i="93"/>
  <c r="J152" i="93"/>
  <c r="J151" i="93"/>
  <c r="J150" i="93"/>
  <c r="J149" i="93"/>
  <c r="J148" i="93"/>
  <c r="J147" i="93"/>
  <c r="J146" i="93"/>
  <c r="J145" i="93"/>
  <c r="J144" i="93"/>
  <c r="J143" i="93"/>
  <c r="J142" i="93"/>
  <c r="J141" i="93"/>
  <c r="J140" i="93"/>
  <c r="J139" i="93"/>
  <c r="J138" i="93"/>
  <c r="J137" i="93"/>
  <c r="J136" i="93"/>
  <c r="J135" i="93"/>
  <c r="J134" i="93"/>
  <c r="J133" i="93"/>
  <c r="J132" i="93"/>
  <c r="J131" i="93"/>
  <c r="J130" i="93"/>
  <c r="J129" i="93"/>
  <c r="J128" i="93"/>
  <c r="J127" i="93"/>
  <c r="J126" i="93"/>
  <c r="J125" i="93"/>
  <c r="J124" i="93"/>
  <c r="J123" i="93"/>
  <c r="J122" i="93"/>
  <c r="J121" i="93"/>
  <c r="J120" i="93"/>
  <c r="J119" i="93"/>
  <c r="J118" i="93"/>
  <c r="J117" i="93"/>
  <c r="J116" i="93"/>
  <c r="J115" i="93"/>
  <c r="J114" i="93"/>
  <c r="J113" i="93"/>
  <c r="J112" i="93"/>
  <c r="J111" i="93"/>
  <c r="J110" i="93"/>
  <c r="J109" i="93"/>
  <c r="J108" i="93"/>
  <c r="J107" i="93"/>
  <c r="J106" i="93"/>
  <c r="J105" i="93"/>
  <c r="J104" i="93"/>
  <c r="J103" i="93"/>
  <c r="J102" i="93"/>
  <c r="J101" i="93"/>
  <c r="J100" i="93"/>
  <c r="J99" i="93"/>
  <c r="J98" i="93"/>
  <c r="J97" i="93"/>
  <c r="J96" i="93"/>
  <c r="J95" i="93"/>
  <c r="J94" i="93"/>
  <c r="J93" i="93"/>
  <c r="J92" i="93"/>
  <c r="J91" i="93"/>
  <c r="J90" i="93"/>
  <c r="J89" i="93"/>
  <c r="J88" i="93"/>
  <c r="J87" i="93"/>
  <c r="J86" i="93"/>
  <c r="J85" i="93"/>
  <c r="J84" i="93"/>
  <c r="J83" i="93"/>
  <c r="J82" i="93"/>
  <c r="J81" i="93"/>
  <c r="J80" i="93"/>
  <c r="J79" i="93"/>
  <c r="J78" i="93"/>
  <c r="J77" i="93"/>
  <c r="J76" i="93"/>
  <c r="J75" i="93"/>
  <c r="J74" i="93"/>
  <c r="J73" i="93"/>
  <c r="J72" i="93"/>
  <c r="J71" i="93"/>
  <c r="J70" i="93"/>
  <c r="J69" i="93"/>
  <c r="J68" i="93"/>
  <c r="J67" i="93"/>
  <c r="J66" i="93"/>
  <c r="J65" i="93"/>
  <c r="J64" i="93"/>
  <c r="J63" i="93"/>
  <c r="J62" i="93"/>
  <c r="J61" i="93"/>
  <c r="J60" i="93"/>
  <c r="J59" i="93"/>
  <c r="J58"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J32" i="93"/>
  <c r="J31" i="93"/>
  <c r="J30" i="93"/>
  <c r="J29" i="93"/>
  <c r="J28" i="93"/>
  <c r="J27" i="93"/>
  <c r="J26" i="93"/>
  <c r="J25" i="93"/>
  <c r="J24" i="93"/>
  <c r="J23" i="93"/>
  <c r="J22" i="93"/>
  <c r="J21" i="93"/>
  <c r="O20" i="93"/>
  <c r="J20" i="93"/>
  <c r="O19" i="93"/>
  <c r="J19" i="93"/>
  <c r="O18" i="93"/>
  <c r="J18" i="93"/>
  <c r="O17" i="93"/>
  <c r="J17" i="93"/>
  <c r="O16" i="93"/>
  <c r="J16" i="93"/>
  <c r="O15" i="93"/>
  <c r="J15" i="93"/>
  <c r="O14" i="93"/>
  <c r="J14" i="93"/>
  <c r="O13" i="93"/>
  <c r="J13" i="93"/>
  <c r="O12" i="93"/>
  <c r="J12" i="93"/>
  <c r="O11" i="93"/>
  <c r="J11" i="93"/>
  <c r="O10" i="93"/>
  <c r="J10" i="93"/>
  <c r="O9" i="93"/>
  <c r="J9" i="93"/>
  <c r="O8" i="93"/>
  <c r="J8" i="93"/>
  <c r="I7" i="93"/>
  <c r="H7" i="93"/>
  <c r="H2" i="93"/>
  <c r="B1" i="93"/>
  <c r="J357" i="92"/>
  <c r="J356" i="92"/>
  <c r="J355" i="92"/>
  <c r="J354" i="92"/>
  <c r="J353" i="92"/>
  <c r="J352" i="92"/>
  <c r="J351" i="92"/>
  <c r="J350" i="92"/>
  <c r="J349" i="92"/>
  <c r="J348" i="92"/>
  <c r="J347" i="92"/>
  <c r="J346" i="92"/>
  <c r="J345" i="92"/>
  <c r="J344" i="92"/>
  <c r="J343" i="92"/>
  <c r="J342" i="92"/>
  <c r="J341" i="92"/>
  <c r="J340" i="92"/>
  <c r="J339" i="92"/>
  <c r="J338" i="92"/>
  <c r="J337" i="92"/>
  <c r="J336" i="92"/>
  <c r="J335" i="92"/>
  <c r="J334" i="92"/>
  <c r="J333" i="92"/>
  <c r="J332" i="92"/>
  <c r="J331" i="92"/>
  <c r="J330" i="92"/>
  <c r="J329" i="92"/>
  <c r="J328" i="92"/>
  <c r="J327" i="92"/>
  <c r="J326" i="92"/>
  <c r="J325" i="92"/>
  <c r="J324" i="92"/>
  <c r="J323" i="92"/>
  <c r="J322" i="92"/>
  <c r="J321" i="92"/>
  <c r="J320" i="92"/>
  <c r="J319" i="92"/>
  <c r="J318" i="92"/>
  <c r="J317" i="92"/>
  <c r="J316" i="92"/>
  <c r="J315" i="92"/>
  <c r="J314" i="92"/>
  <c r="J313" i="92"/>
  <c r="J312" i="92"/>
  <c r="J311" i="92"/>
  <c r="J310" i="92"/>
  <c r="J309" i="92"/>
  <c r="J308" i="92"/>
  <c r="J307" i="92"/>
  <c r="J306" i="92"/>
  <c r="J305" i="92"/>
  <c r="J304" i="92"/>
  <c r="J303" i="92"/>
  <c r="J302" i="92"/>
  <c r="J301" i="92"/>
  <c r="J300" i="92"/>
  <c r="J299" i="92"/>
  <c r="J298" i="92"/>
  <c r="J297" i="92"/>
  <c r="J296" i="92"/>
  <c r="J295" i="92"/>
  <c r="J294" i="92"/>
  <c r="J293" i="92"/>
  <c r="J292" i="92"/>
  <c r="J291" i="92"/>
  <c r="J290" i="92"/>
  <c r="J289" i="92"/>
  <c r="J288" i="92"/>
  <c r="J287" i="92"/>
  <c r="J286" i="92"/>
  <c r="J285" i="92"/>
  <c r="J284" i="92"/>
  <c r="J283" i="92"/>
  <c r="J282" i="92"/>
  <c r="J281" i="92"/>
  <c r="J280" i="92"/>
  <c r="J279" i="92"/>
  <c r="J278" i="92"/>
  <c r="J277" i="92"/>
  <c r="J276" i="92"/>
  <c r="J275" i="92"/>
  <c r="J274" i="92"/>
  <c r="J273" i="92"/>
  <c r="J272" i="92"/>
  <c r="J271" i="92"/>
  <c r="J270" i="92"/>
  <c r="J269" i="92"/>
  <c r="J268" i="92"/>
  <c r="J267" i="92"/>
  <c r="J266" i="92"/>
  <c r="J265" i="92"/>
  <c r="J264" i="92"/>
  <c r="J263" i="92"/>
  <c r="J262" i="92"/>
  <c r="J261" i="92"/>
  <c r="J260" i="92"/>
  <c r="J259" i="92"/>
  <c r="J258" i="92"/>
  <c r="J257" i="92"/>
  <c r="J256" i="92"/>
  <c r="J255" i="92"/>
  <c r="J254" i="92"/>
  <c r="J253" i="92"/>
  <c r="J252" i="92"/>
  <c r="J251" i="92"/>
  <c r="J250" i="92"/>
  <c r="J249" i="92"/>
  <c r="J248" i="92"/>
  <c r="J247" i="92"/>
  <c r="J246" i="92"/>
  <c r="J245" i="92"/>
  <c r="J244" i="92"/>
  <c r="J243" i="92"/>
  <c r="J242" i="92"/>
  <c r="J241" i="92"/>
  <c r="J240" i="92"/>
  <c r="J239" i="92"/>
  <c r="J238" i="92"/>
  <c r="J237" i="92"/>
  <c r="J236" i="92"/>
  <c r="J235" i="92"/>
  <c r="J234" i="92"/>
  <c r="J233" i="92"/>
  <c r="J232" i="92"/>
  <c r="J231" i="92"/>
  <c r="J230" i="92"/>
  <c r="J229" i="92"/>
  <c r="J228" i="92"/>
  <c r="J227" i="92"/>
  <c r="J226" i="92"/>
  <c r="J225" i="92"/>
  <c r="J224" i="92"/>
  <c r="J223" i="92"/>
  <c r="J222" i="92"/>
  <c r="J221" i="92"/>
  <c r="J220" i="92"/>
  <c r="J219" i="92"/>
  <c r="J218" i="92"/>
  <c r="J217" i="92"/>
  <c r="J216" i="92"/>
  <c r="J215" i="92"/>
  <c r="J214" i="92"/>
  <c r="J213" i="92"/>
  <c r="J212" i="92"/>
  <c r="J211" i="92"/>
  <c r="J210" i="92"/>
  <c r="J209" i="92"/>
  <c r="J208" i="92"/>
  <c r="J207" i="92"/>
  <c r="J206" i="92"/>
  <c r="J205" i="92"/>
  <c r="J204" i="92"/>
  <c r="J203" i="92"/>
  <c r="J202" i="92"/>
  <c r="J201" i="92"/>
  <c r="J200" i="92"/>
  <c r="J199" i="92"/>
  <c r="J198" i="92"/>
  <c r="J197" i="92"/>
  <c r="J196" i="92"/>
  <c r="J195" i="92"/>
  <c r="J194" i="92"/>
  <c r="J193" i="92"/>
  <c r="J192" i="92"/>
  <c r="J191" i="92"/>
  <c r="J190" i="92"/>
  <c r="J189" i="92"/>
  <c r="J188" i="92"/>
  <c r="J187" i="92"/>
  <c r="J186" i="92"/>
  <c r="J185" i="92"/>
  <c r="J184" i="92"/>
  <c r="J183" i="92"/>
  <c r="J182" i="92"/>
  <c r="J181" i="92"/>
  <c r="J180" i="92"/>
  <c r="J179" i="92"/>
  <c r="J178" i="92"/>
  <c r="J177" i="92"/>
  <c r="J176" i="92"/>
  <c r="J175" i="92"/>
  <c r="J174" i="92"/>
  <c r="J173" i="92"/>
  <c r="J172" i="92"/>
  <c r="J171" i="92"/>
  <c r="J170" i="92"/>
  <c r="J169" i="92"/>
  <c r="J168" i="92"/>
  <c r="J167" i="92"/>
  <c r="J166" i="92"/>
  <c r="J165" i="92"/>
  <c r="J164" i="92"/>
  <c r="J163" i="92"/>
  <c r="J162" i="92"/>
  <c r="J161" i="92"/>
  <c r="J160" i="92"/>
  <c r="J159" i="92"/>
  <c r="J158" i="92"/>
  <c r="J157" i="92"/>
  <c r="J156" i="92"/>
  <c r="J155" i="92"/>
  <c r="J154" i="92"/>
  <c r="J153" i="92"/>
  <c r="J152" i="92"/>
  <c r="J151" i="92"/>
  <c r="J150" i="92"/>
  <c r="J149" i="92"/>
  <c r="J148" i="92"/>
  <c r="J147" i="92"/>
  <c r="J146" i="92"/>
  <c r="J145" i="92"/>
  <c r="J144" i="92"/>
  <c r="J143" i="92"/>
  <c r="J142" i="92"/>
  <c r="J141" i="92"/>
  <c r="J140" i="92"/>
  <c r="J139" i="92"/>
  <c r="J138" i="92"/>
  <c r="J137" i="92"/>
  <c r="J136" i="92"/>
  <c r="J135" i="92"/>
  <c r="J134" i="92"/>
  <c r="J133" i="92"/>
  <c r="J132" i="92"/>
  <c r="J131" i="92"/>
  <c r="J130" i="92"/>
  <c r="J129" i="92"/>
  <c r="J128" i="92"/>
  <c r="J127" i="92"/>
  <c r="J126" i="92"/>
  <c r="J125" i="92"/>
  <c r="J124" i="92"/>
  <c r="J123" i="92"/>
  <c r="J122" i="92"/>
  <c r="J121" i="92"/>
  <c r="J120" i="92"/>
  <c r="J119" i="92"/>
  <c r="J118" i="92"/>
  <c r="J117" i="92"/>
  <c r="J116" i="92"/>
  <c r="J115" i="92"/>
  <c r="J114" i="92"/>
  <c r="J113" i="92"/>
  <c r="J112" i="92"/>
  <c r="J111" i="92"/>
  <c r="J110" i="92"/>
  <c r="J109" i="92"/>
  <c r="J108" i="92"/>
  <c r="J107" i="92"/>
  <c r="J106" i="92"/>
  <c r="J105" i="92"/>
  <c r="J104" i="92"/>
  <c r="J103" i="92"/>
  <c r="J102" i="92"/>
  <c r="J101" i="92"/>
  <c r="J100" i="92"/>
  <c r="J99" i="92"/>
  <c r="J98" i="92"/>
  <c r="J97" i="92"/>
  <c r="J96" i="92"/>
  <c r="J95" i="92"/>
  <c r="J94" i="92"/>
  <c r="J93" i="92"/>
  <c r="J92" i="92"/>
  <c r="J91" i="92"/>
  <c r="J90" i="92"/>
  <c r="J89" i="92"/>
  <c r="J88" i="92"/>
  <c r="J87" i="92"/>
  <c r="J86" i="92"/>
  <c r="J85" i="92"/>
  <c r="J84" i="92"/>
  <c r="J83" i="92"/>
  <c r="J82" i="92"/>
  <c r="J81" i="92"/>
  <c r="J80" i="92"/>
  <c r="J79" i="92"/>
  <c r="J78" i="92"/>
  <c r="J77" i="92"/>
  <c r="J76" i="92"/>
  <c r="J75" i="92"/>
  <c r="J74" i="92"/>
  <c r="J73" i="92"/>
  <c r="J72" i="92"/>
  <c r="J71" i="92"/>
  <c r="J70" i="92"/>
  <c r="J69" i="92"/>
  <c r="J68" i="92"/>
  <c r="J67" i="92"/>
  <c r="J66" i="92"/>
  <c r="J65" i="92"/>
  <c r="J64" i="92"/>
  <c r="J63" i="92"/>
  <c r="J62" i="92"/>
  <c r="J61" i="92"/>
  <c r="J60" i="92"/>
  <c r="J59" i="92"/>
  <c r="J58" i="92"/>
  <c r="J57" i="92"/>
  <c r="J56" i="92"/>
  <c r="J55" i="92"/>
  <c r="J54" i="92"/>
  <c r="J53" i="92"/>
  <c r="J52" i="92"/>
  <c r="J51" i="92"/>
  <c r="J50" i="92"/>
  <c r="J49" i="92"/>
  <c r="J48" i="92"/>
  <c r="J47" i="92"/>
  <c r="J46" i="92"/>
  <c r="J45" i="92"/>
  <c r="J44" i="92"/>
  <c r="J43" i="92"/>
  <c r="J42" i="92"/>
  <c r="J41" i="92"/>
  <c r="J40" i="92"/>
  <c r="J39" i="92"/>
  <c r="J38" i="92"/>
  <c r="J37" i="92"/>
  <c r="J36" i="92"/>
  <c r="J35" i="92"/>
  <c r="J34" i="92"/>
  <c r="J33" i="92"/>
  <c r="J32" i="92"/>
  <c r="J31" i="92"/>
  <c r="J30" i="92"/>
  <c r="J29" i="92"/>
  <c r="M28" i="92"/>
  <c r="J28" i="92"/>
  <c r="M27" i="92"/>
  <c r="L27" i="92"/>
  <c r="K27" i="92"/>
  <c r="J27" i="92"/>
  <c r="M26" i="92"/>
  <c r="J26" i="92"/>
  <c r="M25" i="92"/>
  <c r="J25" i="92"/>
  <c r="M24" i="92"/>
  <c r="J24" i="92"/>
  <c r="M23" i="92"/>
  <c r="J23" i="92"/>
  <c r="M22" i="92"/>
  <c r="J22" i="92"/>
  <c r="M21" i="92"/>
  <c r="J21" i="92"/>
  <c r="M20" i="92"/>
  <c r="J20" i="92"/>
  <c r="M19" i="92"/>
  <c r="J19" i="92"/>
  <c r="M18" i="92"/>
  <c r="J18" i="92"/>
  <c r="M17" i="92"/>
  <c r="L17" i="92"/>
  <c r="J17" i="92"/>
  <c r="M16" i="92"/>
  <c r="J16" i="92"/>
  <c r="M15" i="92"/>
  <c r="J15" i="92"/>
  <c r="M14" i="92"/>
  <c r="J14" i="92"/>
  <c r="M13" i="92"/>
  <c r="J13" i="92"/>
  <c r="M12" i="92"/>
  <c r="J12" i="92"/>
  <c r="M11" i="92"/>
  <c r="L11" i="92"/>
  <c r="K11" i="92"/>
  <c r="J11" i="92"/>
  <c r="M10" i="92"/>
  <c r="L10" i="92"/>
  <c r="K10" i="92"/>
  <c r="K7" i="92" s="1"/>
  <c r="J10" i="92"/>
  <c r="M9" i="92"/>
  <c r="J9" i="92"/>
  <c r="M8" i="92"/>
  <c r="J8" i="92"/>
  <c r="I7" i="92"/>
  <c r="H7" i="92"/>
  <c r="H2" i="92"/>
  <c r="B1" i="92"/>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J20" i="89"/>
  <c r="J19" i="89"/>
  <c r="J18" i="89"/>
  <c r="J17" i="89"/>
  <c r="J16" i="89"/>
  <c r="J15" i="89"/>
  <c r="J14" i="89"/>
  <c r="J13" i="89"/>
  <c r="J12" i="89"/>
  <c r="J11" i="89"/>
  <c r="J10" i="89"/>
  <c r="J9" i="89"/>
  <c r="J8" i="89"/>
  <c r="J7" i="89"/>
  <c r="J6" i="89"/>
  <c r="I5" i="89"/>
  <c r="J5" i="89" s="1"/>
  <c r="H5" i="89"/>
  <c r="H2" i="89"/>
  <c r="B1" i="89"/>
  <c r="J65" i="88"/>
  <c r="J64" i="88"/>
  <c r="J63" i="88"/>
  <c r="J62" i="88"/>
  <c r="J61" i="88"/>
  <c r="J60" i="88"/>
  <c r="J59" i="88"/>
  <c r="J58" i="88"/>
  <c r="J57" i="88"/>
  <c r="J56" i="88"/>
  <c r="J55" i="88"/>
  <c r="J54" i="88"/>
  <c r="J53" i="88"/>
  <c r="J52" i="88"/>
  <c r="J51" i="88"/>
  <c r="J50" i="88"/>
  <c r="J49" i="88"/>
  <c r="J48" i="88"/>
  <c r="J47" i="88"/>
  <c r="J46" i="88"/>
  <c r="J45" i="88"/>
  <c r="J44" i="88"/>
  <c r="J43" i="88"/>
  <c r="J42" i="88"/>
  <c r="J41" i="88"/>
  <c r="J40" i="88"/>
  <c r="J39" i="88"/>
  <c r="J38" i="88"/>
  <c r="J37" i="88"/>
  <c r="J36" i="88"/>
  <c r="J35" i="88"/>
  <c r="J34" i="88"/>
  <c r="J33" i="88"/>
  <c r="J32" i="88"/>
  <c r="J31" i="88"/>
  <c r="J30" i="88"/>
  <c r="J29" i="88"/>
  <c r="J28" i="88"/>
  <c r="J27" i="88"/>
  <c r="J26" i="88"/>
  <c r="J25" i="88"/>
  <c r="J24" i="88"/>
  <c r="J23" i="88"/>
  <c r="J22" i="88"/>
  <c r="J21" i="88"/>
  <c r="J20" i="88"/>
  <c r="J19" i="88"/>
  <c r="J18" i="88"/>
  <c r="J17" i="88"/>
  <c r="J16" i="88"/>
  <c r="J15" i="88"/>
  <c r="J14" i="88"/>
  <c r="J13" i="88"/>
  <c r="J12" i="88"/>
  <c r="J11" i="88"/>
  <c r="J10" i="88"/>
  <c r="J9" i="88"/>
  <c r="J8" i="88"/>
  <c r="J7" i="88"/>
  <c r="J6" i="88"/>
  <c r="I5" i="88"/>
  <c r="H5" i="88"/>
  <c r="H2" i="88"/>
  <c r="B1" i="88"/>
  <c r="J357" i="87"/>
  <c r="J356" i="87"/>
  <c r="J355" i="87"/>
  <c r="J354" i="87"/>
  <c r="J353" i="87"/>
  <c r="J352" i="87"/>
  <c r="J351" i="87"/>
  <c r="J350" i="87"/>
  <c r="J349" i="87"/>
  <c r="J348" i="87"/>
  <c r="J347" i="87"/>
  <c r="J346" i="87"/>
  <c r="J345" i="87"/>
  <c r="J344" i="87"/>
  <c r="J343" i="87"/>
  <c r="J342" i="87"/>
  <c r="J341" i="87"/>
  <c r="J340" i="87"/>
  <c r="J339" i="87"/>
  <c r="J338" i="87"/>
  <c r="J337" i="87"/>
  <c r="J336" i="87"/>
  <c r="J335" i="87"/>
  <c r="J334" i="87"/>
  <c r="J333" i="87"/>
  <c r="J332" i="87"/>
  <c r="J331" i="87"/>
  <c r="J330" i="87"/>
  <c r="J329" i="87"/>
  <c r="J328" i="87"/>
  <c r="J327" i="87"/>
  <c r="J326" i="87"/>
  <c r="J325" i="87"/>
  <c r="J324" i="87"/>
  <c r="J323" i="87"/>
  <c r="J322" i="87"/>
  <c r="J321" i="87"/>
  <c r="J320" i="87"/>
  <c r="J319" i="87"/>
  <c r="J318" i="87"/>
  <c r="J317" i="87"/>
  <c r="J316" i="87"/>
  <c r="J315" i="87"/>
  <c r="J314" i="87"/>
  <c r="J313" i="87"/>
  <c r="J312" i="87"/>
  <c r="J311" i="87"/>
  <c r="J310" i="87"/>
  <c r="J309" i="87"/>
  <c r="J308" i="87"/>
  <c r="J307" i="87"/>
  <c r="J306" i="87"/>
  <c r="J305" i="87"/>
  <c r="J304" i="87"/>
  <c r="J303" i="87"/>
  <c r="J302" i="87"/>
  <c r="J301" i="87"/>
  <c r="J300" i="87"/>
  <c r="J299" i="87"/>
  <c r="J298" i="87"/>
  <c r="J297" i="87"/>
  <c r="J296" i="87"/>
  <c r="J295" i="87"/>
  <c r="J294" i="87"/>
  <c r="J293" i="87"/>
  <c r="J292" i="87"/>
  <c r="J291" i="87"/>
  <c r="J290" i="87"/>
  <c r="J289" i="87"/>
  <c r="J288" i="87"/>
  <c r="J287" i="87"/>
  <c r="J286" i="87"/>
  <c r="J285" i="87"/>
  <c r="J284" i="87"/>
  <c r="J283" i="87"/>
  <c r="J282" i="87"/>
  <c r="J281" i="87"/>
  <c r="J280" i="87"/>
  <c r="J279" i="87"/>
  <c r="J278" i="87"/>
  <c r="J277" i="87"/>
  <c r="J276" i="87"/>
  <c r="J275" i="87"/>
  <c r="J274" i="87"/>
  <c r="J273" i="87"/>
  <c r="J272" i="87"/>
  <c r="J271" i="87"/>
  <c r="J270" i="87"/>
  <c r="J269" i="87"/>
  <c r="J268" i="87"/>
  <c r="J267" i="87"/>
  <c r="J266" i="87"/>
  <c r="J265" i="87"/>
  <c r="J264" i="87"/>
  <c r="J263" i="87"/>
  <c r="J262" i="87"/>
  <c r="J261" i="87"/>
  <c r="J260"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J108" i="87"/>
  <c r="J107" i="87"/>
  <c r="J106" i="87"/>
  <c r="J105" i="87"/>
  <c r="J104" i="87"/>
  <c r="J103" i="87"/>
  <c r="J102" i="87"/>
  <c r="J101" i="87"/>
  <c r="J100" i="87"/>
  <c r="J99" i="87"/>
  <c r="J98" i="87"/>
  <c r="J97" i="87"/>
  <c r="J96" i="87"/>
  <c r="J95" i="87"/>
  <c r="J94" i="87"/>
  <c r="J93" i="87"/>
  <c r="J92" i="87"/>
  <c r="J91" i="87"/>
  <c r="J90" i="87"/>
  <c r="J89" i="87"/>
  <c r="J88" i="87"/>
  <c r="J87" i="87"/>
  <c r="J86" i="87"/>
  <c r="J85" i="87"/>
  <c r="J84" i="87"/>
  <c r="J83" i="87"/>
  <c r="J82" i="87"/>
  <c r="J81" i="87"/>
  <c r="J80" i="87"/>
  <c r="J79" i="87"/>
  <c r="J78" i="87"/>
  <c r="J77" i="87"/>
  <c r="J76" i="87"/>
  <c r="J75" i="87"/>
  <c r="J74" i="87"/>
  <c r="J73" i="87"/>
  <c r="J72" i="87"/>
  <c r="J71" i="87"/>
  <c r="J70" i="87"/>
  <c r="J69" i="87"/>
  <c r="J68" i="87"/>
  <c r="J67" i="87"/>
  <c r="J66" i="87"/>
  <c r="J65" i="87"/>
  <c r="J64" i="87"/>
  <c r="J63" i="87"/>
  <c r="J62" i="87"/>
  <c r="J61" i="87"/>
  <c r="J60" i="87"/>
  <c r="J59" i="87"/>
  <c r="J58" i="87"/>
  <c r="J57" i="87"/>
  <c r="J56" i="87"/>
  <c r="J55" i="87"/>
  <c r="J54" i="87"/>
  <c r="J53" i="87"/>
  <c r="J52" i="87"/>
  <c r="J51" i="87"/>
  <c r="J50" i="87"/>
  <c r="J49" i="87"/>
  <c r="J48" i="87"/>
  <c r="J47" i="87"/>
  <c r="J46" i="87"/>
  <c r="J45" i="87"/>
  <c r="J44" i="87"/>
  <c r="J43" i="87"/>
  <c r="J42" i="87"/>
  <c r="J41" i="87"/>
  <c r="J40" i="87"/>
  <c r="J39" i="87"/>
  <c r="J38" i="87"/>
  <c r="J37" i="87"/>
  <c r="J36" i="87"/>
  <c r="J35" i="87"/>
  <c r="J34" i="87"/>
  <c r="J33" i="87"/>
  <c r="J32" i="87"/>
  <c r="J31" i="87"/>
  <c r="J30" i="87"/>
  <c r="J29" i="87"/>
  <c r="J28" i="87"/>
  <c r="J27" i="87"/>
  <c r="J26" i="87"/>
  <c r="J25" i="87"/>
  <c r="J24" i="87"/>
  <c r="J23" i="87"/>
  <c r="J22" i="87"/>
  <c r="J21" i="87"/>
  <c r="O20" i="87"/>
  <c r="J20" i="87"/>
  <c r="O19" i="87"/>
  <c r="J19" i="87"/>
  <c r="O18" i="87"/>
  <c r="J18" i="87"/>
  <c r="O17" i="87"/>
  <c r="J17" i="87"/>
  <c r="O16" i="87"/>
  <c r="J16" i="87"/>
  <c r="O15" i="87"/>
  <c r="J15" i="87"/>
  <c r="O14" i="87"/>
  <c r="J14" i="87"/>
  <c r="O13" i="87"/>
  <c r="J13" i="87"/>
  <c r="O12" i="87"/>
  <c r="J12" i="87"/>
  <c r="O11" i="87"/>
  <c r="J11" i="87"/>
  <c r="O10" i="87"/>
  <c r="J10" i="87"/>
  <c r="O9" i="87"/>
  <c r="J9" i="87"/>
  <c r="O8" i="87"/>
  <c r="J8" i="87"/>
  <c r="I7" i="87"/>
  <c r="H7" i="87"/>
  <c r="J7" i="87" s="1"/>
  <c r="H2" i="87"/>
  <c r="B1" i="87"/>
  <c r="M352" i="86"/>
  <c r="J352" i="86"/>
  <c r="M351" i="86"/>
  <c r="J351" i="86"/>
  <c r="M350" i="86"/>
  <c r="J350" i="86"/>
  <c r="M349" i="86"/>
  <c r="J349" i="86"/>
  <c r="M348" i="86"/>
  <c r="J348" i="86"/>
  <c r="M347" i="86"/>
  <c r="J347" i="86"/>
  <c r="M346" i="86"/>
  <c r="J346" i="86"/>
  <c r="M345" i="86"/>
  <c r="J345" i="86"/>
  <c r="M344" i="86"/>
  <c r="J344" i="86"/>
  <c r="M343" i="86"/>
  <c r="J343" i="86"/>
  <c r="M342" i="86"/>
  <c r="J342" i="86"/>
  <c r="M341" i="86"/>
  <c r="J341" i="86"/>
  <c r="M340" i="86"/>
  <c r="J340" i="86"/>
  <c r="M339" i="86"/>
  <c r="J339" i="86"/>
  <c r="M338" i="86"/>
  <c r="J338" i="86"/>
  <c r="M337" i="86"/>
  <c r="J337" i="86"/>
  <c r="M336" i="86"/>
  <c r="J336" i="86"/>
  <c r="M335" i="86"/>
  <c r="J335" i="86"/>
  <c r="M334" i="86"/>
  <c r="J334" i="86"/>
  <c r="M333" i="86"/>
  <c r="J333" i="86"/>
  <c r="M332" i="86"/>
  <c r="J332" i="86"/>
  <c r="M331" i="86"/>
  <c r="J331" i="86"/>
  <c r="M330" i="86"/>
  <c r="J330" i="86"/>
  <c r="M329" i="86"/>
  <c r="J329" i="86"/>
  <c r="M328" i="86"/>
  <c r="J328" i="86"/>
  <c r="M327" i="86"/>
  <c r="J327" i="86"/>
  <c r="M326" i="86"/>
  <c r="J326" i="86"/>
  <c r="M325" i="86"/>
  <c r="J325" i="86"/>
  <c r="M324" i="86"/>
  <c r="J324" i="86"/>
  <c r="M323" i="86"/>
  <c r="J323" i="86"/>
  <c r="M322" i="86"/>
  <c r="J322" i="86"/>
  <c r="M321" i="86"/>
  <c r="J321" i="86"/>
  <c r="M320" i="86"/>
  <c r="J320" i="86"/>
  <c r="M319" i="86"/>
  <c r="J319" i="86"/>
  <c r="M318" i="86"/>
  <c r="J318" i="86"/>
  <c r="M317" i="86"/>
  <c r="J317" i="86"/>
  <c r="M316" i="86"/>
  <c r="J316" i="86"/>
  <c r="M315" i="86"/>
  <c r="J315" i="86"/>
  <c r="M314" i="86"/>
  <c r="J314" i="86"/>
  <c r="M313" i="86"/>
  <c r="J313" i="86"/>
  <c r="M312" i="86"/>
  <c r="J312" i="86"/>
  <c r="M311" i="86"/>
  <c r="J311" i="86"/>
  <c r="M310" i="86"/>
  <c r="J310" i="86"/>
  <c r="M309" i="86"/>
  <c r="J309" i="86"/>
  <c r="M308" i="86"/>
  <c r="J308" i="86"/>
  <c r="M307" i="86"/>
  <c r="J307" i="86"/>
  <c r="M306" i="86"/>
  <c r="J306" i="86"/>
  <c r="M305" i="86"/>
  <c r="J305" i="86"/>
  <c r="M304" i="86"/>
  <c r="J304" i="86"/>
  <c r="M303" i="86"/>
  <c r="J303" i="86"/>
  <c r="M302" i="86"/>
  <c r="J302" i="86"/>
  <c r="M301" i="86"/>
  <c r="J301" i="86"/>
  <c r="M300" i="86"/>
  <c r="J300" i="86"/>
  <c r="M299" i="86"/>
  <c r="J299" i="86"/>
  <c r="M298" i="86"/>
  <c r="J298" i="86"/>
  <c r="M297" i="86"/>
  <c r="J297" i="86"/>
  <c r="M296" i="86"/>
  <c r="J296" i="86"/>
  <c r="M295" i="86"/>
  <c r="J295" i="86"/>
  <c r="M294" i="86"/>
  <c r="J294" i="86"/>
  <c r="M293" i="86"/>
  <c r="J293" i="86"/>
  <c r="M292" i="86"/>
  <c r="J292" i="86"/>
  <c r="M291" i="86"/>
  <c r="J291" i="86"/>
  <c r="M290" i="86"/>
  <c r="J290" i="86"/>
  <c r="M289" i="86"/>
  <c r="J289" i="86"/>
  <c r="M288" i="86"/>
  <c r="J288" i="86"/>
  <c r="M287" i="86"/>
  <c r="J287" i="86"/>
  <c r="M286" i="86"/>
  <c r="J286" i="86"/>
  <c r="M285" i="86"/>
  <c r="J285" i="86"/>
  <c r="M284" i="86"/>
  <c r="J284" i="86"/>
  <c r="M283" i="86"/>
  <c r="J283" i="86"/>
  <c r="M282" i="86"/>
  <c r="J282" i="86"/>
  <c r="M281" i="86"/>
  <c r="J281" i="86"/>
  <c r="M280" i="86"/>
  <c r="J280" i="86"/>
  <c r="M279" i="86"/>
  <c r="J279" i="86"/>
  <c r="M278" i="86"/>
  <c r="J278" i="86"/>
  <c r="M277" i="86"/>
  <c r="J277" i="86"/>
  <c r="M276" i="86"/>
  <c r="J276" i="86"/>
  <c r="M275" i="86"/>
  <c r="J275" i="86"/>
  <c r="M274" i="86"/>
  <c r="J274" i="86"/>
  <c r="M273" i="86"/>
  <c r="J273" i="86"/>
  <c r="M272" i="86"/>
  <c r="J272" i="86"/>
  <c r="M271" i="86"/>
  <c r="J271" i="86"/>
  <c r="M270" i="86"/>
  <c r="J270" i="86"/>
  <c r="M269" i="86"/>
  <c r="J269" i="86"/>
  <c r="M268" i="86"/>
  <c r="J268" i="86"/>
  <c r="M267" i="86"/>
  <c r="J267" i="86"/>
  <c r="M266" i="86"/>
  <c r="J266" i="86"/>
  <c r="M265" i="86"/>
  <c r="J265" i="86"/>
  <c r="M264" i="86"/>
  <c r="J264" i="86"/>
  <c r="M263" i="86"/>
  <c r="J263" i="86"/>
  <c r="M262" i="86"/>
  <c r="J262" i="86"/>
  <c r="M261" i="86"/>
  <c r="J261" i="86"/>
  <c r="M260" i="86"/>
  <c r="J260" i="86"/>
  <c r="M259" i="86"/>
  <c r="J259" i="86"/>
  <c r="M258" i="86"/>
  <c r="J258" i="86"/>
  <c r="M257" i="86"/>
  <c r="J257" i="86"/>
  <c r="M256" i="86"/>
  <c r="J256" i="86"/>
  <c r="M255" i="86"/>
  <c r="J255" i="86"/>
  <c r="M254" i="86"/>
  <c r="J254" i="86"/>
  <c r="M253" i="86"/>
  <c r="J253" i="86"/>
  <c r="M252" i="86"/>
  <c r="J252" i="86"/>
  <c r="M251" i="86"/>
  <c r="J251" i="86"/>
  <c r="M250" i="86"/>
  <c r="J250" i="86"/>
  <c r="M249" i="86"/>
  <c r="J249" i="86"/>
  <c r="M248" i="86"/>
  <c r="J248" i="86"/>
  <c r="M247" i="86"/>
  <c r="J247" i="86"/>
  <c r="M246" i="86"/>
  <c r="J246" i="86"/>
  <c r="M245" i="86"/>
  <c r="J245" i="86"/>
  <c r="M244" i="86"/>
  <c r="J244" i="86"/>
  <c r="M243" i="86"/>
  <c r="J243" i="86"/>
  <c r="M242" i="86"/>
  <c r="J242" i="86"/>
  <c r="M241" i="86"/>
  <c r="J241" i="86"/>
  <c r="M240" i="86"/>
  <c r="J240" i="86"/>
  <c r="M239" i="86"/>
  <c r="J239" i="86"/>
  <c r="M238" i="86"/>
  <c r="J238" i="86"/>
  <c r="M237" i="86"/>
  <c r="J237" i="86"/>
  <c r="M236" i="86"/>
  <c r="J236" i="86"/>
  <c r="M235" i="86"/>
  <c r="J235" i="86"/>
  <c r="M234" i="86"/>
  <c r="J234" i="86"/>
  <c r="M233" i="86"/>
  <c r="J233" i="86"/>
  <c r="M232" i="86"/>
  <c r="J232" i="86"/>
  <c r="M231" i="86"/>
  <c r="J231" i="86"/>
  <c r="M230" i="86"/>
  <c r="J230" i="86"/>
  <c r="M229" i="86"/>
  <c r="J229" i="86"/>
  <c r="M228" i="86"/>
  <c r="J228" i="86"/>
  <c r="M227" i="86"/>
  <c r="J227" i="86"/>
  <c r="M226" i="86"/>
  <c r="J226" i="86"/>
  <c r="M225" i="86"/>
  <c r="J225" i="86"/>
  <c r="M224" i="86"/>
  <c r="J224" i="86"/>
  <c r="M223" i="86"/>
  <c r="J223" i="86"/>
  <c r="M222" i="86"/>
  <c r="J222" i="86"/>
  <c r="M221" i="86"/>
  <c r="J221" i="86"/>
  <c r="M220" i="86"/>
  <c r="J220" i="86"/>
  <c r="M219" i="86"/>
  <c r="J219" i="86"/>
  <c r="M218" i="86"/>
  <c r="J218" i="86"/>
  <c r="M217" i="86"/>
  <c r="J217" i="86"/>
  <c r="M216" i="86"/>
  <c r="J216" i="86"/>
  <c r="M215" i="86"/>
  <c r="J215" i="86"/>
  <c r="M214" i="86"/>
  <c r="J214" i="86"/>
  <c r="M213" i="86"/>
  <c r="J213" i="86"/>
  <c r="M212" i="86"/>
  <c r="J212" i="86"/>
  <c r="M211" i="86"/>
  <c r="J211" i="86"/>
  <c r="M210" i="86"/>
  <c r="J210" i="86"/>
  <c r="M209" i="86"/>
  <c r="J209" i="86"/>
  <c r="M208" i="86"/>
  <c r="J208" i="86"/>
  <c r="M207" i="86"/>
  <c r="J207" i="86"/>
  <c r="M206" i="86"/>
  <c r="J206" i="86"/>
  <c r="M205" i="86"/>
  <c r="J205" i="86"/>
  <c r="M204" i="86"/>
  <c r="J204" i="86"/>
  <c r="M203" i="86"/>
  <c r="J203" i="86"/>
  <c r="M202" i="86"/>
  <c r="J202" i="86"/>
  <c r="M201" i="86"/>
  <c r="J201" i="86"/>
  <c r="M200" i="86"/>
  <c r="J200" i="86"/>
  <c r="M199" i="86"/>
  <c r="J199" i="86"/>
  <c r="M198" i="86"/>
  <c r="J198" i="86"/>
  <c r="M197" i="86"/>
  <c r="J197" i="86"/>
  <c r="M196" i="86"/>
  <c r="J196" i="86"/>
  <c r="M195" i="86"/>
  <c r="J195" i="86"/>
  <c r="M194" i="86"/>
  <c r="J194" i="86"/>
  <c r="M193" i="86"/>
  <c r="J193" i="86"/>
  <c r="M192" i="86"/>
  <c r="J192" i="86"/>
  <c r="M191" i="86"/>
  <c r="J191" i="86"/>
  <c r="M190" i="86"/>
  <c r="J190" i="86"/>
  <c r="M189" i="86"/>
  <c r="J189" i="86"/>
  <c r="M188" i="86"/>
  <c r="J188" i="86"/>
  <c r="M187" i="86"/>
  <c r="J187" i="86"/>
  <c r="M186" i="86"/>
  <c r="J186" i="86"/>
  <c r="M185" i="86"/>
  <c r="J185" i="86"/>
  <c r="M184" i="86"/>
  <c r="J184" i="86"/>
  <c r="M183" i="86"/>
  <c r="J183" i="86"/>
  <c r="M182" i="86"/>
  <c r="J182" i="86"/>
  <c r="M181" i="86"/>
  <c r="J181" i="86"/>
  <c r="M180" i="86"/>
  <c r="J180" i="86"/>
  <c r="M179" i="86"/>
  <c r="J179" i="86"/>
  <c r="M178" i="86"/>
  <c r="J178" i="86"/>
  <c r="M177" i="86"/>
  <c r="J177" i="86"/>
  <c r="M176" i="86"/>
  <c r="J176" i="86"/>
  <c r="M175" i="86"/>
  <c r="J175" i="86"/>
  <c r="M174" i="86"/>
  <c r="J174" i="86"/>
  <c r="M173" i="86"/>
  <c r="J173" i="86"/>
  <c r="M172" i="86"/>
  <c r="J172" i="86"/>
  <c r="M171" i="86"/>
  <c r="J171" i="86"/>
  <c r="M170" i="86"/>
  <c r="J170" i="86"/>
  <c r="M169" i="86"/>
  <c r="J169" i="86"/>
  <c r="M168" i="86"/>
  <c r="J168" i="86"/>
  <c r="M167" i="86"/>
  <c r="J167" i="86"/>
  <c r="M166" i="86"/>
  <c r="J166" i="86"/>
  <c r="M165" i="86"/>
  <c r="J165" i="86"/>
  <c r="M164" i="86"/>
  <c r="J164" i="86"/>
  <c r="M163" i="86"/>
  <c r="J163" i="86"/>
  <c r="M162" i="86"/>
  <c r="J162" i="86"/>
  <c r="M161" i="86"/>
  <c r="J161" i="86"/>
  <c r="M160" i="86"/>
  <c r="J160" i="86"/>
  <c r="M159" i="86"/>
  <c r="J159" i="86"/>
  <c r="M158" i="86"/>
  <c r="J158" i="86"/>
  <c r="M157" i="86"/>
  <c r="J157" i="86"/>
  <c r="M156" i="86"/>
  <c r="J156" i="86"/>
  <c r="M155" i="86"/>
  <c r="J155" i="86"/>
  <c r="M154" i="86"/>
  <c r="J154" i="86"/>
  <c r="M153" i="86"/>
  <c r="J153" i="86"/>
  <c r="M152" i="86"/>
  <c r="J152" i="86"/>
  <c r="M151" i="86"/>
  <c r="J151" i="86"/>
  <c r="M150" i="86"/>
  <c r="J150" i="86"/>
  <c r="M149" i="86"/>
  <c r="J149" i="86"/>
  <c r="M148" i="86"/>
  <c r="J148" i="86"/>
  <c r="M147" i="86"/>
  <c r="J147" i="86"/>
  <c r="M146" i="86"/>
  <c r="J146" i="86"/>
  <c r="M145" i="86"/>
  <c r="J145" i="86"/>
  <c r="M144" i="86"/>
  <c r="J144" i="86"/>
  <c r="M143" i="86"/>
  <c r="J143" i="86"/>
  <c r="M142" i="86"/>
  <c r="J142" i="86"/>
  <c r="M141" i="86"/>
  <c r="J141" i="86"/>
  <c r="M140" i="86"/>
  <c r="J140" i="86"/>
  <c r="M139" i="86"/>
  <c r="J139" i="86"/>
  <c r="M138" i="86"/>
  <c r="J138" i="86"/>
  <c r="M137" i="86"/>
  <c r="J137" i="86"/>
  <c r="M136" i="86"/>
  <c r="J136" i="86"/>
  <c r="M135" i="86"/>
  <c r="J135" i="86"/>
  <c r="M134" i="86"/>
  <c r="J134" i="86"/>
  <c r="M133" i="86"/>
  <c r="J133" i="86"/>
  <c r="M132" i="86"/>
  <c r="J132" i="86"/>
  <c r="M131" i="86"/>
  <c r="J131" i="86"/>
  <c r="M130" i="86"/>
  <c r="J130" i="86"/>
  <c r="M129" i="86"/>
  <c r="J129" i="86"/>
  <c r="M128" i="86"/>
  <c r="J128" i="86"/>
  <c r="M127" i="86"/>
  <c r="J127" i="86"/>
  <c r="M126" i="86"/>
  <c r="J126" i="86"/>
  <c r="M125" i="86"/>
  <c r="J125" i="86"/>
  <c r="M124" i="86"/>
  <c r="J124" i="86"/>
  <c r="M123" i="86"/>
  <c r="J123" i="86"/>
  <c r="M122" i="86"/>
  <c r="J122" i="86"/>
  <c r="M121" i="86"/>
  <c r="J121" i="86"/>
  <c r="M120" i="86"/>
  <c r="J120" i="86"/>
  <c r="M119" i="86"/>
  <c r="J119" i="86"/>
  <c r="M118" i="86"/>
  <c r="J118" i="86"/>
  <c r="M117" i="86"/>
  <c r="J117" i="86"/>
  <c r="M116" i="86"/>
  <c r="J116" i="86"/>
  <c r="M115" i="86"/>
  <c r="J115" i="86"/>
  <c r="M114" i="86"/>
  <c r="J114" i="86"/>
  <c r="M113" i="86"/>
  <c r="J113" i="86"/>
  <c r="M112" i="86"/>
  <c r="J112" i="86"/>
  <c r="M111" i="86"/>
  <c r="J111" i="86"/>
  <c r="M110" i="86"/>
  <c r="J110" i="86"/>
  <c r="M109" i="86"/>
  <c r="J109" i="86"/>
  <c r="M108" i="86"/>
  <c r="J108" i="86"/>
  <c r="M107" i="86"/>
  <c r="J107" i="86"/>
  <c r="M106" i="86"/>
  <c r="J106" i="86"/>
  <c r="M105" i="86"/>
  <c r="J105" i="86"/>
  <c r="M104" i="86"/>
  <c r="J104" i="86"/>
  <c r="M103" i="86"/>
  <c r="J103" i="86"/>
  <c r="M102" i="86"/>
  <c r="J102" i="86"/>
  <c r="M101" i="86"/>
  <c r="J101" i="86"/>
  <c r="M100" i="86"/>
  <c r="J100" i="86"/>
  <c r="M99" i="86"/>
  <c r="J99" i="86"/>
  <c r="M98" i="86"/>
  <c r="J98" i="86"/>
  <c r="M97" i="86"/>
  <c r="J97" i="86"/>
  <c r="M96" i="86"/>
  <c r="J96" i="86"/>
  <c r="M95" i="86"/>
  <c r="M94" i="86"/>
  <c r="J94" i="86"/>
  <c r="M93" i="86"/>
  <c r="J93" i="86"/>
  <c r="M92" i="86"/>
  <c r="J92" i="86"/>
  <c r="M91" i="86"/>
  <c r="J91" i="86"/>
  <c r="M90" i="86"/>
  <c r="J90" i="86"/>
  <c r="M89" i="86"/>
  <c r="J89" i="86"/>
  <c r="M88" i="86"/>
  <c r="J88" i="86"/>
  <c r="M87" i="86"/>
  <c r="J87" i="86"/>
  <c r="M86" i="86"/>
  <c r="J86" i="86"/>
  <c r="M85" i="86"/>
  <c r="J85" i="86"/>
  <c r="M84" i="86"/>
  <c r="J84" i="86"/>
  <c r="M83" i="86"/>
  <c r="J83" i="86"/>
  <c r="M82" i="86"/>
  <c r="J82" i="86"/>
  <c r="M81" i="86"/>
  <c r="J81" i="86"/>
  <c r="M80" i="86"/>
  <c r="J80" i="86"/>
  <c r="M79" i="86"/>
  <c r="J79" i="86"/>
  <c r="M78" i="86"/>
  <c r="J78" i="86"/>
  <c r="M77" i="86"/>
  <c r="J77" i="86"/>
  <c r="M76" i="86"/>
  <c r="J76" i="86"/>
  <c r="M75" i="86"/>
  <c r="J75" i="86"/>
  <c r="M74" i="86"/>
  <c r="J74" i="86"/>
  <c r="M73" i="86"/>
  <c r="J73" i="86"/>
  <c r="M72" i="86"/>
  <c r="J72" i="86"/>
  <c r="M71" i="86"/>
  <c r="J71" i="86"/>
  <c r="M70" i="86"/>
  <c r="J70" i="86"/>
  <c r="M69" i="86"/>
  <c r="J69" i="86"/>
  <c r="M68" i="86"/>
  <c r="J68" i="86"/>
  <c r="M67" i="86"/>
  <c r="J67" i="86"/>
  <c r="M66" i="86"/>
  <c r="J66" i="86"/>
  <c r="M65" i="86"/>
  <c r="J65" i="86"/>
  <c r="M64" i="86"/>
  <c r="J64" i="86"/>
  <c r="M63" i="86"/>
  <c r="J63" i="86"/>
  <c r="M62" i="86"/>
  <c r="J62" i="86"/>
  <c r="M61" i="86"/>
  <c r="J61" i="86"/>
  <c r="M60" i="86"/>
  <c r="J60" i="86"/>
  <c r="M59" i="86"/>
  <c r="J59" i="86"/>
  <c r="M58" i="86"/>
  <c r="J58" i="86"/>
  <c r="M57" i="86"/>
  <c r="J57" i="86"/>
  <c r="M56" i="86"/>
  <c r="J56" i="86"/>
  <c r="M55" i="86"/>
  <c r="J55" i="86"/>
  <c r="M54" i="86"/>
  <c r="J54" i="86"/>
  <c r="M53" i="86"/>
  <c r="J53" i="86"/>
  <c r="M52" i="86"/>
  <c r="J52" i="86"/>
  <c r="M51" i="86"/>
  <c r="J51" i="86"/>
  <c r="M50" i="86"/>
  <c r="J50" i="86"/>
  <c r="M49" i="86"/>
  <c r="J49" i="86"/>
  <c r="M48" i="86"/>
  <c r="J48" i="86"/>
  <c r="M47" i="86"/>
  <c r="J47" i="86"/>
  <c r="M46" i="86"/>
  <c r="J46" i="86"/>
  <c r="M45" i="86"/>
  <c r="J45" i="86"/>
  <c r="M44" i="86"/>
  <c r="J44" i="86"/>
  <c r="M43" i="86"/>
  <c r="J43" i="86"/>
  <c r="M42" i="86"/>
  <c r="J42" i="86"/>
  <c r="M41" i="86"/>
  <c r="J41" i="86"/>
  <c r="M40" i="86"/>
  <c r="J40" i="86"/>
  <c r="M39" i="86"/>
  <c r="J39" i="86"/>
  <c r="M38" i="86"/>
  <c r="J38" i="86"/>
  <c r="M37" i="86"/>
  <c r="J37" i="86"/>
  <c r="M36" i="86"/>
  <c r="J36" i="86"/>
  <c r="M35" i="86"/>
  <c r="J35" i="86"/>
  <c r="M34" i="86"/>
  <c r="J34" i="86"/>
  <c r="M33" i="86"/>
  <c r="J33" i="86"/>
  <c r="M32" i="86"/>
  <c r="J32" i="86"/>
  <c r="M31" i="86"/>
  <c r="J31" i="86"/>
  <c r="M30" i="86"/>
  <c r="J30" i="86"/>
  <c r="M29" i="86"/>
  <c r="J29" i="86"/>
  <c r="M28" i="86"/>
  <c r="M27" i="86"/>
  <c r="J27" i="86"/>
  <c r="M26" i="86"/>
  <c r="J26" i="86"/>
  <c r="M25" i="86"/>
  <c r="M24" i="86"/>
  <c r="J24" i="86"/>
  <c r="M23" i="86"/>
  <c r="J23" i="86"/>
  <c r="M22" i="86"/>
  <c r="M21" i="86"/>
  <c r="J21" i="86"/>
  <c r="M20" i="86"/>
  <c r="J20" i="86"/>
  <c r="M19" i="86"/>
  <c r="J19" i="86"/>
  <c r="M18" i="86"/>
  <c r="J18" i="86"/>
  <c r="M17" i="86"/>
  <c r="M16" i="86"/>
  <c r="J16" i="86"/>
  <c r="M15" i="86"/>
  <c r="M14" i="86"/>
  <c r="J14" i="86"/>
  <c r="M13" i="86"/>
  <c r="M12" i="86"/>
  <c r="M11" i="86"/>
  <c r="J11" i="86"/>
  <c r="M10" i="86"/>
  <c r="M9" i="86"/>
  <c r="J9" i="86"/>
  <c r="A9" i="86"/>
  <c r="M8" i="86"/>
  <c r="J8" i="86"/>
  <c r="L7" i="86"/>
  <c r="K7" i="86"/>
  <c r="I7" i="86"/>
  <c r="H7" i="86"/>
  <c r="H2" i="86"/>
  <c r="B1" i="86"/>
  <c r="J65" i="83"/>
  <c r="J64" i="83"/>
  <c r="J63" i="83"/>
  <c r="J62" i="83"/>
  <c r="J61" i="83"/>
  <c r="J60" i="83"/>
  <c r="J59" i="83"/>
  <c r="J58" i="83"/>
  <c r="J57" i="83"/>
  <c r="J56" i="83"/>
  <c r="J55" i="83"/>
  <c r="J54" i="83"/>
  <c r="J53" i="83"/>
  <c r="J52" i="83"/>
  <c r="J51" i="83"/>
  <c r="J50" i="83"/>
  <c r="J49" i="83"/>
  <c r="J48" i="83"/>
  <c r="J47" i="83"/>
  <c r="J46" i="83"/>
  <c r="J45" i="83"/>
  <c r="J44" i="83"/>
  <c r="J43" i="83"/>
  <c r="J42" i="83"/>
  <c r="J41" i="83"/>
  <c r="J40" i="83"/>
  <c r="J39" i="83"/>
  <c r="J38" i="83"/>
  <c r="J37" i="83"/>
  <c r="J36" i="83"/>
  <c r="J35" i="83"/>
  <c r="J34" i="83"/>
  <c r="J33" i="83"/>
  <c r="J32" i="83"/>
  <c r="J31" i="83"/>
  <c r="J30" i="83"/>
  <c r="J29" i="83"/>
  <c r="J28" i="83"/>
  <c r="J27" i="83"/>
  <c r="J26" i="83"/>
  <c r="J25" i="83"/>
  <c r="J24" i="83"/>
  <c r="J23" i="83"/>
  <c r="J22" i="83"/>
  <c r="J21" i="83"/>
  <c r="J20" i="83"/>
  <c r="J19" i="83"/>
  <c r="J18" i="83"/>
  <c r="J17" i="83"/>
  <c r="J16" i="83"/>
  <c r="J15" i="83"/>
  <c r="J14" i="83"/>
  <c r="J13" i="83"/>
  <c r="J12" i="83"/>
  <c r="J11" i="83"/>
  <c r="J10" i="83"/>
  <c r="J9" i="83"/>
  <c r="J8" i="83"/>
  <c r="J7" i="83"/>
  <c r="J6" i="83"/>
  <c r="I5" i="83"/>
  <c r="J5" i="83" s="1"/>
  <c r="H5" i="83"/>
  <c r="H2" i="83"/>
  <c r="B1" i="83"/>
  <c r="J65" i="82"/>
  <c r="J64" i="82"/>
  <c r="J63" i="82"/>
  <c r="J62" i="82"/>
  <c r="J61" i="82"/>
  <c r="J60" i="82"/>
  <c r="J59" i="82"/>
  <c r="J58" i="82"/>
  <c r="J57" i="82"/>
  <c r="J56" i="82"/>
  <c r="J55" i="82"/>
  <c r="J54" i="82"/>
  <c r="J53" i="82"/>
  <c r="J52" i="82"/>
  <c r="J51" i="82"/>
  <c r="J50" i="82"/>
  <c r="J49" i="82"/>
  <c r="J48" i="82"/>
  <c r="J47" i="82"/>
  <c r="J46" i="82"/>
  <c r="J45" i="82"/>
  <c r="J44" i="82"/>
  <c r="J43" i="82"/>
  <c r="J42" i="82"/>
  <c r="J41" i="82"/>
  <c r="J40" i="82"/>
  <c r="J39" i="82"/>
  <c r="J38" i="82"/>
  <c r="J37" i="82"/>
  <c r="J36" i="82"/>
  <c r="J35" i="82"/>
  <c r="J34" i="82"/>
  <c r="J33" i="82"/>
  <c r="J32" i="82"/>
  <c r="J31" i="82"/>
  <c r="J30" i="82"/>
  <c r="J29" i="82"/>
  <c r="J28" i="82"/>
  <c r="J27" i="82"/>
  <c r="J26" i="82"/>
  <c r="J25" i="82"/>
  <c r="J24" i="82"/>
  <c r="J23" i="82"/>
  <c r="J22" i="82"/>
  <c r="J21" i="82"/>
  <c r="J20" i="82"/>
  <c r="J19" i="82"/>
  <c r="J18" i="82"/>
  <c r="J17" i="82"/>
  <c r="J16" i="82"/>
  <c r="J15" i="82"/>
  <c r="J14" i="82"/>
  <c r="J13" i="82"/>
  <c r="J12" i="82"/>
  <c r="J11" i="82"/>
  <c r="J10" i="82"/>
  <c r="J9" i="82"/>
  <c r="J8" i="82"/>
  <c r="J7" i="82"/>
  <c r="J6" i="82"/>
  <c r="I5" i="82"/>
  <c r="H5" i="82"/>
  <c r="H2" i="82"/>
  <c r="B1" i="82"/>
  <c r="J357" i="81"/>
  <c r="J356" i="81"/>
  <c r="J355" i="81"/>
  <c r="J354" i="81"/>
  <c r="J353" i="81"/>
  <c r="J352" i="81"/>
  <c r="J351" i="81"/>
  <c r="J350" i="81"/>
  <c r="J349" i="81"/>
  <c r="J348" i="81"/>
  <c r="J347" i="81"/>
  <c r="J346" i="81"/>
  <c r="J345" i="81"/>
  <c r="J344" i="81"/>
  <c r="J343" i="81"/>
  <c r="J342" i="81"/>
  <c r="J341" i="81"/>
  <c r="J340" i="81"/>
  <c r="J339" i="81"/>
  <c r="J338" i="81"/>
  <c r="J337" i="81"/>
  <c r="J336" i="81"/>
  <c r="J335" i="81"/>
  <c r="J334" i="81"/>
  <c r="J333" i="81"/>
  <c r="J332" i="81"/>
  <c r="J331" i="81"/>
  <c r="J330" i="81"/>
  <c r="J329" i="81"/>
  <c r="J328" i="81"/>
  <c r="J327" i="81"/>
  <c r="J326" i="81"/>
  <c r="J325" i="81"/>
  <c r="J324" i="81"/>
  <c r="J323" i="81"/>
  <c r="J322" i="81"/>
  <c r="J321" i="81"/>
  <c r="J320" i="81"/>
  <c r="J319" i="81"/>
  <c r="J318" i="81"/>
  <c r="J317" i="81"/>
  <c r="J316" i="81"/>
  <c r="J315" i="81"/>
  <c r="J314" i="81"/>
  <c r="J313" i="81"/>
  <c r="J312" i="81"/>
  <c r="J311" i="81"/>
  <c r="J310" i="81"/>
  <c r="J309" i="81"/>
  <c r="J308" i="81"/>
  <c r="J307" i="81"/>
  <c r="J306" i="81"/>
  <c r="J305" i="81"/>
  <c r="J304" i="81"/>
  <c r="J303" i="81"/>
  <c r="J302" i="81"/>
  <c r="J301" i="81"/>
  <c r="J300" i="81"/>
  <c r="J299" i="81"/>
  <c r="J298" i="81"/>
  <c r="J297" i="81"/>
  <c r="J296" i="81"/>
  <c r="J295" i="81"/>
  <c r="J294" i="81"/>
  <c r="J293" i="81"/>
  <c r="J292" i="81"/>
  <c r="J291" i="81"/>
  <c r="J290" i="81"/>
  <c r="J289" i="81"/>
  <c r="J288" i="81"/>
  <c r="J287" i="81"/>
  <c r="J286" i="81"/>
  <c r="J285" i="81"/>
  <c r="J284" i="81"/>
  <c r="J283" i="81"/>
  <c r="J282" i="81"/>
  <c r="J281" i="81"/>
  <c r="J280" i="81"/>
  <c r="J279" i="81"/>
  <c r="J278" i="81"/>
  <c r="J277" i="81"/>
  <c r="J276" i="81"/>
  <c r="J275" i="81"/>
  <c r="J274" i="81"/>
  <c r="J273" i="81"/>
  <c r="J272" i="81"/>
  <c r="J271" i="81"/>
  <c r="J270" i="81"/>
  <c r="J269" i="81"/>
  <c r="J268" i="81"/>
  <c r="J267" i="81"/>
  <c r="J266" i="81"/>
  <c r="J265" i="81"/>
  <c r="J264" i="81"/>
  <c r="J263" i="81"/>
  <c r="J262" i="81"/>
  <c r="J261" i="81"/>
  <c r="J260" i="81"/>
  <c r="J259" i="81"/>
  <c r="J258" i="81"/>
  <c r="J257" i="81"/>
  <c r="J256" i="81"/>
  <c r="J255" i="81"/>
  <c r="J254" i="81"/>
  <c r="J253" i="81"/>
  <c r="J252" i="81"/>
  <c r="J251" i="81"/>
  <c r="J250" i="81"/>
  <c r="J249" i="81"/>
  <c r="J248" i="81"/>
  <c r="J247" i="81"/>
  <c r="J246" i="81"/>
  <c r="J245" i="81"/>
  <c r="J244" i="81"/>
  <c r="J243" i="81"/>
  <c r="J242" i="81"/>
  <c r="J241" i="81"/>
  <c r="J240" i="81"/>
  <c r="J239" i="81"/>
  <c r="J238" i="81"/>
  <c r="J237" i="81"/>
  <c r="J236" i="81"/>
  <c r="J235" i="81"/>
  <c r="J234" i="81"/>
  <c r="J233" i="81"/>
  <c r="J232" i="81"/>
  <c r="J231" i="81"/>
  <c r="J230" i="81"/>
  <c r="J229" i="81"/>
  <c r="J228" i="81"/>
  <c r="J227" i="81"/>
  <c r="J226" i="81"/>
  <c r="J225" i="81"/>
  <c r="J224" i="81"/>
  <c r="J223" i="81"/>
  <c r="J222" i="81"/>
  <c r="J221" i="81"/>
  <c r="J220" i="81"/>
  <c r="J219" i="81"/>
  <c r="J218" i="81"/>
  <c r="J217" i="81"/>
  <c r="J216" i="81"/>
  <c r="J215" i="81"/>
  <c r="J214" i="81"/>
  <c r="J213" i="81"/>
  <c r="J212" i="81"/>
  <c r="J211" i="81"/>
  <c r="J210" i="81"/>
  <c r="J209" i="81"/>
  <c r="J208" i="81"/>
  <c r="J207" i="81"/>
  <c r="J206" i="81"/>
  <c r="J205" i="81"/>
  <c r="J204" i="81"/>
  <c r="J203" i="81"/>
  <c r="J202" i="81"/>
  <c r="J201" i="81"/>
  <c r="J200" i="81"/>
  <c r="J199" i="81"/>
  <c r="J198" i="81"/>
  <c r="J197" i="81"/>
  <c r="J196" i="81"/>
  <c r="J195" i="81"/>
  <c r="J194" i="81"/>
  <c r="J193" i="81"/>
  <c r="J192" i="81"/>
  <c r="J191" i="81"/>
  <c r="J190" i="81"/>
  <c r="J189" i="81"/>
  <c r="J188" i="81"/>
  <c r="J187" i="81"/>
  <c r="J186" i="81"/>
  <c r="J185" i="81"/>
  <c r="J184" i="81"/>
  <c r="J183" i="81"/>
  <c r="J182" i="81"/>
  <c r="J181" i="81"/>
  <c r="J180" i="81"/>
  <c r="J179" i="81"/>
  <c r="J178" i="81"/>
  <c r="J177" i="81"/>
  <c r="J176" i="81"/>
  <c r="J175" i="81"/>
  <c r="J174" i="81"/>
  <c r="J173" i="81"/>
  <c r="J172" i="81"/>
  <c r="J171" i="81"/>
  <c r="J170" i="81"/>
  <c r="J169" i="81"/>
  <c r="J168" i="81"/>
  <c r="J167" i="81"/>
  <c r="J166" i="81"/>
  <c r="J165" i="81"/>
  <c r="J164" i="81"/>
  <c r="J163" i="81"/>
  <c r="J162" i="81"/>
  <c r="J161" i="81"/>
  <c r="J160" i="81"/>
  <c r="J159" i="81"/>
  <c r="J158" i="81"/>
  <c r="J157" i="81"/>
  <c r="J156" i="81"/>
  <c r="J155" i="81"/>
  <c r="J154" i="81"/>
  <c r="J153" i="81"/>
  <c r="J152" i="81"/>
  <c r="J151" i="81"/>
  <c r="J150" i="81"/>
  <c r="J149" i="81"/>
  <c r="J148" i="81"/>
  <c r="J147" i="81"/>
  <c r="J146" i="81"/>
  <c r="J145" i="81"/>
  <c r="J144" i="81"/>
  <c r="J143" i="81"/>
  <c r="J142" i="81"/>
  <c r="J141" i="81"/>
  <c r="J140" i="81"/>
  <c r="J139" i="81"/>
  <c r="J138" i="81"/>
  <c r="J137" i="81"/>
  <c r="J136" i="81"/>
  <c r="J135" i="81"/>
  <c r="J134" i="81"/>
  <c r="J133" i="81"/>
  <c r="J132" i="81"/>
  <c r="J131" i="81"/>
  <c r="J130" i="81"/>
  <c r="J129" i="81"/>
  <c r="J128" i="81"/>
  <c r="J127" i="81"/>
  <c r="J126" i="81"/>
  <c r="J125" i="81"/>
  <c r="J124" i="81"/>
  <c r="J123" i="81"/>
  <c r="J122" i="81"/>
  <c r="J121" i="81"/>
  <c r="J120" i="81"/>
  <c r="J119" i="81"/>
  <c r="J118" i="81"/>
  <c r="J117" i="81"/>
  <c r="J116" i="81"/>
  <c r="J115" i="81"/>
  <c r="J114" i="81"/>
  <c r="J113" i="81"/>
  <c r="J112" i="81"/>
  <c r="J111" i="81"/>
  <c r="J110" i="81"/>
  <c r="J109" i="81"/>
  <c r="J108" i="81"/>
  <c r="J107" i="81"/>
  <c r="J106" i="81"/>
  <c r="J105" i="81"/>
  <c r="J104" i="81"/>
  <c r="J103" i="81"/>
  <c r="J102" i="81"/>
  <c r="J101" i="81"/>
  <c r="J100" i="81"/>
  <c r="J99" i="81"/>
  <c r="J98" i="81"/>
  <c r="J97" i="81"/>
  <c r="J96" i="81"/>
  <c r="J95" i="81"/>
  <c r="J94" i="81"/>
  <c r="J93" i="81"/>
  <c r="J92" i="81"/>
  <c r="J91" i="81"/>
  <c r="J90" i="81"/>
  <c r="J89" i="81"/>
  <c r="J88" i="81"/>
  <c r="J87" i="81"/>
  <c r="J86" i="81"/>
  <c r="J85" i="81"/>
  <c r="J84" i="81"/>
  <c r="J83" i="81"/>
  <c r="J82" i="81"/>
  <c r="J81" i="81"/>
  <c r="J80" i="81"/>
  <c r="J79" i="81"/>
  <c r="J78" i="81"/>
  <c r="J77" i="81"/>
  <c r="J76" i="81"/>
  <c r="J75" i="81"/>
  <c r="J74" i="81"/>
  <c r="J73" i="81"/>
  <c r="J72" i="81"/>
  <c r="J71" i="81"/>
  <c r="J70" i="81"/>
  <c r="J69" i="81"/>
  <c r="J68" i="81"/>
  <c r="J67" i="81"/>
  <c r="J66" i="81"/>
  <c r="J65" i="81"/>
  <c r="J64" i="81"/>
  <c r="J63" i="81"/>
  <c r="J62" i="81"/>
  <c r="J61" i="81"/>
  <c r="J60" i="81"/>
  <c r="J59" i="81"/>
  <c r="J58" i="81"/>
  <c r="J57" i="81"/>
  <c r="J56" i="81"/>
  <c r="J55" i="81"/>
  <c r="J54" i="81"/>
  <c r="J53" i="81"/>
  <c r="J52" i="81"/>
  <c r="J51" i="81"/>
  <c r="J50" i="81"/>
  <c r="J49" i="81"/>
  <c r="J48" i="81"/>
  <c r="J47" i="81"/>
  <c r="J46" i="81"/>
  <c r="J45" i="81"/>
  <c r="J44" i="81"/>
  <c r="J43" i="81"/>
  <c r="J42" i="81"/>
  <c r="J41" i="81"/>
  <c r="J40" i="81"/>
  <c r="J39" i="81"/>
  <c r="J38" i="81"/>
  <c r="J37" i="81"/>
  <c r="J36" i="81"/>
  <c r="J35" i="81"/>
  <c r="J34" i="81"/>
  <c r="J33" i="81"/>
  <c r="J32" i="81"/>
  <c r="J31" i="81"/>
  <c r="J30" i="81"/>
  <c r="J29" i="81"/>
  <c r="J28" i="81"/>
  <c r="J27" i="81"/>
  <c r="J26" i="81"/>
  <c r="J25" i="81"/>
  <c r="J24" i="81"/>
  <c r="J23" i="81"/>
  <c r="J22" i="81"/>
  <c r="J21" i="81"/>
  <c r="O20" i="81"/>
  <c r="J20" i="81"/>
  <c r="O19" i="81"/>
  <c r="J19" i="81"/>
  <c r="O18" i="81"/>
  <c r="J18" i="81"/>
  <c r="O17" i="81"/>
  <c r="J17" i="81"/>
  <c r="O16" i="81"/>
  <c r="J16" i="81"/>
  <c r="O15" i="81"/>
  <c r="J15" i="81"/>
  <c r="O14" i="81"/>
  <c r="J14" i="81"/>
  <c r="O13" i="81"/>
  <c r="J13" i="81"/>
  <c r="O12" i="81"/>
  <c r="J12" i="81"/>
  <c r="O11" i="81"/>
  <c r="J11" i="81"/>
  <c r="O10" i="81"/>
  <c r="J10" i="81"/>
  <c r="O9" i="81"/>
  <c r="J9" i="81"/>
  <c r="O8" i="81"/>
  <c r="J8" i="81"/>
  <c r="I7" i="81"/>
  <c r="H7" i="81"/>
  <c r="J7" i="81" s="1"/>
  <c r="H2" i="81"/>
  <c r="B1" i="81"/>
  <c r="J357" i="80"/>
  <c r="J356" i="80"/>
  <c r="J355" i="80"/>
  <c r="J354" i="80"/>
  <c r="J353" i="80"/>
  <c r="J352" i="80"/>
  <c r="J351" i="80"/>
  <c r="J350" i="80"/>
  <c r="J349" i="80"/>
  <c r="J348" i="80"/>
  <c r="J347" i="80"/>
  <c r="J346" i="80"/>
  <c r="J345" i="80"/>
  <c r="J344" i="80"/>
  <c r="J343" i="80"/>
  <c r="J342" i="80"/>
  <c r="J341" i="80"/>
  <c r="J340" i="80"/>
  <c r="J339" i="80"/>
  <c r="J338" i="80"/>
  <c r="J337" i="80"/>
  <c r="J336" i="80"/>
  <c r="J335" i="80"/>
  <c r="J334" i="80"/>
  <c r="J333" i="80"/>
  <c r="J332" i="80"/>
  <c r="J331" i="80"/>
  <c r="J330" i="80"/>
  <c r="J329" i="80"/>
  <c r="J328" i="80"/>
  <c r="J327" i="80"/>
  <c r="J326" i="80"/>
  <c r="J325" i="80"/>
  <c r="J324" i="80"/>
  <c r="J323" i="80"/>
  <c r="J322" i="80"/>
  <c r="J321" i="80"/>
  <c r="J320" i="80"/>
  <c r="J319" i="80"/>
  <c r="J318" i="80"/>
  <c r="J317" i="80"/>
  <c r="J316" i="80"/>
  <c r="J315" i="80"/>
  <c r="J314" i="80"/>
  <c r="J313" i="80"/>
  <c r="J312" i="80"/>
  <c r="J311" i="80"/>
  <c r="J310" i="80"/>
  <c r="J309" i="80"/>
  <c r="J308" i="80"/>
  <c r="J307" i="80"/>
  <c r="J306" i="80"/>
  <c r="J305" i="80"/>
  <c r="J304" i="80"/>
  <c r="J303" i="80"/>
  <c r="J302" i="80"/>
  <c r="J301" i="80"/>
  <c r="J300" i="80"/>
  <c r="J299" i="80"/>
  <c r="J298" i="80"/>
  <c r="J297" i="80"/>
  <c r="J296" i="80"/>
  <c r="J295" i="80"/>
  <c r="J294" i="80"/>
  <c r="J293" i="80"/>
  <c r="J292" i="80"/>
  <c r="J291" i="80"/>
  <c r="J290" i="80"/>
  <c r="J289" i="80"/>
  <c r="J288" i="80"/>
  <c r="J287" i="80"/>
  <c r="J286" i="80"/>
  <c r="J285" i="80"/>
  <c r="J284" i="80"/>
  <c r="J283" i="80"/>
  <c r="J282" i="80"/>
  <c r="J281" i="80"/>
  <c r="J280" i="80"/>
  <c r="J279" i="80"/>
  <c r="J278" i="80"/>
  <c r="J277" i="80"/>
  <c r="J276" i="80"/>
  <c r="J275" i="80"/>
  <c r="J274" i="80"/>
  <c r="J273" i="80"/>
  <c r="J272" i="80"/>
  <c r="J271" i="80"/>
  <c r="J270" i="80"/>
  <c r="J269" i="80"/>
  <c r="J268" i="80"/>
  <c r="J267" i="80"/>
  <c r="J266" i="80"/>
  <c r="J265" i="80"/>
  <c r="J264" i="80"/>
  <c r="J263" i="80"/>
  <c r="J262" i="80"/>
  <c r="J261" i="80"/>
  <c r="J260" i="80"/>
  <c r="J259" i="80"/>
  <c r="J258" i="80"/>
  <c r="J257" i="80"/>
  <c r="J256" i="80"/>
  <c r="J255" i="80"/>
  <c r="J254" i="80"/>
  <c r="J253" i="80"/>
  <c r="J252" i="80"/>
  <c r="J251" i="80"/>
  <c r="J250" i="80"/>
  <c r="J249" i="80"/>
  <c r="J248" i="80"/>
  <c r="J247" i="80"/>
  <c r="J246" i="80"/>
  <c r="J245" i="80"/>
  <c r="J244" i="80"/>
  <c r="J243" i="80"/>
  <c r="J242" i="80"/>
  <c r="J241" i="80"/>
  <c r="J240" i="80"/>
  <c r="J239" i="80"/>
  <c r="J238" i="80"/>
  <c r="J237" i="80"/>
  <c r="J236" i="80"/>
  <c r="J235" i="80"/>
  <c r="J234" i="80"/>
  <c r="J233" i="80"/>
  <c r="J232" i="80"/>
  <c r="J231" i="80"/>
  <c r="J230" i="80"/>
  <c r="J229" i="80"/>
  <c r="J228" i="80"/>
  <c r="J227" i="80"/>
  <c r="J226" i="80"/>
  <c r="J225" i="80"/>
  <c r="J224" i="80"/>
  <c r="J223" i="80"/>
  <c r="J222" i="80"/>
  <c r="J221" i="80"/>
  <c r="J220" i="80"/>
  <c r="J219" i="80"/>
  <c r="J218" i="80"/>
  <c r="J217" i="80"/>
  <c r="J216" i="80"/>
  <c r="J215" i="80"/>
  <c r="J214" i="80"/>
  <c r="J213" i="80"/>
  <c r="J212" i="80"/>
  <c r="J211" i="80"/>
  <c r="J210" i="80"/>
  <c r="J209" i="80"/>
  <c r="J208" i="80"/>
  <c r="J207" i="80"/>
  <c r="J206" i="80"/>
  <c r="J205" i="80"/>
  <c r="J204" i="80"/>
  <c r="J203" i="80"/>
  <c r="J202" i="80"/>
  <c r="J201" i="80"/>
  <c r="J200" i="80"/>
  <c r="J199" i="80"/>
  <c r="J198" i="80"/>
  <c r="J197" i="80"/>
  <c r="J196" i="80"/>
  <c r="J195" i="80"/>
  <c r="J194" i="80"/>
  <c r="J193" i="80"/>
  <c r="J192" i="80"/>
  <c r="J191" i="80"/>
  <c r="J190" i="80"/>
  <c r="J189" i="80"/>
  <c r="J188" i="80"/>
  <c r="J187" i="80"/>
  <c r="J186" i="80"/>
  <c r="J185" i="80"/>
  <c r="J184" i="80"/>
  <c r="J183" i="80"/>
  <c r="J182" i="80"/>
  <c r="J181" i="80"/>
  <c r="J180" i="80"/>
  <c r="J179" i="80"/>
  <c r="J178" i="80"/>
  <c r="J177" i="80"/>
  <c r="J176" i="80"/>
  <c r="J175" i="80"/>
  <c r="J174" i="80"/>
  <c r="J173" i="80"/>
  <c r="J172" i="80"/>
  <c r="J171" i="80"/>
  <c r="J170" i="80"/>
  <c r="J169" i="80"/>
  <c r="J168" i="80"/>
  <c r="J167" i="80"/>
  <c r="J166" i="80"/>
  <c r="J165" i="80"/>
  <c r="J164" i="80"/>
  <c r="J163" i="80"/>
  <c r="J162" i="80"/>
  <c r="J161" i="80"/>
  <c r="J160" i="80"/>
  <c r="J159" i="80"/>
  <c r="J158" i="80"/>
  <c r="J157" i="80"/>
  <c r="J156" i="80"/>
  <c r="J155" i="80"/>
  <c r="J154" i="80"/>
  <c r="J153" i="80"/>
  <c r="J152" i="80"/>
  <c r="J151" i="80"/>
  <c r="J150" i="80"/>
  <c r="J149" i="80"/>
  <c r="J148" i="80"/>
  <c r="J147" i="80"/>
  <c r="J146" i="80"/>
  <c r="J145" i="80"/>
  <c r="J144" i="80"/>
  <c r="J143" i="80"/>
  <c r="J142" i="80"/>
  <c r="J141" i="80"/>
  <c r="J140" i="80"/>
  <c r="J139" i="80"/>
  <c r="J138" i="80"/>
  <c r="J137" i="80"/>
  <c r="J136" i="80"/>
  <c r="J135" i="80"/>
  <c r="J134" i="80"/>
  <c r="J133" i="80"/>
  <c r="J132" i="80"/>
  <c r="J131" i="80"/>
  <c r="J130" i="80"/>
  <c r="J129" i="80"/>
  <c r="J128" i="80"/>
  <c r="J127" i="80"/>
  <c r="J126" i="80"/>
  <c r="J125" i="80"/>
  <c r="J124" i="80"/>
  <c r="J123" i="80"/>
  <c r="J122" i="80"/>
  <c r="J121" i="80"/>
  <c r="J120" i="80"/>
  <c r="J119" i="80"/>
  <c r="J118" i="80"/>
  <c r="J117" i="80"/>
  <c r="J116" i="80"/>
  <c r="J115" i="80"/>
  <c r="J114" i="80"/>
  <c r="J113" i="80"/>
  <c r="J112" i="80"/>
  <c r="J111" i="80"/>
  <c r="J110" i="80"/>
  <c r="J109" i="80"/>
  <c r="J108" i="80"/>
  <c r="J107" i="80"/>
  <c r="J106" i="80"/>
  <c r="J105" i="80"/>
  <c r="J104" i="80"/>
  <c r="J103" i="80"/>
  <c r="J102" i="80"/>
  <c r="J101" i="80"/>
  <c r="J100" i="80"/>
  <c r="J99" i="80"/>
  <c r="J98" i="80"/>
  <c r="J97" i="80"/>
  <c r="J96" i="80"/>
  <c r="J95" i="80"/>
  <c r="J94" i="80"/>
  <c r="J93" i="80"/>
  <c r="J92" i="80"/>
  <c r="J91" i="80"/>
  <c r="J90" i="80"/>
  <c r="J89" i="80"/>
  <c r="J88" i="80"/>
  <c r="J87" i="80"/>
  <c r="J86" i="80"/>
  <c r="J85" i="80"/>
  <c r="J84" i="80"/>
  <c r="J83" i="80"/>
  <c r="J82" i="80"/>
  <c r="J81" i="80"/>
  <c r="J80" i="80"/>
  <c r="J79" i="80"/>
  <c r="J78" i="80"/>
  <c r="J77" i="80"/>
  <c r="J76" i="80"/>
  <c r="J75" i="80"/>
  <c r="J74" i="80"/>
  <c r="J73" i="80"/>
  <c r="J72" i="80"/>
  <c r="J71" i="80"/>
  <c r="J70" i="80"/>
  <c r="J69" i="80"/>
  <c r="J68" i="80"/>
  <c r="J67" i="80"/>
  <c r="J66" i="80"/>
  <c r="J65" i="80"/>
  <c r="J64" i="80"/>
  <c r="J63" i="80"/>
  <c r="J62" i="80"/>
  <c r="J61" i="80"/>
  <c r="J60" i="80"/>
  <c r="J59" i="80"/>
  <c r="J58" i="80"/>
  <c r="J57" i="80"/>
  <c r="J56" i="80"/>
  <c r="J55" i="80"/>
  <c r="J54" i="80"/>
  <c r="J53" i="80"/>
  <c r="J52" i="80"/>
  <c r="J51" i="80"/>
  <c r="J50" i="80"/>
  <c r="J49" i="80"/>
  <c r="J48" i="80"/>
  <c r="J47" i="80"/>
  <c r="J46" i="80"/>
  <c r="J45" i="80"/>
  <c r="J44" i="80"/>
  <c r="J43" i="80"/>
  <c r="J42" i="80"/>
  <c r="J41" i="80"/>
  <c r="J40" i="80"/>
  <c r="J39" i="80"/>
  <c r="J38" i="80"/>
  <c r="J37" i="80"/>
  <c r="J36" i="80"/>
  <c r="J35" i="80"/>
  <c r="J34" i="80"/>
  <c r="J33" i="80"/>
  <c r="J32" i="80"/>
  <c r="J31" i="80"/>
  <c r="J30" i="80"/>
  <c r="J29" i="80"/>
  <c r="J28" i="80"/>
  <c r="J27" i="80"/>
  <c r="J26" i="80"/>
  <c r="J25" i="80"/>
  <c r="J24" i="80"/>
  <c r="J23" i="80"/>
  <c r="J22" i="80"/>
  <c r="J21" i="80"/>
  <c r="J20" i="80"/>
  <c r="J19" i="80"/>
  <c r="J18" i="80"/>
  <c r="J17" i="80"/>
  <c r="J16" i="80"/>
  <c r="M15" i="80"/>
  <c r="J15" i="80"/>
  <c r="M14" i="80"/>
  <c r="J14" i="80"/>
  <c r="M13" i="80"/>
  <c r="J13" i="80"/>
  <c r="M12" i="80"/>
  <c r="J12" i="80"/>
  <c r="M11" i="80"/>
  <c r="J11" i="80"/>
  <c r="M10" i="80"/>
  <c r="J10" i="80"/>
  <c r="M9" i="80"/>
  <c r="J9" i="80"/>
  <c r="M8" i="80"/>
  <c r="M7" i="80" s="1"/>
  <c r="H3" i="80" s="1"/>
  <c r="J8" i="80"/>
  <c r="L7" i="80"/>
  <c r="K7" i="80"/>
  <c r="I7" i="80"/>
  <c r="H7" i="80"/>
  <c r="H2" i="80"/>
  <c r="B1" i="80"/>
  <c r="J65" i="77"/>
  <c r="J64" i="77"/>
  <c r="J63" i="77"/>
  <c r="J62" i="77"/>
  <c r="J61" i="77"/>
  <c r="J60" i="77"/>
  <c r="J59" i="77"/>
  <c r="J58" i="77"/>
  <c r="J57" i="77"/>
  <c r="J56" i="77"/>
  <c r="J55" i="77"/>
  <c r="J54" i="77"/>
  <c r="J53" i="77"/>
  <c r="J52" i="77"/>
  <c r="J51" i="77"/>
  <c r="J50" i="77"/>
  <c r="J49" i="77"/>
  <c r="J48" i="77"/>
  <c r="J47" i="77"/>
  <c r="J46" i="77"/>
  <c r="J45" i="77"/>
  <c r="J44" i="77"/>
  <c r="J43" i="77"/>
  <c r="J42" i="77"/>
  <c r="J41" i="77"/>
  <c r="J40" i="77"/>
  <c r="J39" i="77"/>
  <c r="J38" i="77"/>
  <c r="J37" i="77"/>
  <c r="J36" i="77"/>
  <c r="J35" i="77"/>
  <c r="J34" i="77"/>
  <c r="J33" i="77"/>
  <c r="J32" i="77"/>
  <c r="J31" i="77"/>
  <c r="J30" i="77"/>
  <c r="J29" i="77"/>
  <c r="J28" i="77"/>
  <c r="J27" i="77"/>
  <c r="J26" i="77"/>
  <c r="J25" i="77"/>
  <c r="J24" i="77"/>
  <c r="J23" i="77"/>
  <c r="J22" i="77"/>
  <c r="J21" i="77"/>
  <c r="J20" i="77"/>
  <c r="J19" i="77"/>
  <c r="J18" i="77"/>
  <c r="J17" i="77"/>
  <c r="J16" i="77"/>
  <c r="J15" i="77"/>
  <c r="J14" i="77"/>
  <c r="J13" i="77"/>
  <c r="J12" i="77"/>
  <c r="J11" i="77"/>
  <c r="J10" i="77"/>
  <c r="J9" i="77"/>
  <c r="J8" i="77"/>
  <c r="J7" i="77"/>
  <c r="J6" i="77"/>
  <c r="J5" i="77"/>
  <c r="I5" i="77"/>
  <c r="H5" i="77"/>
  <c r="H2" i="77"/>
  <c r="B1" i="77"/>
  <c r="J65" i="76"/>
  <c r="J64" i="76"/>
  <c r="J63" i="76"/>
  <c r="J62" i="76"/>
  <c r="J61" i="76"/>
  <c r="J60" i="76"/>
  <c r="J59" i="76"/>
  <c r="J58" i="76"/>
  <c r="J57" i="76"/>
  <c r="J56" i="76"/>
  <c r="J55" i="76"/>
  <c r="J54" i="76"/>
  <c r="J53" i="76"/>
  <c r="J52" i="76"/>
  <c r="J51" i="76"/>
  <c r="J50" i="76"/>
  <c r="J49" i="76"/>
  <c r="J48" i="76"/>
  <c r="J47" i="76"/>
  <c r="J46" i="76"/>
  <c r="J45" i="76"/>
  <c r="J44" i="76"/>
  <c r="J43" i="76"/>
  <c r="J42" i="76"/>
  <c r="J41" i="76"/>
  <c r="J40" i="76"/>
  <c r="J39" i="76"/>
  <c r="J38" i="76"/>
  <c r="J37" i="76"/>
  <c r="J36" i="76"/>
  <c r="J35" i="76"/>
  <c r="J34" i="76"/>
  <c r="J33" i="76"/>
  <c r="J32" i="76"/>
  <c r="J31" i="76"/>
  <c r="J30" i="76"/>
  <c r="J29" i="76"/>
  <c r="J28" i="76"/>
  <c r="J27" i="76"/>
  <c r="J26" i="76"/>
  <c r="J25" i="76"/>
  <c r="J24" i="76"/>
  <c r="J23" i="76"/>
  <c r="J22" i="76"/>
  <c r="J21" i="76"/>
  <c r="J20" i="76"/>
  <c r="J19" i="76"/>
  <c r="J18" i="76"/>
  <c r="J17" i="76"/>
  <c r="J16" i="76"/>
  <c r="J15" i="76"/>
  <c r="J14" i="76"/>
  <c r="J13" i="76"/>
  <c r="J12" i="76"/>
  <c r="J11" i="76"/>
  <c r="J10" i="76"/>
  <c r="J9" i="76"/>
  <c r="J8" i="76"/>
  <c r="J7" i="76"/>
  <c r="J6" i="76"/>
  <c r="I5" i="76"/>
  <c r="H5" i="76"/>
  <c r="H2" i="76"/>
  <c r="B1" i="76"/>
  <c r="J357" i="75"/>
  <c r="J356" i="75"/>
  <c r="J355" i="75"/>
  <c r="J354" i="75"/>
  <c r="J353" i="75"/>
  <c r="J352" i="75"/>
  <c r="J351" i="75"/>
  <c r="J350" i="75"/>
  <c r="J349" i="75"/>
  <c r="J348" i="75"/>
  <c r="J347" i="75"/>
  <c r="J346" i="75"/>
  <c r="J345" i="75"/>
  <c r="J344" i="75"/>
  <c r="J343" i="75"/>
  <c r="J342" i="75"/>
  <c r="J341" i="75"/>
  <c r="J340" i="75"/>
  <c r="J339" i="75"/>
  <c r="J338" i="75"/>
  <c r="J337" i="75"/>
  <c r="J336" i="75"/>
  <c r="J335" i="75"/>
  <c r="J334" i="75"/>
  <c r="J333" i="75"/>
  <c r="J332" i="75"/>
  <c r="J331" i="75"/>
  <c r="J330" i="75"/>
  <c r="J329" i="75"/>
  <c r="J328" i="75"/>
  <c r="J327" i="75"/>
  <c r="J326" i="75"/>
  <c r="J325" i="75"/>
  <c r="J324" i="75"/>
  <c r="J323" i="75"/>
  <c r="J322" i="75"/>
  <c r="J321" i="75"/>
  <c r="J320" i="75"/>
  <c r="J319" i="75"/>
  <c r="J318" i="75"/>
  <c r="J317" i="75"/>
  <c r="J316" i="75"/>
  <c r="J315" i="75"/>
  <c r="J314" i="75"/>
  <c r="J313" i="75"/>
  <c r="J312" i="75"/>
  <c r="J311" i="75"/>
  <c r="J310" i="75"/>
  <c r="J309" i="75"/>
  <c r="J308" i="75"/>
  <c r="J307" i="75"/>
  <c r="J306" i="75"/>
  <c r="J305" i="75"/>
  <c r="J304" i="75"/>
  <c r="J303" i="75"/>
  <c r="J302" i="75"/>
  <c r="J301" i="75"/>
  <c r="J300" i="75"/>
  <c r="J299" i="75"/>
  <c r="J298" i="75"/>
  <c r="J297" i="75"/>
  <c r="J296" i="75"/>
  <c r="J295" i="75"/>
  <c r="J294" i="75"/>
  <c r="J293" i="75"/>
  <c r="J292" i="75"/>
  <c r="J291" i="75"/>
  <c r="J290" i="75"/>
  <c r="J289" i="75"/>
  <c r="J288" i="75"/>
  <c r="J287" i="75"/>
  <c r="J286" i="75"/>
  <c r="J285" i="75"/>
  <c r="J284" i="75"/>
  <c r="J283" i="75"/>
  <c r="J282" i="75"/>
  <c r="J281" i="75"/>
  <c r="J280" i="75"/>
  <c r="J279" i="75"/>
  <c r="J278" i="75"/>
  <c r="J277" i="75"/>
  <c r="J276" i="75"/>
  <c r="J275" i="75"/>
  <c r="J274" i="75"/>
  <c r="J273" i="75"/>
  <c r="J272" i="75"/>
  <c r="J271" i="75"/>
  <c r="J270" i="75"/>
  <c r="J269" i="75"/>
  <c r="J268" i="75"/>
  <c r="J267" i="75"/>
  <c r="J266" i="75"/>
  <c r="J265" i="75"/>
  <c r="J264" i="75"/>
  <c r="J263" i="75"/>
  <c r="J262" i="75"/>
  <c r="J261" i="75"/>
  <c r="J260" i="75"/>
  <c r="J259" i="75"/>
  <c r="J258" i="75"/>
  <c r="J257" i="75"/>
  <c r="J256" i="75"/>
  <c r="J255" i="75"/>
  <c r="J254" i="75"/>
  <c r="J253" i="75"/>
  <c r="J252" i="75"/>
  <c r="J251" i="75"/>
  <c r="J250" i="75"/>
  <c r="J249" i="75"/>
  <c r="J248" i="75"/>
  <c r="J247" i="75"/>
  <c r="J246" i="75"/>
  <c r="J245" i="75"/>
  <c r="J244" i="75"/>
  <c r="J243" i="75"/>
  <c r="J242" i="75"/>
  <c r="J241" i="75"/>
  <c r="J240" i="75"/>
  <c r="J239" i="75"/>
  <c r="J238" i="75"/>
  <c r="J237" i="75"/>
  <c r="J236" i="75"/>
  <c r="J235" i="75"/>
  <c r="J234" i="75"/>
  <c r="J233" i="75"/>
  <c r="J232" i="75"/>
  <c r="J231" i="75"/>
  <c r="J230" i="75"/>
  <c r="J229" i="75"/>
  <c r="J228" i="75"/>
  <c r="J227" i="75"/>
  <c r="J226" i="75"/>
  <c r="J225" i="75"/>
  <c r="J224" i="75"/>
  <c r="J223" i="75"/>
  <c r="J222" i="75"/>
  <c r="J221" i="75"/>
  <c r="J220" i="75"/>
  <c r="J219" i="75"/>
  <c r="J218" i="75"/>
  <c r="J217" i="75"/>
  <c r="J216" i="75"/>
  <c r="J215" i="75"/>
  <c r="J214" i="75"/>
  <c r="J213" i="75"/>
  <c r="J212" i="75"/>
  <c r="J211" i="75"/>
  <c r="J210" i="75"/>
  <c r="J209" i="75"/>
  <c r="J208" i="75"/>
  <c r="J207" i="75"/>
  <c r="J206" i="75"/>
  <c r="J205" i="75"/>
  <c r="J204" i="75"/>
  <c r="J203" i="75"/>
  <c r="J202" i="75"/>
  <c r="J201" i="75"/>
  <c r="J200" i="75"/>
  <c r="J199" i="75"/>
  <c r="J198" i="75"/>
  <c r="J197" i="75"/>
  <c r="J196" i="75"/>
  <c r="J195" i="75"/>
  <c r="J194" i="75"/>
  <c r="J193" i="75"/>
  <c r="J192" i="75"/>
  <c r="J191" i="75"/>
  <c r="J190" i="75"/>
  <c r="J189" i="75"/>
  <c r="J188" i="75"/>
  <c r="J187" i="75"/>
  <c r="J186" i="75"/>
  <c r="J185" i="75"/>
  <c r="J184" i="75"/>
  <c r="J183" i="75"/>
  <c r="J182" i="75"/>
  <c r="J181" i="75"/>
  <c r="J180" i="75"/>
  <c r="J179" i="75"/>
  <c r="J178" i="75"/>
  <c r="J177" i="75"/>
  <c r="J176" i="75"/>
  <c r="J175" i="75"/>
  <c r="J174" i="75"/>
  <c r="J173" i="75"/>
  <c r="J172" i="75"/>
  <c r="J171" i="75"/>
  <c r="J170" i="75"/>
  <c r="J169" i="75"/>
  <c r="J168" i="75"/>
  <c r="J167" i="75"/>
  <c r="J166" i="75"/>
  <c r="J165" i="75"/>
  <c r="J164" i="75"/>
  <c r="J163" i="75"/>
  <c r="J162" i="75"/>
  <c r="J161" i="75"/>
  <c r="J160" i="75"/>
  <c r="J159" i="75"/>
  <c r="J158" i="75"/>
  <c r="J157" i="75"/>
  <c r="J156" i="75"/>
  <c r="J155" i="75"/>
  <c r="J154" i="75"/>
  <c r="J153" i="75"/>
  <c r="J152" i="75"/>
  <c r="J151" i="75"/>
  <c r="J150" i="75"/>
  <c r="J149" i="75"/>
  <c r="J148" i="75"/>
  <c r="J147" i="75"/>
  <c r="J146" i="75"/>
  <c r="J145" i="75"/>
  <c r="J144" i="75"/>
  <c r="J143" i="75"/>
  <c r="J142" i="75"/>
  <c r="J141" i="75"/>
  <c r="J140" i="75"/>
  <c r="J139" i="75"/>
  <c r="J138" i="75"/>
  <c r="J137" i="75"/>
  <c r="J136" i="75"/>
  <c r="J135" i="75"/>
  <c r="J134" i="75"/>
  <c r="J133" i="75"/>
  <c r="J132" i="75"/>
  <c r="J131" i="75"/>
  <c r="J130" i="75"/>
  <c r="J129" i="75"/>
  <c r="J128" i="75"/>
  <c r="J127" i="75"/>
  <c r="J126" i="75"/>
  <c r="J125" i="75"/>
  <c r="J124" i="75"/>
  <c r="J123" i="75"/>
  <c r="J122" i="75"/>
  <c r="J121" i="75"/>
  <c r="J120" i="75"/>
  <c r="J119" i="75"/>
  <c r="J118" i="75"/>
  <c r="J117" i="75"/>
  <c r="J116" i="75"/>
  <c r="J115" i="75"/>
  <c r="J114" i="75"/>
  <c r="J113" i="75"/>
  <c r="J112" i="75"/>
  <c r="J111" i="75"/>
  <c r="J110" i="75"/>
  <c r="J109" i="75"/>
  <c r="J108" i="75"/>
  <c r="J107" i="75"/>
  <c r="J106" i="75"/>
  <c r="J105" i="75"/>
  <c r="J104" i="75"/>
  <c r="J103" i="75"/>
  <c r="J102" i="75"/>
  <c r="J101" i="75"/>
  <c r="J100" i="75"/>
  <c r="J99" i="75"/>
  <c r="J98" i="75"/>
  <c r="J97" i="75"/>
  <c r="J96" i="75"/>
  <c r="J95" i="75"/>
  <c r="J94" i="75"/>
  <c r="J93" i="75"/>
  <c r="J92" i="75"/>
  <c r="J91" i="75"/>
  <c r="J90" i="75"/>
  <c r="J89" i="75"/>
  <c r="J88" i="75"/>
  <c r="J87" i="75"/>
  <c r="J86" i="75"/>
  <c r="J85" i="75"/>
  <c r="J84" i="75"/>
  <c r="J83" i="75"/>
  <c r="J82" i="75"/>
  <c r="J81" i="75"/>
  <c r="J80" i="75"/>
  <c r="J79" i="75"/>
  <c r="J78" i="75"/>
  <c r="J77" i="75"/>
  <c r="J76" i="75"/>
  <c r="J75" i="75"/>
  <c r="J74" i="75"/>
  <c r="J73" i="75"/>
  <c r="J72" i="75"/>
  <c r="J71" i="75"/>
  <c r="J70" i="75"/>
  <c r="J69" i="75"/>
  <c r="J68" i="75"/>
  <c r="J67" i="75"/>
  <c r="J66" i="75"/>
  <c r="J65" i="75"/>
  <c r="J64" i="75"/>
  <c r="J63" i="75"/>
  <c r="J62" i="75"/>
  <c r="J61" i="75"/>
  <c r="J60" i="75"/>
  <c r="J59" i="75"/>
  <c r="J58" i="75"/>
  <c r="J57" i="75"/>
  <c r="J56" i="75"/>
  <c r="J55" i="75"/>
  <c r="J54" i="75"/>
  <c r="J53" i="75"/>
  <c r="J52" i="75"/>
  <c r="J51" i="75"/>
  <c r="J50" i="75"/>
  <c r="J49" i="75"/>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3" i="75"/>
  <c r="J22" i="75"/>
  <c r="J21" i="75"/>
  <c r="O20" i="75"/>
  <c r="J20" i="75"/>
  <c r="O19" i="75"/>
  <c r="J19" i="75"/>
  <c r="O18" i="75"/>
  <c r="J18" i="75"/>
  <c r="O17" i="75"/>
  <c r="J17" i="75"/>
  <c r="O16" i="75"/>
  <c r="J16" i="75"/>
  <c r="O15" i="75"/>
  <c r="J15" i="75"/>
  <c r="O14" i="75"/>
  <c r="J14" i="75"/>
  <c r="O13" i="75"/>
  <c r="J13" i="75"/>
  <c r="O12" i="75"/>
  <c r="J12" i="75"/>
  <c r="O11" i="75"/>
  <c r="J11" i="75"/>
  <c r="O10" i="75"/>
  <c r="J10" i="75"/>
  <c r="O9" i="75"/>
  <c r="J9" i="75"/>
  <c r="O8" i="75"/>
  <c r="J8" i="75"/>
  <c r="I7" i="75"/>
  <c r="H7" i="75"/>
  <c r="H2" i="75"/>
  <c r="B1" i="75"/>
  <c r="J357" i="74"/>
  <c r="J356" i="74"/>
  <c r="J355" i="74"/>
  <c r="J354" i="74"/>
  <c r="J353" i="74"/>
  <c r="J352" i="74"/>
  <c r="J351" i="74"/>
  <c r="J350" i="74"/>
  <c r="J349" i="74"/>
  <c r="J348" i="74"/>
  <c r="J347" i="74"/>
  <c r="J346" i="74"/>
  <c r="J345" i="74"/>
  <c r="J344" i="74"/>
  <c r="J343" i="74"/>
  <c r="J342" i="74"/>
  <c r="J341" i="74"/>
  <c r="J340" i="74"/>
  <c r="J339" i="74"/>
  <c r="J338" i="74"/>
  <c r="J337" i="74"/>
  <c r="J336" i="74"/>
  <c r="J335" i="74"/>
  <c r="J334" i="74"/>
  <c r="J333" i="74"/>
  <c r="J332" i="74"/>
  <c r="J331" i="74"/>
  <c r="J330" i="74"/>
  <c r="J329" i="74"/>
  <c r="J328" i="74"/>
  <c r="J327" i="74"/>
  <c r="J326" i="74"/>
  <c r="J325" i="74"/>
  <c r="J324" i="74"/>
  <c r="J323" i="74"/>
  <c r="J322" i="74"/>
  <c r="J321" i="74"/>
  <c r="J320" i="74"/>
  <c r="J319" i="74"/>
  <c r="J318" i="74"/>
  <c r="J317" i="74"/>
  <c r="J316" i="74"/>
  <c r="J315" i="74"/>
  <c r="J314" i="74"/>
  <c r="J313" i="74"/>
  <c r="J312" i="74"/>
  <c r="J311" i="74"/>
  <c r="J310" i="74"/>
  <c r="J309" i="74"/>
  <c r="J308" i="74"/>
  <c r="J307" i="74"/>
  <c r="J306" i="74"/>
  <c r="J305" i="74"/>
  <c r="J304" i="74"/>
  <c r="J303" i="74"/>
  <c r="J302" i="74"/>
  <c r="J301" i="74"/>
  <c r="J300" i="74"/>
  <c r="J299" i="74"/>
  <c r="J298" i="74"/>
  <c r="J297" i="74"/>
  <c r="J296" i="74"/>
  <c r="J295" i="74"/>
  <c r="J294" i="74"/>
  <c r="J293" i="74"/>
  <c r="J292" i="74"/>
  <c r="J291" i="74"/>
  <c r="J290" i="74"/>
  <c r="J289" i="74"/>
  <c r="J288" i="74"/>
  <c r="J287" i="74"/>
  <c r="J286" i="74"/>
  <c r="J285" i="74"/>
  <c r="J284" i="74"/>
  <c r="J283" i="74"/>
  <c r="J282" i="74"/>
  <c r="J281" i="74"/>
  <c r="J280" i="74"/>
  <c r="J279" i="74"/>
  <c r="J278" i="74"/>
  <c r="J277" i="74"/>
  <c r="J276" i="74"/>
  <c r="J275" i="74"/>
  <c r="J274" i="74"/>
  <c r="J273" i="74"/>
  <c r="J272" i="74"/>
  <c r="J271" i="74"/>
  <c r="J270" i="74"/>
  <c r="J269" i="74"/>
  <c r="J268" i="74"/>
  <c r="J267" i="74"/>
  <c r="J266" i="74"/>
  <c r="J265" i="74"/>
  <c r="J264" i="74"/>
  <c r="J263" i="74"/>
  <c r="J262" i="74"/>
  <c r="J261" i="74"/>
  <c r="J260" i="74"/>
  <c r="J259" i="74"/>
  <c r="J258" i="74"/>
  <c r="J257" i="74"/>
  <c r="J256" i="74"/>
  <c r="J255" i="74"/>
  <c r="J254" i="74"/>
  <c r="J253" i="74"/>
  <c r="J252" i="74"/>
  <c r="J251" i="74"/>
  <c r="J250" i="74"/>
  <c r="J249" i="74"/>
  <c r="J248" i="74"/>
  <c r="J247" i="74"/>
  <c r="J246" i="74"/>
  <c r="J245" i="74"/>
  <c r="J244" i="74"/>
  <c r="J243" i="74"/>
  <c r="J242" i="74"/>
  <c r="J241" i="74"/>
  <c r="J240" i="74"/>
  <c r="J239" i="74"/>
  <c r="J238" i="74"/>
  <c r="J237" i="74"/>
  <c r="J236" i="74"/>
  <c r="J235" i="74"/>
  <c r="J234" i="74"/>
  <c r="J233" i="74"/>
  <c r="J232" i="74"/>
  <c r="J231" i="74"/>
  <c r="J230" i="74"/>
  <c r="J229" i="74"/>
  <c r="J228" i="74"/>
  <c r="J227" i="74"/>
  <c r="J226" i="74"/>
  <c r="J225" i="74"/>
  <c r="J224" i="74"/>
  <c r="J223" i="74"/>
  <c r="J222" i="74"/>
  <c r="J221" i="74"/>
  <c r="J220" i="74"/>
  <c r="J219" i="74"/>
  <c r="J218" i="74"/>
  <c r="J217" i="74"/>
  <c r="J216" i="74"/>
  <c r="J215" i="74"/>
  <c r="J214" i="74"/>
  <c r="J213" i="74"/>
  <c r="J212" i="74"/>
  <c r="J211" i="74"/>
  <c r="J210" i="74"/>
  <c r="J209" i="74"/>
  <c r="J208" i="74"/>
  <c r="J207" i="74"/>
  <c r="J206" i="74"/>
  <c r="J205" i="74"/>
  <c r="J204" i="74"/>
  <c r="J203" i="74"/>
  <c r="J202" i="74"/>
  <c r="J201" i="74"/>
  <c r="J200" i="74"/>
  <c r="J199" i="74"/>
  <c r="J198" i="74"/>
  <c r="J197" i="74"/>
  <c r="J196" i="74"/>
  <c r="J195" i="74"/>
  <c r="J194" i="74"/>
  <c r="J193" i="74"/>
  <c r="J192" i="74"/>
  <c r="J191" i="74"/>
  <c r="J190" i="74"/>
  <c r="J189" i="74"/>
  <c r="J188" i="74"/>
  <c r="J187" i="74"/>
  <c r="J186" i="74"/>
  <c r="J185" i="74"/>
  <c r="J184" i="74"/>
  <c r="J183" i="74"/>
  <c r="J182" i="74"/>
  <c r="J181" i="74"/>
  <c r="J180" i="74"/>
  <c r="J179" i="74"/>
  <c r="J178" i="74"/>
  <c r="J177" i="74"/>
  <c r="J176" i="74"/>
  <c r="J175" i="74"/>
  <c r="J174" i="74"/>
  <c r="J173" i="74"/>
  <c r="J172" i="74"/>
  <c r="J171" i="74"/>
  <c r="J170" i="74"/>
  <c r="J169" i="74"/>
  <c r="J168" i="74"/>
  <c r="J167" i="74"/>
  <c r="J166" i="74"/>
  <c r="J165" i="74"/>
  <c r="J164" i="74"/>
  <c r="J163" i="74"/>
  <c r="J162" i="74"/>
  <c r="J161" i="74"/>
  <c r="J160" i="74"/>
  <c r="J159" i="74"/>
  <c r="J158" i="74"/>
  <c r="J157" i="74"/>
  <c r="J156" i="74"/>
  <c r="J155" i="74"/>
  <c r="J154" i="74"/>
  <c r="J153" i="74"/>
  <c r="J152" i="74"/>
  <c r="J151" i="74"/>
  <c r="J150" i="74"/>
  <c r="J149" i="74"/>
  <c r="J148" i="74"/>
  <c r="J147" i="74"/>
  <c r="J146" i="74"/>
  <c r="J145" i="74"/>
  <c r="J144" i="74"/>
  <c r="J143" i="74"/>
  <c r="J142" i="74"/>
  <c r="J141" i="74"/>
  <c r="J140" i="74"/>
  <c r="J139" i="74"/>
  <c r="J138" i="74"/>
  <c r="J137" i="74"/>
  <c r="J136" i="74"/>
  <c r="J135" i="74"/>
  <c r="J134" i="74"/>
  <c r="J133" i="74"/>
  <c r="J132" i="74"/>
  <c r="J131" i="74"/>
  <c r="J130" i="74"/>
  <c r="J129" i="74"/>
  <c r="J128" i="74"/>
  <c r="J127" i="74"/>
  <c r="J126" i="74"/>
  <c r="J125" i="74"/>
  <c r="J124" i="74"/>
  <c r="J123" i="74"/>
  <c r="J122" i="74"/>
  <c r="J121" i="74"/>
  <c r="J120" i="74"/>
  <c r="J119" i="74"/>
  <c r="J118" i="74"/>
  <c r="J117" i="74"/>
  <c r="J116" i="74"/>
  <c r="J115" i="74"/>
  <c r="J114" i="74"/>
  <c r="J113" i="74"/>
  <c r="J112" i="74"/>
  <c r="J111" i="74"/>
  <c r="J110" i="74"/>
  <c r="J109" i="74"/>
  <c r="J108" i="74"/>
  <c r="J107" i="74"/>
  <c r="J106" i="74"/>
  <c r="J105" i="74"/>
  <c r="J104" i="74"/>
  <c r="J103" i="74"/>
  <c r="J102" i="74"/>
  <c r="J101" i="74"/>
  <c r="J100" i="74"/>
  <c r="J99" i="74"/>
  <c r="J98" i="74"/>
  <c r="J97" i="74"/>
  <c r="J96" i="74"/>
  <c r="J95" i="74"/>
  <c r="J94" i="74"/>
  <c r="J93" i="74"/>
  <c r="J92" i="74"/>
  <c r="J91" i="74"/>
  <c r="J90" i="74"/>
  <c r="J89" i="74"/>
  <c r="J88" i="74"/>
  <c r="J87" i="74"/>
  <c r="J86" i="74"/>
  <c r="J85" i="74"/>
  <c r="J84" i="74"/>
  <c r="J83" i="74"/>
  <c r="J82" i="74"/>
  <c r="J81" i="74"/>
  <c r="J80" i="74"/>
  <c r="J79" i="74"/>
  <c r="J78" i="74"/>
  <c r="J77" i="74"/>
  <c r="J76" i="74"/>
  <c r="J75" i="74"/>
  <c r="J74" i="74"/>
  <c r="J73" i="74"/>
  <c r="J72" i="74"/>
  <c r="J71" i="74"/>
  <c r="J70" i="74"/>
  <c r="J69" i="74"/>
  <c r="J68" i="74"/>
  <c r="J67" i="74"/>
  <c r="J66" i="74"/>
  <c r="J65" i="74"/>
  <c r="J64" i="74"/>
  <c r="J63" i="74"/>
  <c r="J62" i="74"/>
  <c r="J61" i="74"/>
  <c r="J60" i="74"/>
  <c r="J59" i="74"/>
  <c r="J58" i="74"/>
  <c r="J57" i="74"/>
  <c r="J56" i="74"/>
  <c r="J55" i="74"/>
  <c r="J54" i="74"/>
  <c r="J53" i="74"/>
  <c r="J52" i="74"/>
  <c r="J51" i="74"/>
  <c r="J50" i="74"/>
  <c r="J49" i="74"/>
  <c r="J48" i="74"/>
  <c r="J47" i="74"/>
  <c r="J46" i="74"/>
  <c r="J45" i="74"/>
  <c r="J44" i="74"/>
  <c r="J43" i="74"/>
  <c r="J42" i="74"/>
  <c r="J41" i="74"/>
  <c r="J40" i="74"/>
  <c r="J39" i="74"/>
  <c r="J38" i="74"/>
  <c r="J37" i="74"/>
  <c r="J36" i="74"/>
  <c r="J35" i="74"/>
  <c r="J34" i="74"/>
  <c r="J33" i="74"/>
  <c r="J32" i="74"/>
  <c r="J31" i="74"/>
  <c r="J30" i="74"/>
  <c r="J29" i="74"/>
  <c r="J28" i="74"/>
  <c r="J27" i="74"/>
  <c r="J26" i="74"/>
  <c r="J25" i="74"/>
  <c r="J24" i="74"/>
  <c r="J23" i="74"/>
  <c r="J22" i="74"/>
  <c r="J21" i="74"/>
  <c r="J20" i="74"/>
  <c r="J19" i="74"/>
  <c r="J18" i="74"/>
  <c r="J17" i="74"/>
  <c r="J16" i="74"/>
  <c r="M15" i="74"/>
  <c r="J15" i="74"/>
  <c r="M14" i="74"/>
  <c r="J14" i="74"/>
  <c r="M13" i="74"/>
  <c r="J13" i="74"/>
  <c r="M12" i="74"/>
  <c r="J12" i="74"/>
  <c r="M11" i="74"/>
  <c r="J11" i="74"/>
  <c r="M10" i="74"/>
  <c r="J10" i="74"/>
  <c r="M9" i="74"/>
  <c r="J9" i="74"/>
  <c r="M8" i="74"/>
  <c r="J8" i="74"/>
  <c r="L7" i="74"/>
  <c r="K7" i="74"/>
  <c r="I7" i="74"/>
  <c r="H7" i="74"/>
  <c r="H2" i="74"/>
  <c r="B1" i="74"/>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3" i="72"/>
  <c r="J32" i="72"/>
  <c r="J31" i="72"/>
  <c r="J30" i="72"/>
  <c r="J29" i="72"/>
  <c r="J28" i="72"/>
  <c r="J27" i="72"/>
  <c r="J26" i="72"/>
  <c r="J25" i="72"/>
  <c r="J24" i="72"/>
  <c r="J23" i="72"/>
  <c r="J22" i="72"/>
  <c r="J21" i="72"/>
  <c r="J20" i="72"/>
  <c r="J19" i="72"/>
  <c r="J18" i="72"/>
  <c r="J17" i="72"/>
  <c r="J16" i="72"/>
  <c r="J15" i="72"/>
  <c r="J14" i="72"/>
  <c r="J13" i="72"/>
  <c r="J12" i="72"/>
  <c r="J11" i="72"/>
  <c r="J10" i="72"/>
  <c r="J9" i="72"/>
  <c r="J8" i="72"/>
  <c r="J7" i="72"/>
  <c r="J6" i="72"/>
  <c r="I5" i="72"/>
  <c r="H5" i="72"/>
  <c r="H2" i="72"/>
  <c r="J65" i="70"/>
  <c r="J64" i="70"/>
  <c r="J63" i="70"/>
  <c r="J62" i="70"/>
  <c r="J61" i="70"/>
  <c r="J60" i="70"/>
  <c r="J59" i="70"/>
  <c r="J58" i="70"/>
  <c r="J57" i="70"/>
  <c r="J56" i="70"/>
  <c r="J55" i="70"/>
  <c r="J54" i="70"/>
  <c r="J53" i="70"/>
  <c r="J52" i="70"/>
  <c r="J51" i="70"/>
  <c r="J50" i="70"/>
  <c r="J49" i="70"/>
  <c r="J48" i="70"/>
  <c r="J47" i="70"/>
  <c r="J46" i="70"/>
  <c r="J45" i="70"/>
  <c r="J44" i="70"/>
  <c r="J43" i="70"/>
  <c r="J42" i="70"/>
  <c r="J41" i="70"/>
  <c r="J40" i="70"/>
  <c r="J39" i="70"/>
  <c r="J38" i="70"/>
  <c r="J37" i="70"/>
  <c r="J36" i="70"/>
  <c r="J35" i="70"/>
  <c r="J34" i="70"/>
  <c r="J33" i="70"/>
  <c r="J32" i="70"/>
  <c r="J31" i="70"/>
  <c r="J30" i="70"/>
  <c r="J29" i="70"/>
  <c r="J28" i="70"/>
  <c r="J27" i="70"/>
  <c r="J26" i="70"/>
  <c r="J25" i="70"/>
  <c r="J24" i="70"/>
  <c r="J23" i="70"/>
  <c r="J22" i="70"/>
  <c r="J21" i="70"/>
  <c r="J20" i="70"/>
  <c r="J19" i="70"/>
  <c r="J18" i="70"/>
  <c r="J17" i="70"/>
  <c r="J16" i="70"/>
  <c r="J15" i="70"/>
  <c r="J14" i="70"/>
  <c r="J13" i="70"/>
  <c r="J12" i="70"/>
  <c r="J11" i="70"/>
  <c r="J10" i="70"/>
  <c r="J9" i="70"/>
  <c r="J8" i="70"/>
  <c r="J7" i="70"/>
  <c r="J6" i="70"/>
  <c r="I5" i="70"/>
  <c r="H5" i="70"/>
  <c r="H2" i="70"/>
  <c r="B1" i="70"/>
  <c r="J65" i="69"/>
  <c r="J64" i="69"/>
  <c r="J63" i="69"/>
  <c r="J62" i="69"/>
  <c r="J61" i="69"/>
  <c r="J60" i="69"/>
  <c r="J59" i="69"/>
  <c r="J58" i="69"/>
  <c r="J57" i="69"/>
  <c r="J56" i="69"/>
  <c r="J55" i="69"/>
  <c r="J54" i="69"/>
  <c r="J53" i="69"/>
  <c r="J52" i="69"/>
  <c r="J51" i="69"/>
  <c r="J50" i="69"/>
  <c r="J49" i="69"/>
  <c r="J48" i="69"/>
  <c r="J47" i="69"/>
  <c r="J46" i="69"/>
  <c r="J45" i="69"/>
  <c r="J44" i="69"/>
  <c r="J43" i="69"/>
  <c r="J42" i="69"/>
  <c r="J41" i="69"/>
  <c r="J40" i="69"/>
  <c r="J39" i="69"/>
  <c r="J38" i="69"/>
  <c r="J37" i="69"/>
  <c r="J36" i="69"/>
  <c r="J35" i="69"/>
  <c r="J34" i="69"/>
  <c r="J33" i="69"/>
  <c r="J32" i="69"/>
  <c r="J31" i="69"/>
  <c r="J30" i="69"/>
  <c r="J29" i="69"/>
  <c r="J28" i="69"/>
  <c r="J27" i="69"/>
  <c r="J26" i="69"/>
  <c r="J25" i="69"/>
  <c r="J24" i="69"/>
  <c r="J23" i="69"/>
  <c r="J22" i="69"/>
  <c r="J21" i="69"/>
  <c r="J20" i="69"/>
  <c r="J19" i="69"/>
  <c r="J18" i="69"/>
  <c r="J17" i="69"/>
  <c r="J16" i="69"/>
  <c r="J15" i="69"/>
  <c r="J14" i="69"/>
  <c r="J13" i="69"/>
  <c r="J12" i="69"/>
  <c r="J11" i="69"/>
  <c r="J10" i="69"/>
  <c r="J9" i="69"/>
  <c r="J8" i="69"/>
  <c r="J7" i="69"/>
  <c r="J6" i="69"/>
  <c r="I5" i="69"/>
  <c r="H5" i="69"/>
  <c r="H2" i="69"/>
  <c r="B1" i="69"/>
  <c r="J357" i="68"/>
  <c r="J356" i="68"/>
  <c r="J355" i="68"/>
  <c r="J354" i="68"/>
  <c r="J353" i="68"/>
  <c r="J352" i="68"/>
  <c r="J351" i="68"/>
  <c r="J350" i="68"/>
  <c r="J349" i="68"/>
  <c r="J348" i="68"/>
  <c r="J347" i="68"/>
  <c r="J346" i="68"/>
  <c r="J345" i="68"/>
  <c r="J344" i="68"/>
  <c r="J343" i="68"/>
  <c r="J342" i="68"/>
  <c r="J341" i="68"/>
  <c r="J340" i="68"/>
  <c r="J339" i="68"/>
  <c r="J338" i="68"/>
  <c r="J337" i="68"/>
  <c r="J336" i="68"/>
  <c r="J335" i="68"/>
  <c r="J334" i="68"/>
  <c r="J333" i="68"/>
  <c r="J332" i="68"/>
  <c r="J331" i="68"/>
  <c r="J330" i="68"/>
  <c r="J329" i="68"/>
  <c r="J328" i="68"/>
  <c r="J327" i="68"/>
  <c r="J326" i="68"/>
  <c r="J325" i="68"/>
  <c r="J324" i="68"/>
  <c r="J323" i="68"/>
  <c r="J322" i="68"/>
  <c r="J321" i="68"/>
  <c r="J320" i="68"/>
  <c r="J319" i="68"/>
  <c r="J318" i="68"/>
  <c r="J317" i="68"/>
  <c r="J316" i="68"/>
  <c r="J315" i="68"/>
  <c r="J314" i="68"/>
  <c r="J313" i="68"/>
  <c r="J312" i="68"/>
  <c r="J311" i="68"/>
  <c r="J310" i="68"/>
  <c r="J309" i="68"/>
  <c r="J308" i="68"/>
  <c r="J307" i="68"/>
  <c r="J306" i="68"/>
  <c r="J305" i="68"/>
  <c r="J304" i="68"/>
  <c r="J303" i="68"/>
  <c r="J302" i="68"/>
  <c r="J301" i="68"/>
  <c r="J300" i="68"/>
  <c r="J299" i="68"/>
  <c r="J298" i="68"/>
  <c r="J297" i="68"/>
  <c r="J296" i="68"/>
  <c r="J295" i="68"/>
  <c r="J294" i="68"/>
  <c r="J293" i="68"/>
  <c r="J292" i="68"/>
  <c r="J291" i="68"/>
  <c r="J290" i="68"/>
  <c r="J289" i="68"/>
  <c r="J288" i="68"/>
  <c r="J287" i="68"/>
  <c r="J286" i="68"/>
  <c r="J285" i="68"/>
  <c r="J284" i="68"/>
  <c r="J283" i="68"/>
  <c r="J282" i="68"/>
  <c r="J281" i="68"/>
  <c r="J280" i="68"/>
  <c r="J279" i="68"/>
  <c r="J278" i="68"/>
  <c r="J277" i="68"/>
  <c r="J276" i="68"/>
  <c r="J275" i="68"/>
  <c r="J274" i="68"/>
  <c r="J273" i="68"/>
  <c r="J272" i="68"/>
  <c r="J271" i="68"/>
  <c r="J270" i="68"/>
  <c r="J269" i="68"/>
  <c r="J268" i="68"/>
  <c r="J267" i="68"/>
  <c r="J266" i="68"/>
  <c r="J265" i="68"/>
  <c r="J264" i="68"/>
  <c r="J263" i="68"/>
  <c r="J262" i="68"/>
  <c r="J261" i="68"/>
  <c r="J260" i="68"/>
  <c r="J259" i="68"/>
  <c r="J258" i="68"/>
  <c r="J257" i="68"/>
  <c r="J256" i="68"/>
  <c r="J255" i="68"/>
  <c r="J254" i="68"/>
  <c r="J253" i="68"/>
  <c r="J252" i="68"/>
  <c r="J251" i="68"/>
  <c r="J250" i="68"/>
  <c r="J249" i="68"/>
  <c r="J248" i="68"/>
  <c r="J247" i="68"/>
  <c r="J246" i="68"/>
  <c r="J245" i="68"/>
  <c r="J244" i="68"/>
  <c r="J243" i="68"/>
  <c r="J242" i="68"/>
  <c r="J241" i="68"/>
  <c r="J240" i="68"/>
  <c r="J239" i="68"/>
  <c r="J238" i="68"/>
  <c r="J237" i="68"/>
  <c r="J236" i="68"/>
  <c r="J235" i="68"/>
  <c r="J234" i="68"/>
  <c r="J233" i="68"/>
  <c r="J232" i="68"/>
  <c r="J231" i="68"/>
  <c r="J230" i="68"/>
  <c r="J229" i="68"/>
  <c r="J228" i="68"/>
  <c r="J227" i="68"/>
  <c r="J226" i="68"/>
  <c r="J225" i="68"/>
  <c r="J224" i="68"/>
  <c r="J223" i="68"/>
  <c r="J222" i="68"/>
  <c r="J221" i="68"/>
  <c r="J220" i="68"/>
  <c r="J219" i="68"/>
  <c r="J218" i="68"/>
  <c r="J217" i="68"/>
  <c r="J216" i="68"/>
  <c r="J215" i="68"/>
  <c r="J214" i="68"/>
  <c r="J213" i="68"/>
  <c r="J212" i="68"/>
  <c r="J211" i="68"/>
  <c r="J210" i="68"/>
  <c r="J209" i="68"/>
  <c r="J208" i="68"/>
  <c r="J207" i="68"/>
  <c r="J206" i="68"/>
  <c r="J205" i="68"/>
  <c r="J204" i="68"/>
  <c r="J203" i="68"/>
  <c r="J202" i="68"/>
  <c r="J201" i="68"/>
  <c r="J200" i="68"/>
  <c r="J199" i="68"/>
  <c r="J198" i="68"/>
  <c r="J197" i="68"/>
  <c r="J196" i="68"/>
  <c r="J195" i="68"/>
  <c r="J194" i="68"/>
  <c r="J193" i="68"/>
  <c r="J192" i="68"/>
  <c r="J191" i="68"/>
  <c r="J190" i="68"/>
  <c r="J189" i="68"/>
  <c r="J188" i="68"/>
  <c r="J187" i="68"/>
  <c r="J186" i="68"/>
  <c r="J185" i="68"/>
  <c r="J184" i="68"/>
  <c r="J183" i="68"/>
  <c r="J182" i="68"/>
  <c r="J181" i="68"/>
  <c r="J180" i="68"/>
  <c r="J179" i="68"/>
  <c r="J178" i="68"/>
  <c r="J177" i="68"/>
  <c r="J176" i="68"/>
  <c r="J175" i="68"/>
  <c r="J174" i="68"/>
  <c r="J173" i="68"/>
  <c r="J172" i="68"/>
  <c r="J171" i="68"/>
  <c r="J170" i="68"/>
  <c r="J169" i="68"/>
  <c r="J168" i="68"/>
  <c r="J167" i="68"/>
  <c r="J166" i="68"/>
  <c r="J165" i="68"/>
  <c r="J164" i="68"/>
  <c r="J163" i="68"/>
  <c r="J162" i="68"/>
  <c r="J161" i="68"/>
  <c r="J160" i="68"/>
  <c r="J159" i="68"/>
  <c r="J158" i="68"/>
  <c r="J157" i="68"/>
  <c r="J156" i="68"/>
  <c r="J155" i="68"/>
  <c r="J154" i="68"/>
  <c r="J153" i="68"/>
  <c r="J152" i="68"/>
  <c r="J151" i="68"/>
  <c r="J150" i="68"/>
  <c r="J149" i="68"/>
  <c r="J148" i="68"/>
  <c r="J147" i="68"/>
  <c r="J146" i="68"/>
  <c r="J145" i="68"/>
  <c r="J144" i="68"/>
  <c r="J143" i="68"/>
  <c r="J142" i="68"/>
  <c r="J141" i="68"/>
  <c r="J140" i="68"/>
  <c r="J139" i="68"/>
  <c r="J138" i="68"/>
  <c r="J137" i="68"/>
  <c r="J136" i="68"/>
  <c r="J135" i="68"/>
  <c r="J134" i="68"/>
  <c r="J133" i="68"/>
  <c r="J132" i="68"/>
  <c r="J131" i="68"/>
  <c r="J130" i="68"/>
  <c r="J129" i="68"/>
  <c r="J128" i="68"/>
  <c r="J127" i="68"/>
  <c r="J126" i="68"/>
  <c r="J125" i="68"/>
  <c r="J124" i="68"/>
  <c r="J123" i="68"/>
  <c r="J122" i="68"/>
  <c r="J121" i="68"/>
  <c r="J120" i="68"/>
  <c r="J119" i="68"/>
  <c r="J118" i="68"/>
  <c r="J117" i="68"/>
  <c r="J116" i="68"/>
  <c r="J115" i="68"/>
  <c r="J114" i="68"/>
  <c r="J113" i="68"/>
  <c r="J112" i="68"/>
  <c r="J111" i="68"/>
  <c r="J110" i="68"/>
  <c r="J109" i="68"/>
  <c r="J108" i="68"/>
  <c r="J107" i="68"/>
  <c r="J106" i="68"/>
  <c r="J105" i="68"/>
  <c r="J104" i="68"/>
  <c r="J103" i="68"/>
  <c r="J102" i="68"/>
  <c r="J101" i="68"/>
  <c r="J100" i="68"/>
  <c r="J99" i="68"/>
  <c r="J98" i="68"/>
  <c r="J97" i="68"/>
  <c r="J96" i="68"/>
  <c r="J95" i="68"/>
  <c r="J94" i="68"/>
  <c r="J93" i="68"/>
  <c r="J92" i="68"/>
  <c r="J91" i="68"/>
  <c r="J90" i="68"/>
  <c r="J89" i="68"/>
  <c r="J88" i="68"/>
  <c r="J87" i="68"/>
  <c r="J86" i="68"/>
  <c r="J85" i="68"/>
  <c r="J84" i="68"/>
  <c r="J83" i="68"/>
  <c r="J82" i="68"/>
  <c r="J81" i="68"/>
  <c r="J80" i="68"/>
  <c r="J79" i="68"/>
  <c r="J78" i="68"/>
  <c r="J77" i="68"/>
  <c r="J76" i="68"/>
  <c r="J75" i="68"/>
  <c r="J74" i="68"/>
  <c r="J73" i="68"/>
  <c r="J72" i="68"/>
  <c r="J71" i="68"/>
  <c r="J70" i="68"/>
  <c r="J69" i="68"/>
  <c r="J68" i="68"/>
  <c r="J67" i="68"/>
  <c r="J66" i="68"/>
  <c r="J65" i="68"/>
  <c r="J64" i="68"/>
  <c r="J63" i="68"/>
  <c r="J62" i="68"/>
  <c r="J61" i="68"/>
  <c r="J60" i="68"/>
  <c r="J59" i="68"/>
  <c r="J58" i="68"/>
  <c r="J57" i="68"/>
  <c r="J56" i="68"/>
  <c r="J55" i="68"/>
  <c r="J54" i="68"/>
  <c r="J53" i="68"/>
  <c r="J52" i="68"/>
  <c r="J51" i="68"/>
  <c r="J50" i="68"/>
  <c r="J49" i="68"/>
  <c r="J48" i="68"/>
  <c r="J47" i="68"/>
  <c r="J46" i="68"/>
  <c r="J45" i="68"/>
  <c r="J44" i="68"/>
  <c r="J43" i="68"/>
  <c r="J42" i="68"/>
  <c r="J41" i="68"/>
  <c r="J40" i="68"/>
  <c r="J39" i="68"/>
  <c r="J38" i="68"/>
  <c r="J37" i="68"/>
  <c r="J36" i="68"/>
  <c r="J35" i="68"/>
  <c r="J34" i="68"/>
  <c r="J33" i="68"/>
  <c r="J32" i="68"/>
  <c r="J31" i="68"/>
  <c r="J30" i="68"/>
  <c r="J29" i="68"/>
  <c r="J28" i="68"/>
  <c r="J27" i="68"/>
  <c r="J26" i="68"/>
  <c r="J25" i="68"/>
  <c r="J24" i="68"/>
  <c r="J23" i="68"/>
  <c r="J22" i="68"/>
  <c r="J21" i="68"/>
  <c r="O20" i="68"/>
  <c r="J20" i="68"/>
  <c r="O19" i="68"/>
  <c r="J19" i="68"/>
  <c r="O18" i="68"/>
  <c r="J18" i="68"/>
  <c r="O17" i="68"/>
  <c r="J17" i="68"/>
  <c r="O16" i="68"/>
  <c r="J16" i="68"/>
  <c r="O15" i="68"/>
  <c r="J15" i="68"/>
  <c r="O14" i="68"/>
  <c r="J14" i="68"/>
  <c r="O13" i="68"/>
  <c r="J13" i="68"/>
  <c r="O12" i="68"/>
  <c r="J12" i="68"/>
  <c r="O11" i="68"/>
  <c r="J11" i="68"/>
  <c r="O10" i="68"/>
  <c r="J10" i="68"/>
  <c r="O9" i="68"/>
  <c r="J9" i="68"/>
  <c r="O8" i="68"/>
  <c r="J8" i="68"/>
  <c r="I7" i="68"/>
  <c r="H7" i="68"/>
  <c r="H2" i="68"/>
  <c r="B1" i="68"/>
  <c r="J357" i="67"/>
  <c r="J356" i="67"/>
  <c r="J355" i="67"/>
  <c r="J354" i="67"/>
  <c r="J353" i="67"/>
  <c r="J352" i="67"/>
  <c r="J351" i="67"/>
  <c r="J350" i="67"/>
  <c r="J349" i="67"/>
  <c r="J348" i="67"/>
  <c r="J347" i="67"/>
  <c r="J346" i="67"/>
  <c r="J345" i="67"/>
  <c r="J344" i="67"/>
  <c r="J343" i="67"/>
  <c r="J342" i="67"/>
  <c r="J341" i="67"/>
  <c r="J340" i="67"/>
  <c r="J339" i="67"/>
  <c r="J338" i="67"/>
  <c r="J337" i="67"/>
  <c r="J336" i="67"/>
  <c r="J335" i="67"/>
  <c r="J334" i="67"/>
  <c r="J333" i="67"/>
  <c r="J332" i="67"/>
  <c r="J331" i="67"/>
  <c r="J330" i="67"/>
  <c r="J329" i="67"/>
  <c r="J328" i="67"/>
  <c r="J327" i="67"/>
  <c r="J326" i="67"/>
  <c r="J325" i="67"/>
  <c r="J324" i="67"/>
  <c r="J323" i="67"/>
  <c r="J322" i="67"/>
  <c r="J321" i="67"/>
  <c r="J320" i="67"/>
  <c r="J319" i="67"/>
  <c r="J318" i="67"/>
  <c r="J317" i="67"/>
  <c r="J316" i="67"/>
  <c r="J315" i="67"/>
  <c r="J314" i="67"/>
  <c r="J313" i="67"/>
  <c r="J312" i="67"/>
  <c r="J311" i="67"/>
  <c r="J310" i="67"/>
  <c r="J309" i="67"/>
  <c r="J308" i="67"/>
  <c r="J307" i="67"/>
  <c r="J306" i="67"/>
  <c r="J305" i="67"/>
  <c r="J304" i="67"/>
  <c r="J303" i="67"/>
  <c r="J302" i="67"/>
  <c r="J301" i="67"/>
  <c r="J300" i="67"/>
  <c r="J299" i="67"/>
  <c r="J298" i="67"/>
  <c r="J297" i="67"/>
  <c r="J296" i="67"/>
  <c r="J295" i="67"/>
  <c r="J294" i="67"/>
  <c r="J293" i="67"/>
  <c r="J292" i="67"/>
  <c r="J291" i="67"/>
  <c r="J290" i="67"/>
  <c r="J289" i="67"/>
  <c r="J288" i="67"/>
  <c r="J287" i="67"/>
  <c r="J286" i="67"/>
  <c r="J285" i="67"/>
  <c r="J284" i="67"/>
  <c r="J283" i="67"/>
  <c r="J282" i="67"/>
  <c r="J281" i="67"/>
  <c r="J280" i="67"/>
  <c r="J279" i="67"/>
  <c r="J278" i="67"/>
  <c r="J277" i="67"/>
  <c r="J276" i="67"/>
  <c r="J275" i="67"/>
  <c r="J274" i="67"/>
  <c r="J273" i="67"/>
  <c r="J272" i="67"/>
  <c r="J271" i="67"/>
  <c r="J270" i="67"/>
  <c r="J269" i="67"/>
  <c r="J268" i="67"/>
  <c r="J267" i="67"/>
  <c r="J266" i="67"/>
  <c r="J265" i="67"/>
  <c r="J264" i="67"/>
  <c r="J263" i="67"/>
  <c r="J262" i="67"/>
  <c r="J261" i="67"/>
  <c r="J260" i="67"/>
  <c r="J259" i="67"/>
  <c r="J258" i="67"/>
  <c r="J257" i="67"/>
  <c r="J256" i="67"/>
  <c r="J255" i="67"/>
  <c r="J254" i="67"/>
  <c r="J253" i="67"/>
  <c r="J252" i="67"/>
  <c r="J251" i="67"/>
  <c r="J250" i="67"/>
  <c r="J249" i="67"/>
  <c r="J248" i="67"/>
  <c r="J247" i="67"/>
  <c r="J246" i="67"/>
  <c r="J245" i="67"/>
  <c r="J244" i="67"/>
  <c r="J243" i="67"/>
  <c r="J242" i="67"/>
  <c r="J241" i="67"/>
  <c r="J240" i="67"/>
  <c r="J239" i="67"/>
  <c r="J238" i="67"/>
  <c r="J237" i="67"/>
  <c r="J236" i="67"/>
  <c r="J235" i="67"/>
  <c r="J234" i="67"/>
  <c r="J233" i="67"/>
  <c r="J232" i="67"/>
  <c r="J231" i="67"/>
  <c r="J230" i="67"/>
  <c r="J229" i="67"/>
  <c r="J228" i="67"/>
  <c r="J227" i="67"/>
  <c r="J226" i="67"/>
  <c r="J225" i="67"/>
  <c r="J224" i="67"/>
  <c r="J223" i="67"/>
  <c r="J222" i="67"/>
  <c r="J221" i="67"/>
  <c r="J220" i="67"/>
  <c r="J219" i="67"/>
  <c r="J218" i="67"/>
  <c r="J217" i="67"/>
  <c r="J216" i="67"/>
  <c r="J215" i="67"/>
  <c r="J214" i="67"/>
  <c r="J213" i="67"/>
  <c r="J212" i="67"/>
  <c r="J211" i="67"/>
  <c r="J210" i="67"/>
  <c r="J209" i="67"/>
  <c r="J208" i="67"/>
  <c r="J207" i="67"/>
  <c r="J206" i="67"/>
  <c r="J205" i="67"/>
  <c r="J204" i="67"/>
  <c r="J203" i="67"/>
  <c r="J202" i="67"/>
  <c r="J201" i="67"/>
  <c r="J200" i="67"/>
  <c r="J199" i="67"/>
  <c r="J198" i="67"/>
  <c r="J197" i="67"/>
  <c r="J196" i="67"/>
  <c r="J195" i="67"/>
  <c r="J194" i="67"/>
  <c r="J193" i="67"/>
  <c r="J192" i="67"/>
  <c r="J191" i="67"/>
  <c r="J190" i="67"/>
  <c r="J189" i="67"/>
  <c r="J188" i="67"/>
  <c r="J187" i="67"/>
  <c r="J186" i="67"/>
  <c r="J185" i="67"/>
  <c r="J184" i="67"/>
  <c r="J183" i="67"/>
  <c r="J182" i="67"/>
  <c r="J181" i="67"/>
  <c r="J180" i="67"/>
  <c r="J179" i="67"/>
  <c r="J178" i="67"/>
  <c r="J177" i="67"/>
  <c r="J176" i="67"/>
  <c r="J175" i="67"/>
  <c r="J174" i="67"/>
  <c r="J173" i="67"/>
  <c r="J172" i="67"/>
  <c r="J171" i="67"/>
  <c r="J170" i="67"/>
  <c r="J169" i="67"/>
  <c r="J168" i="67"/>
  <c r="J167" i="67"/>
  <c r="J166" i="67"/>
  <c r="J165" i="67"/>
  <c r="J164" i="67"/>
  <c r="J163" i="67"/>
  <c r="J162" i="67"/>
  <c r="J161" i="67"/>
  <c r="J160" i="67"/>
  <c r="J159" i="67"/>
  <c r="J158" i="67"/>
  <c r="J157" i="67"/>
  <c r="J156" i="67"/>
  <c r="J155" i="67"/>
  <c r="J154" i="67"/>
  <c r="J153" i="67"/>
  <c r="J152" i="67"/>
  <c r="J151" i="67"/>
  <c r="J150" i="67"/>
  <c r="J149" i="67"/>
  <c r="J148" i="67"/>
  <c r="J147" i="67"/>
  <c r="J146" i="67"/>
  <c r="J145" i="67"/>
  <c r="J144" i="67"/>
  <c r="J143" i="67"/>
  <c r="J142" i="67"/>
  <c r="J141" i="67"/>
  <c r="J140" i="67"/>
  <c r="J139" i="67"/>
  <c r="J138" i="67"/>
  <c r="J137" i="67"/>
  <c r="J136" i="67"/>
  <c r="J135" i="67"/>
  <c r="J134" i="67"/>
  <c r="J133" i="67"/>
  <c r="J132" i="67"/>
  <c r="J131" i="67"/>
  <c r="J130" i="67"/>
  <c r="J129" i="67"/>
  <c r="J128" i="67"/>
  <c r="J127" i="67"/>
  <c r="J126" i="67"/>
  <c r="J125" i="67"/>
  <c r="J124" i="67"/>
  <c r="J123" i="67"/>
  <c r="J122" i="67"/>
  <c r="J121" i="67"/>
  <c r="J120" i="67"/>
  <c r="J119" i="67"/>
  <c r="J118" i="67"/>
  <c r="J117" i="67"/>
  <c r="J116" i="67"/>
  <c r="J115" i="67"/>
  <c r="J114" i="67"/>
  <c r="J113" i="67"/>
  <c r="J112" i="67"/>
  <c r="J111" i="67"/>
  <c r="J110" i="67"/>
  <c r="J109" i="67"/>
  <c r="J108" i="67"/>
  <c r="J107" i="67"/>
  <c r="J106" i="67"/>
  <c r="J105" i="67"/>
  <c r="J104" i="67"/>
  <c r="J103" i="67"/>
  <c r="J102" i="67"/>
  <c r="J101" i="67"/>
  <c r="J100" i="67"/>
  <c r="J99" i="67"/>
  <c r="J98" i="67"/>
  <c r="J97" i="67"/>
  <c r="J96" i="67"/>
  <c r="J95" i="67"/>
  <c r="J94" i="67"/>
  <c r="J93" i="67"/>
  <c r="J92" i="67"/>
  <c r="J91" i="67"/>
  <c r="J90" i="67"/>
  <c r="J89" i="67"/>
  <c r="J88" i="67"/>
  <c r="J87" i="67"/>
  <c r="J86" i="67"/>
  <c r="J85" i="67"/>
  <c r="J84" i="67"/>
  <c r="J83" i="67"/>
  <c r="J82" i="67"/>
  <c r="J81" i="67"/>
  <c r="J80" i="67"/>
  <c r="J79" i="67"/>
  <c r="J78" i="67"/>
  <c r="J77" i="67"/>
  <c r="J76" i="67"/>
  <c r="J75" i="67"/>
  <c r="J74" i="67"/>
  <c r="J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M15" i="67"/>
  <c r="J15" i="67"/>
  <c r="M14" i="67"/>
  <c r="J14" i="67"/>
  <c r="M13" i="67"/>
  <c r="J13" i="67"/>
  <c r="M12" i="67"/>
  <c r="J12" i="67"/>
  <c r="M11" i="67"/>
  <c r="J11" i="67"/>
  <c r="M10" i="67"/>
  <c r="J10" i="67"/>
  <c r="M9" i="67"/>
  <c r="J9" i="67"/>
  <c r="M8" i="67"/>
  <c r="J8" i="67"/>
  <c r="L7" i="67"/>
  <c r="K7" i="67"/>
  <c r="I7" i="67"/>
  <c r="H7" i="67"/>
  <c r="J7" i="67" s="1"/>
  <c r="H2" i="67"/>
  <c r="B1" i="67"/>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I5" i="64"/>
  <c r="H5" i="64"/>
  <c r="H2" i="64"/>
  <c r="B1" i="64"/>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I5" i="63"/>
  <c r="H5" i="63"/>
  <c r="H2" i="63"/>
  <c r="B1" i="63"/>
  <c r="J357" i="62"/>
  <c r="J356" i="62"/>
  <c r="J355" i="62"/>
  <c r="J354" i="62"/>
  <c r="J353" i="62"/>
  <c r="J352" i="62"/>
  <c r="J351" i="62"/>
  <c r="J350" i="62"/>
  <c r="J349" i="62"/>
  <c r="J348" i="62"/>
  <c r="J347" i="62"/>
  <c r="J346" i="62"/>
  <c r="J345" i="62"/>
  <c r="J344" i="62"/>
  <c r="J343" i="62"/>
  <c r="J342" i="62"/>
  <c r="J341" i="62"/>
  <c r="J340" i="62"/>
  <c r="J339" i="62"/>
  <c r="J338" i="62"/>
  <c r="J337" i="62"/>
  <c r="J336" i="62"/>
  <c r="J335" i="62"/>
  <c r="J334" i="62"/>
  <c r="J333" i="62"/>
  <c r="J332" i="62"/>
  <c r="J331" i="62"/>
  <c r="J330" i="62"/>
  <c r="J329" i="62"/>
  <c r="J328" i="62"/>
  <c r="J327" i="62"/>
  <c r="J326" i="62"/>
  <c r="J325" i="62"/>
  <c r="J324" i="62"/>
  <c r="J323" i="62"/>
  <c r="J322" i="62"/>
  <c r="J321" i="62"/>
  <c r="J320" i="62"/>
  <c r="J319" i="62"/>
  <c r="J318" i="62"/>
  <c r="J317" i="62"/>
  <c r="J316" i="62"/>
  <c r="J315" i="62"/>
  <c r="J314" i="62"/>
  <c r="J313" i="62"/>
  <c r="J312" i="62"/>
  <c r="J311" i="62"/>
  <c r="J310" i="62"/>
  <c r="J309" i="62"/>
  <c r="J308" i="62"/>
  <c r="J307" i="62"/>
  <c r="J306" i="62"/>
  <c r="J305" i="62"/>
  <c r="J304" i="62"/>
  <c r="J303" i="62"/>
  <c r="J302" i="62"/>
  <c r="J301" i="62"/>
  <c r="J300" i="62"/>
  <c r="J299" i="62"/>
  <c r="J298" i="62"/>
  <c r="J297" i="62"/>
  <c r="J296" i="62"/>
  <c r="J295" i="62"/>
  <c r="J294" i="62"/>
  <c r="J293" i="62"/>
  <c r="J292" i="62"/>
  <c r="J291" i="62"/>
  <c r="J290" i="62"/>
  <c r="J289" i="62"/>
  <c r="J288" i="62"/>
  <c r="J287" i="62"/>
  <c r="J286" i="62"/>
  <c r="J285" i="62"/>
  <c r="J284" i="62"/>
  <c r="J283" i="62"/>
  <c r="J282" i="62"/>
  <c r="J281" i="62"/>
  <c r="J280" i="62"/>
  <c r="J279" i="62"/>
  <c r="J278" i="62"/>
  <c r="J277" i="62"/>
  <c r="J276" i="62"/>
  <c r="J275" i="62"/>
  <c r="J274" i="62"/>
  <c r="J273" i="62"/>
  <c r="J272" i="62"/>
  <c r="J271" i="62"/>
  <c r="J270" i="62"/>
  <c r="J269" i="62"/>
  <c r="J268" i="62"/>
  <c r="J267" i="62"/>
  <c r="J266" i="62"/>
  <c r="J265" i="62"/>
  <c r="J264" i="62"/>
  <c r="J263" i="62"/>
  <c r="J262" i="62"/>
  <c r="J261" i="62"/>
  <c r="J260" i="62"/>
  <c r="J259" i="62"/>
  <c r="J258" i="62"/>
  <c r="J257" i="62"/>
  <c r="J256" i="62"/>
  <c r="J255" i="62"/>
  <c r="J254" i="62"/>
  <c r="J253" i="62"/>
  <c r="J252" i="62"/>
  <c r="J251" i="62"/>
  <c r="J250" i="62"/>
  <c r="J249" i="62"/>
  <c r="J248" i="62"/>
  <c r="J247" i="62"/>
  <c r="J246" i="62"/>
  <c r="J245" i="62"/>
  <c r="J244" i="62"/>
  <c r="J243" i="62"/>
  <c r="J242" i="62"/>
  <c r="J241" i="62"/>
  <c r="J240" i="62"/>
  <c r="J239" i="62"/>
  <c r="J238" i="62"/>
  <c r="J237" i="62"/>
  <c r="J236" i="62"/>
  <c r="J235" i="62"/>
  <c r="J234" i="62"/>
  <c r="J233" i="62"/>
  <c r="J232" i="62"/>
  <c r="J231" i="62"/>
  <c r="J230" i="62"/>
  <c r="J229" i="62"/>
  <c r="J228" i="62"/>
  <c r="J227" i="62"/>
  <c r="J226" i="62"/>
  <c r="J225" i="62"/>
  <c r="J224" i="62"/>
  <c r="J223" i="62"/>
  <c r="J222" i="62"/>
  <c r="J221" i="62"/>
  <c r="J220" i="62"/>
  <c r="J219" i="62"/>
  <c r="J218" i="62"/>
  <c r="J217" i="62"/>
  <c r="J216" i="62"/>
  <c r="J215" i="62"/>
  <c r="J214" i="62"/>
  <c r="J213" i="62"/>
  <c r="J212" i="62"/>
  <c r="J211" i="62"/>
  <c r="J210" i="62"/>
  <c r="J209" i="62"/>
  <c r="J208" i="62"/>
  <c r="J207" i="62"/>
  <c r="J206" i="62"/>
  <c r="J205" i="62"/>
  <c r="J204" i="62"/>
  <c r="J203" i="62"/>
  <c r="J202" i="62"/>
  <c r="J201" i="62"/>
  <c r="J200" i="62"/>
  <c r="J199" i="62"/>
  <c r="J198" i="62"/>
  <c r="J197" i="62"/>
  <c r="J196" i="62"/>
  <c r="J195" i="62"/>
  <c r="J194" i="62"/>
  <c r="J193" i="62"/>
  <c r="J192" i="62"/>
  <c r="J191" i="62"/>
  <c r="J190" i="62"/>
  <c r="J189" i="62"/>
  <c r="J188" i="62"/>
  <c r="J187" i="62"/>
  <c r="J186" i="62"/>
  <c r="J185" i="62"/>
  <c r="J184" i="62"/>
  <c r="J183" i="62"/>
  <c r="J182" i="62"/>
  <c r="J181" i="62"/>
  <c r="J180" i="62"/>
  <c r="J179" i="62"/>
  <c r="J178" i="62"/>
  <c r="J177" i="62"/>
  <c r="J176" i="62"/>
  <c r="J175" i="62"/>
  <c r="J174" i="62"/>
  <c r="J173" i="62"/>
  <c r="J172" i="62"/>
  <c r="J171" i="62"/>
  <c r="J170" i="62"/>
  <c r="J169" i="62"/>
  <c r="J168" i="62"/>
  <c r="J167" i="62"/>
  <c r="J166" i="62"/>
  <c r="J165" i="62"/>
  <c r="J164" i="62"/>
  <c r="J163" i="62"/>
  <c r="J162" i="62"/>
  <c r="J161" i="62"/>
  <c r="J160" i="62"/>
  <c r="J159" i="62"/>
  <c r="J158" i="62"/>
  <c r="J157" i="62"/>
  <c r="J156" i="62"/>
  <c r="J155" i="62"/>
  <c r="J154" i="62"/>
  <c r="J153" i="62"/>
  <c r="J152" i="62"/>
  <c r="J151" i="62"/>
  <c r="J150" i="62"/>
  <c r="J149" i="62"/>
  <c r="J148" i="62"/>
  <c r="J147" i="62"/>
  <c r="J146" i="62"/>
  <c r="J145" i="62"/>
  <c r="J144" i="62"/>
  <c r="J143" i="62"/>
  <c r="J142" i="62"/>
  <c r="J141" i="62"/>
  <c r="J140" i="62"/>
  <c r="J139" i="62"/>
  <c r="J138" i="62"/>
  <c r="J137" i="62"/>
  <c r="J136" i="62"/>
  <c r="J135" i="62"/>
  <c r="J134" i="62"/>
  <c r="J133" i="62"/>
  <c r="J132" i="62"/>
  <c r="J131" i="62"/>
  <c r="J130" i="62"/>
  <c r="J129" i="62"/>
  <c r="J128" i="62"/>
  <c r="J127" i="62"/>
  <c r="J126" i="62"/>
  <c r="J125"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O20" i="62"/>
  <c r="J20" i="62"/>
  <c r="O19" i="62"/>
  <c r="J19" i="62"/>
  <c r="O18" i="62"/>
  <c r="J18" i="62"/>
  <c r="O17" i="62"/>
  <c r="J17" i="62"/>
  <c r="O16" i="62"/>
  <c r="J16" i="62"/>
  <c r="O15" i="62"/>
  <c r="J15" i="62"/>
  <c r="O14" i="62"/>
  <c r="J14" i="62"/>
  <c r="O13" i="62"/>
  <c r="J13" i="62"/>
  <c r="O12" i="62"/>
  <c r="J12" i="62"/>
  <c r="O11" i="62"/>
  <c r="J11" i="62"/>
  <c r="O10" i="62"/>
  <c r="J10" i="62"/>
  <c r="O9" i="62"/>
  <c r="J9" i="62"/>
  <c r="O8" i="62"/>
  <c r="J8" i="62"/>
  <c r="I7" i="62"/>
  <c r="H7" i="62"/>
  <c r="H2" i="62"/>
  <c r="B1" i="62"/>
  <c r="J357" i="61"/>
  <c r="J356" i="61"/>
  <c r="J355" i="61"/>
  <c r="J354" i="61"/>
  <c r="J353" i="61"/>
  <c r="J352" i="61"/>
  <c r="J351" i="61"/>
  <c r="J350" i="61"/>
  <c r="J349" i="61"/>
  <c r="J348" i="61"/>
  <c r="J347" i="61"/>
  <c r="J346" i="61"/>
  <c r="J345" i="61"/>
  <c r="J344" i="61"/>
  <c r="J343" i="61"/>
  <c r="J342" i="61"/>
  <c r="J341" i="61"/>
  <c r="J340" i="61"/>
  <c r="J339" i="61"/>
  <c r="J338" i="61"/>
  <c r="J337" i="61"/>
  <c r="J336" i="61"/>
  <c r="J335" i="61"/>
  <c r="J334" i="61"/>
  <c r="J333" i="61"/>
  <c r="J332" i="61"/>
  <c r="J331" i="61"/>
  <c r="J330" i="61"/>
  <c r="J329" i="61"/>
  <c r="J328" i="61"/>
  <c r="J327" i="61"/>
  <c r="J326" i="61"/>
  <c r="J325" i="61"/>
  <c r="J324" i="61"/>
  <c r="J323" i="61"/>
  <c r="J322" i="61"/>
  <c r="J321" i="61"/>
  <c r="J320" i="61"/>
  <c r="J319" i="61"/>
  <c r="J318" i="61"/>
  <c r="J317" i="61"/>
  <c r="J316" i="61"/>
  <c r="J315" i="61"/>
  <c r="J314" i="61"/>
  <c r="J313" i="61"/>
  <c r="J312" i="61"/>
  <c r="J311" i="61"/>
  <c r="J310" i="61"/>
  <c r="J309" i="61"/>
  <c r="J308" i="61"/>
  <c r="J307" i="61"/>
  <c r="J306" i="61"/>
  <c r="J305" i="61"/>
  <c r="J304" i="61"/>
  <c r="J303" i="61"/>
  <c r="J302" i="61"/>
  <c r="J301" i="61"/>
  <c r="J300" i="61"/>
  <c r="J299" i="61"/>
  <c r="J298" i="61"/>
  <c r="J297" i="61"/>
  <c r="J296" i="61"/>
  <c r="J295" i="61"/>
  <c r="J294" i="61"/>
  <c r="J293" i="61"/>
  <c r="J292" i="61"/>
  <c r="J291" i="61"/>
  <c r="J290" i="61"/>
  <c r="J289" i="61"/>
  <c r="J288" i="61"/>
  <c r="J287" i="61"/>
  <c r="J286" i="61"/>
  <c r="J285" i="61"/>
  <c r="J284" i="61"/>
  <c r="J283" i="61"/>
  <c r="J282" i="61"/>
  <c r="J281" i="61"/>
  <c r="J280" i="61"/>
  <c r="J279" i="61"/>
  <c r="J278" i="61"/>
  <c r="J277" i="61"/>
  <c r="J276" i="61"/>
  <c r="J275" i="61"/>
  <c r="J274" i="61"/>
  <c r="J273" i="61"/>
  <c r="J272" i="61"/>
  <c r="J271" i="61"/>
  <c r="J270" i="61"/>
  <c r="J269" i="61"/>
  <c r="J268" i="61"/>
  <c r="J267" i="61"/>
  <c r="J266" i="61"/>
  <c r="J265" i="61"/>
  <c r="J264" i="61"/>
  <c r="J263" i="61"/>
  <c r="J262" i="61"/>
  <c r="J261" i="61"/>
  <c r="J260" i="61"/>
  <c r="J259" i="61"/>
  <c r="J258" i="61"/>
  <c r="J257" i="61"/>
  <c r="J256" i="61"/>
  <c r="J255" i="61"/>
  <c r="J254" i="61"/>
  <c r="J253" i="61"/>
  <c r="J252" i="61"/>
  <c r="J251" i="61"/>
  <c r="J250" i="61"/>
  <c r="J249" i="61"/>
  <c r="J248" i="61"/>
  <c r="J247" i="61"/>
  <c r="J246" i="61"/>
  <c r="J245" i="61"/>
  <c r="J244" i="61"/>
  <c r="J243" i="61"/>
  <c r="J242" i="61"/>
  <c r="J241" i="61"/>
  <c r="J240" i="61"/>
  <c r="J239" i="61"/>
  <c r="J238" i="61"/>
  <c r="J237" i="61"/>
  <c r="J236" i="61"/>
  <c r="J235" i="61"/>
  <c r="J234" i="61"/>
  <c r="J233" i="61"/>
  <c r="J232" i="61"/>
  <c r="J231" i="61"/>
  <c r="J230" i="61"/>
  <c r="J229" i="61"/>
  <c r="J228" i="61"/>
  <c r="J227" i="61"/>
  <c r="J226" i="61"/>
  <c r="J225" i="61"/>
  <c r="J224" i="61"/>
  <c r="J223" i="61"/>
  <c r="J222" i="61"/>
  <c r="J221" i="61"/>
  <c r="J220" i="61"/>
  <c r="J219" i="61"/>
  <c r="J218" i="61"/>
  <c r="J217" i="61"/>
  <c r="J216" i="61"/>
  <c r="J215" i="61"/>
  <c r="J214" i="61"/>
  <c r="J213" i="61"/>
  <c r="J212" i="61"/>
  <c r="J211" i="61"/>
  <c r="J210" i="61"/>
  <c r="J209" i="61"/>
  <c r="J208" i="61"/>
  <c r="J207" i="61"/>
  <c r="J206" i="61"/>
  <c r="J205" i="61"/>
  <c r="J204" i="61"/>
  <c r="J203" i="61"/>
  <c r="J202" i="61"/>
  <c r="J201" i="61"/>
  <c r="J200" i="61"/>
  <c r="J199" i="61"/>
  <c r="J198" i="61"/>
  <c r="J197" i="61"/>
  <c r="J196" i="61"/>
  <c r="J195" i="61"/>
  <c r="J194" i="61"/>
  <c r="J193" i="61"/>
  <c r="J192" i="61"/>
  <c r="J191" i="61"/>
  <c r="J190" i="61"/>
  <c r="J189" i="61"/>
  <c r="J188" i="61"/>
  <c r="J187" i="61"/>
  <c r="J186" i="61"/>
  <c r="J185" i="61"/>
  <c r="J184" i="61"/>
  <c r="J183" i="61"/>
  <c r="J182" i="61"/>
  <c r="J181" i="61"/>
  <c r="J180" i="61"/>
  <c r="J179" i="61"/>
  <c r="J178" i="61"/>
  <c r="J177" i="61"/>
  <c r="J176" i="61"/>
  <c r="J175" i="61"/>
  <c r="J174" i="61"/>
  <c r="J173" i="61"/>
  <c r="J172" i="61"/>
  <c r="J171" i="61"/>
  <c r="J170" i="61"/>
  <c r="J169" i="61"/>
  <c r="J168" i="61"/>
  <c r="J167" i="61"/>
  <c r="J166" i="61"/>
  <c r="J165" i="61"/>
  <c r="J164" i="61"/>
  <c r="J163" i="61"/>
  <c r="J162" i="61"/>
  <c r="J161" i="61"/>
  <c r="J160" i="61"/>
  <c r="J159" i="61"/>
  <c r="J158" i="61"/>
  <c r="J157" i="61"/>
  <c r="J156" i="61"/>
  <c r="J155" i="61"/>
  <c r="J154" i="61"/>
  <c r="J153" i="61"/>
  <c r="J152" i="61"/>
  <c r="J151" i="61"/>
  <c r="J150" i="61"/>
  <c r="J149" i="61"/>
  <c r="J148" i="61"/>
  <c r="J147" i="61"/>
  <c r="J146" i="61"/>
  <c r="J145" i="61"/>
  <c r="J144" i="61"/>
  <c r="J143" i="61"/>
  <c r="J142" i="61"/>
  <c r="J141" i="61"/>
  <c r="J140" i="61"/>
  <c r="J139" i="61"/>
  <c r="J138" i="61"/>
  <c r="J137" i="61"/>
  <c r="J136" i="61"/>
  <c r="J135" i="61"/>
  <c r="J134" i="61"/>
  <c r="J133" i="61"/>
  <c r="J132" i="61"/>
  <c r="J131" i="61"/>
  <c r="J130" i="61"/>
  <c r="J129" i="61"/>
  <c r="J128" i="61"/>
  <c r="J127" i="61"/>
  <c r="J126" i="61"/>
  <c r="J125" i="61"/>
  <c r="J124" i="61"/>
  <c r="J123" i="61"/>
  <c r="J122" i="61"/>
  <c r="J121"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M15" i="61"/>
  <c r="J15" i="61"/>
  <c r="M14" i="61"/>
  <c r="J14" i="61"/>
  <c r="M13" i="61"/>
  <c r="J13" i="61"/>
  <c r="M12" i="61"/>
  <c r="J12" i="61"/>
  <c r="M11" i="61"/>
  <c r="J11" i="61"/>
  <c r="M10" i="61"/>
  <c r="J10" i="61"/>
  <c r="M9" i="61"/>
  <c r="J9" i="61"/>
  <c r="M8" i="61"/>
  <c r="M7" i="61" s="1"/>
  <c r="H3" i="61" s="1"/>
  <c r="H4" i="61" s="1"/>
  <c r="J8" i="61"/>
  <c r="L7" i="61"/>
  <c r="K7" i="61"/>
  <c r="I7" i="61"/>
  <c r="H7" i="61"/>
  <c r="H2" i="61"/>
  <c r="B1" i="61"/>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J6" i="58"/>
  <c r="I5" i="58"/>
  <c r="H5" i="58"/>
  <c r="H2" i="58"/>
  <c r="B1" i="58"/>
  <c r="J65" i="57"/>
  <c r="J64" i="57"/>
  <c r="J63" i="57"/>
  <c r="J62" i="57"/>
  <c r="J61" i="57"/>
  <c r="J60" i="57"/>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10" i="57"/>
  <c r="J9" i="57"/>
  <c r="J8" i="57"/>
  <c r="J7" i="57"/>
  <c r="J6" i="57"/>
  <c r="I5" i="57"/>
  <c r="H5" i="57"/>
  <c r="H2" i="57"/>
  <c r="B1" i="57"/>
  <c r="J357" i="56"/>
  <c r="J356" i="56"/>
  <c r="J355" i="56"/>
  <c r="J354" i="56"/>
  <c r="J353" i="56"/>
  <c r="J352" i="56"/>
  <c r="J351" i="56"/>
  <c r="J350" i="56"/>
  <c r="J349" i="56"/>
  <c r="J348" i="56"/>
  <c r="J347" i="56"/>
  <c r="J346" i="56"/>
  <c r="J345" i="56"/>
  <c r="J344" i="56"/>
  <c r="J343" i="56"/>
  <c r="J342" i="56"/>
  <c r="J341" i="56"/>
  <c r="J340" i="56"/>
  <c r="J339" i="56"/>
  <c r="J338" i="56"/>
  <c r="J337" i="56"/>
  <c r="J336" i="56"/>
  <c r="J335" i="56"/>
  <c r="J334" i="56"/>
  <c r="J333" i="56"/>
  <c r="J332" i="56"/>
  <c r="J331" i="56"/>
  <c r="J330" i="56"/>
  <c r="J329" i="56"/>
  <c r="J328" i="56"/>
  <c r="J327" i="56"/>
  <c r="J326" i="56"/>
  <c r="J325" i="56"/>
  <c r="J324" i="56"/>
  <c r="J323" i="56"/>
  <c r="J322" i="56"/>
  <c r="J321" i="56"/>
  <c r="J320" i="56"/>
  <c r="J319" i="56"/>
  <c r="J318" i="56"/>
  <c r="J317" i="56"/>
  <c r="J316" i="56"/>
  <c r="J315" i="56"/>
  <c r="J314" i="56"/>
  <c r="J313" i="56"/>
  <c r="J312" i="56"/>
  <c r="J311" i="56"/>
  <c r="J310" i="56"/>
  <c r="J309" i="56"/>
  <c r="J308" i="56"/>
  <c r="J307" i="56"/>
  <c r="J306" i="56"/>
  <c r="J305" i="56"/>
  <c r="J304" i="56"/>
  <c r="J303" i="56"/>
  <c r="J302" i="56"/>
  <c r="J301" i="56"/>
  <c r="J300" i="56"/>
  <c r="J299" i="56"/>
  <c r="J298" i="56"/>
  <c r="J297" i="56"/>
  <c r="J296" i="56"/>
  <c r="J295" i="56"/>
  <c r="J294" i="56"/>
  <c r="J293" i="56"/>
  <c r="J292" i="56"/>
  <c r="J291" i="56"/>
  <c r="J290" i="56"/>
  <c r="J289" i="56"/>
  <c r="J288" i="56"/>
  <c r="J287" i="56"/>
  <c r="J286" i="56"/>
  <c r="J285" i="56"/>
  <c r="J284" i="56"/>
  <c r="J283" i="56"/>
  <c r="J282" i="56"/>
  <c r="J281" i="56"/>
  <c r="J280" i="56"/>
  <c r="J279" i="56"/>
  <c r="J278" i="56"/>
  <c r="J277" i="56"/>
  <c r="J276" i="56"/>
  <c r="J275" i="56"/>
  <c r="J274" i="56"/>
  <c r="J273" i="56"/>
  <c r="J272" i="56"/>
  <c r="J271" i="56"/>
  <c r="J270" i="56"/>
  <c r="J269" i="56"/>
  <c r="J268" i="56"/>
  <c r="J267" i="56"/>
  <c r="J266" i="56"/>
  <c r="J265" i="56"/>
  <c r="J264" i="56"/>
  <c r="J263" i="56"/>
  <c r="J262" i="56"/>
  <c r="J261" i="56"/>
  <c r="J260" i="56"/>
  <c r="J259" i="56"/>
  <c r="J258" i="56"/>
  <c r="J257" i="56"/>
  <c r="J256" i="56"/>
  <c r="J255" i="56"/>
  <c r="J254" i="56"/>
  <c r="J253" i="56"/>
  <c r="J252" i="56"/>
  <c r="J251" i="56"/>
  <c r="J250" i="56"/>
  <c r="J249" i="56"/>
  <c r="J248" i="56"/>
  <c r="J247" i="56"/>
  <c r="J246" i="56"/>
  <c r="J245" i="56"/>
  <c r="J244" i="56"/>
  <c r="J243" i="56"/>
  <c r="J242" i="56"/>
  <c r="J241" i="56"/>
  <c r="J240" i="56"/>
  <c r="J239" i="56"/>
  <c r="J238" i="56"/>
  <c r="J237" i="56"/>
  <c r="J236" i="56"/>
  <c r="J235" i="56"/>
  <c r="J234" i="56"/>
  <c r="J233" i="56"/>
  <c r="J232" i="56"/>
  <c r="J231" i="56"/>
  <c r="J230" i="56"/>
  <c r="J229" i="56"/>
  <c r="J228" i="56"/>
  <c r="J227" i="56"/>
  <c r="J226" i="56"/>
  <c r="J225" i="56"/>
  <c r="J224" i="56"/>
  <c r="J223" i="56"/>
  <c r="J222" i="56"/>
  <c r="J221" i="56"/>
  <c r="J220" i="56"/>
  <c r="J219" i="56"/>
  <c r="J218" i="56"/>
  <c r="J217" i="56"/>
  <c r="J216" i="56"/>
  <c r="J215" i="56"/>
  <c r="J214" i="56"/>
  <c r="J213" i="56"/>
  <c r="J212" i="56"/>
  <c r="J211" i="56"/>
  <c r="J210" i="56"/>
  <c r="J209" i="56"/>
  <c r="J208" i="56"/>
  <c r="J207" i="56"/>
  <c r="J206" i="56"/>
  <c r="J205" i="56"/>
  <c r="J204" i="56"/>
  <c r="J203" i="56"/>
  <c r="J202" i="56"/>
  <c r="J201" i="56"/>
  <c r="J200" i="56"/>
  <c r="J199" i="56"/>
  <c r="J198" i="56"/>
  <c r="J197" i="56"/>
  <c r="J196" i="56"/>
  <c r="J195" i="56"/>
  <c r="J194" i="56"/>
  <c r="J193" i="56"/>
  <c r="J192" i="56"/>
  <c r="J191" i="56"/>
  <c r="J190" i="56"/>
  <c r="J189" i="56"/>
  <c r="J188" i="56"/>
  <c r="J187" i="56"/>
  <c r="J186" i="56"/>
  <c r="J185" i="56"/>
  <c r="J184" i="56"/>
  <c r="J183" i="56"/>
  <c r="J182" i="56"/>
  <c r="J181" i="56"/>
  <c r="J180" i="56"/>
  <c r="J179" i="56"/>
  <c r="J178" i="56"/>
  <c r="J177" i="56"/>
  <c r="J176" i="56"/>
  <c r="J175" i="56"/>
  <c r="J174" i="56"/>
  <c r="J173" i="56"/>
  <c r="J172" i="56"/>
  <c r="J171" i="56"/>
  <c r="J170" i="56"/>
  <c r="J169" i="56"/>
  <c r="J168" i="56"/>
  <c r="J167" i="56"/>
  <c r="J166" i="56"/>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O20" i="56"/>
  <c r="J20" i="56"/>
  <c r="O19" i="56"/>
  <c r="J19" i="56"/>
  <c r="O18" i="56"/>
  <c r="J18" i="56"/>
  <c r="O17" i="56"/>
  <c r="J17" i="56"/>
  <c r="O16" i="56"/>
  <c r="J16" i="56"/>
  <c r="O15" i="56"/>
  <c r="J15" i="56"/>
  <c r="O14" i="56"/>
  <c r="J14" i="56"/>
  <c r="O13" i="56"/>
  <c r="J13" i="56"/>
  <c r="O12" i="56"/>
  <c r="J12" i="56"/>
  <c r="O11" i="56"/>
  <c r="J11" i="56"/>
  <c r="O10" i="56"/>
  <c r="J10" i="56"/>
  <c r="O9" i="56"/>
  <c r="J9" i="56"/>
  <c r="O8" i="56"/>
  <c r="J8" i="56"/>
  <c r="I7" i="56"/>
  <c r="H7" i="56"/>
  <c r="H2" i="56"/>
  <c r="B1" i="56"/>
  <c r="M23" i="55"/>
  <c r="J23" i="55"/>
  <c r="M22" i="55"/>
  <c r="J22" i="55"/>
  <c r="M21" i="55"/>
  <c r="J21" i="55"/>
  <c r="M20" i="55"/>
  <c r="J20" i="55"/>
  <c r="J19" i="55"/>
  <c r="J18" i="55"/>
  <c r="J17" i="55"/>
  <c r="J16" i="55"/>
  <c r="J15" i="55"/>
  <c r="J14" i="55"/>
  <c r="J13" i="55"/>
  <c r="M12" i="55"/>
  <c r="J12" i="55"/>
  <c r="M11" i="55"/>
  <c r="J11" i="55"/>
  <c r="M10" i="55"/>
  <c r="J10" i="55"/>
  <c r="M9" i="55"/>
  <c r="J9" i="55"/>
  <c r="M8" i="55"/>
  <c r="J8" i="55"/>
  <c r="L7" i="55"/>
  <c r="K7" i="55"/>
  <c r="I7" i="55"/>
  <c r="H7" i="55"/>
  <c r="H2" i="55"/>
  <c r="B1" i="55"/>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H9" i="53"/>
  <c r="J9" i="53" s="1"/>
  <c r="H8" i="53"/>
  <c r="J8" i="53" s="1"/>
  <c r="J7" i="53"/>
  <c r="H7" i="53"/>
  <c r="H6" i="53"/>
  <c r="J6" i="53" s="1"/>
  <c r="I5" i="53"/>
  <c r="H2" i="53"/>
  <c r="B1" i="53"/>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J9" i="52"/>
  <c r="J8" i="52"/>
  <c r="J7" i="52"/>
  <c r="J6" i="52"/>
  <c r="I5" i="52"/>
  <c r="H5" i="52"/>
  <c r="H2" i="52"/>
  <c r="B1" i="52"/>
  <c r="J357" i="51"/>
  <c r="J356" i="51"/>
  <c r="J355" i="51"/>
  <c r="J354" i="51"/>
  <c r="J353" i="51"/>
  <c r="J352" i="51"/>
  <c r="J351" i="51"/>
  <c r="J350" i="51"/>
  <c r="J349" i="51"/>
  <c r="J348" i="51"/>
  <c r="J347" i="51"/>
  <c r="J346" i="51"/>
  <c r="J345" i="51"/>
  <c r="J344" i="51"/>
  <c r="J343" i="51"/>
  <c r="J342" i="51"/>
  <c r="J341" i="51"/>
  <c r="J340" i="51"/>
  <c r="J339" i="51"/>
  <c r="J338" i="51"/>
  <c r="J337" i="51"/>
  <c r="J336" i="51"/>
  <c r="J335" i="51"/>
  <c r="J334" i="51"/>
  <c r="J333" i="51"/>
  <c r="J332" i="51"/>
  <c r="J331" i="51"/>
  <c r="J330" i="51"/>
  <c r="J329" i="51"/>
  <c r="J328" i="51"/>
  <c r="J327" i="51"/>
  <c r="J326" i="51"/>
  <c r="J325" i="51"/>
  <c r="J324" i="51"/>
  <c r="J323" i="51"/>
  <c r="J322" i="51"/>
  <c r="J321" i="51"/>
  <c r="J320" i="51"/>
  <c r="J319" i="51"/>
  <c r="J318" i="51"/>
  <c r="J317" i="51"/>
  <c r="J316" i="51"/>
  <c r="J315" i="51"/>
  <c r="J314" i="51"/>
  <c r="J313" i="51"/>
  <c r="J312" i="51"/>
  <c r="J311" i="51"/>
  <c r="J310" i="51"/>
  <c r="J309" i="51"/>
  <c r="J308" i="51"/>
  <c r="J307" i="51"/>
  <c r="J306" i="51"/>
  <c r="J305" i="51"/>
  <c r="J304" i="51"/>
  <c r="J303" i="51"/>
  <c r="J302" i="51"/>
  <c r="J301" i="51"/>
  <c r="J300" i="51"/>
  <c r="J299" i="51"/>
  <c r="J298" i="51"/>
  <c r="J297" i="51"/>
  <c r="J296" i="51"/>
  <c r="J295" i="51"/>
  <c r="J294" i="51"/>
  <c r="J293" i="51"/>
  <c r="J292" i="51"/>
  <c r="J291" i="51"/>
  <c r="J290" i="51"/>
  <c r="J289" i="51"/>
  <c r="J288" i="51"/>
  <c r="J287" i="51"/>
  <c r="J286" i="51"/>
  <c r="J285" i="51"/>
  <c r="J284" i="51"/>
  <c r="J283" i="51"/>
  <c r="J282" i="51"/>
  <c r="J281" i="51"/>
  <c r="J280" i="51"/>
  <c r="J279" i="51"/>
  <c r="J278" i="51"/>
  <c r="J277" i="51"/>
  <c r="J276" i="51"/>
  <c r="J275" i="51"/>
  <c r="J274" i="51"/>
  <c r="J273" i="51"/>
  <c r="J272" i="51"/>
  <c r="J271" i="51"/>
  <c r="J270" i="51"/>
  <c r="J269" i="51"/>
  <c r="J268" i="51"/>
  <c r="J267" i="51"/>
  <c r="J266" i="51"/>
  <c r="J265" i="51"/>
  <c r="J264" i="51"/>
  <c r="J263" i="51"/>
  <c r="J262" i="51"/>
  <c r="J261" i="51"/>
  <c r="J260" i="51"/>
  <c r="J259" i="51"/>
  <c r="J258" i="51"/>
  <c r="J257" i="51"/>
  <c r="J256" i="51"/>
  <c r="J255" i="51"/>
  <c r="J254" i="51"/>
  <c r="J253" i="51"/>
  <c r="J252" i="51"/>
  <c r="J251" i="51"/>
  <c r="J250" i="51"/>
  <c r="J249" i="51"/>
  <c r="J248" i="51"/>
  <c r="J247" i="51"/>
  <c r="J246" i="51"/>
  <c r="J245" i="51"/>
  <c r="J244" i="51"/>
  <c r="J243" i="51"/>
  <c r="J242" i="51"/>
  <c r="J241" i="51"/>
  <c r="J240" i="51"/>
  <c r="J239" i="51"/>
  <c r="J238" i="51"/>
  <c r="J237" i="51"/>
  <c r="J236" i="51"/>
  <c r="J235" i="51"/>
  <c r="J234" i="51"/>
  <c r="J233" i="51"/>
  <c r="J232" i="51"/>
  <c r="J231" i="51"/>
  <c r="J230" i="51"/>
  <c r="J229" i="51"/>
  <c r="J228" i="51"/>
  <c r="J227" i="51"/>
  <c r="J226" i="51"/>
  <c r="J225" i="51"/>
  <c r="J224" i="51"/>
  <c r="J223" i="51"/>
  <c r="J222" i="51"/>
  <c r="J221" i="51"/>
  <c r="J220" i="51"/>
  <c r="J219" i="51"/>
  <c r="J218" i="51"/>
  <c r="J217" i="51"/>
  <c r="J216" i="51"/>
  <c r="J215" i="51"/>
  <c r="J214" i="51"/>
  <c r="J213" i="51"/>
  <c r="J212" i="51"/>
  <c r="J211" i="51"/>
  <c r="J210" i="51"/>
  <c r="J209" i="51"/>
  <c r="J208" i="51"/>
  <c r="J207" i="51"/>
  <c r="J206" i="51"/>
  <c r="J205" i="51"/>
  <c r="J204" i="51"/>
  <c r="J203" i="51"/>
  <c r="J202" i="51"/>
  <c r="J201" i="51"/>
  <c r="J200" i="51"/>
  <c r="J199" i="51"/>
  <c r="J198" i="51"/>
  <c r="J197" i="51"/>
  <c r="J196" i="51"/>
  <c r="J195" i="51"/>
  <c r="J194" i="51"/>
  <c r="J193" i="51"/>
  <c r="J192" i="51"/>
  <c r="J191" i="51"/>
  <c r="J190" i="51"/>
  <c r="J189" i="51"/>
  <c r="J188" i="51"/>
  <c r="J187" i="51"/>
  <c r="J186" i="51"/>
  <c r="J185" i="51"/>
  <c r="J184" i="51"/>
  <c r="J183" i="51"/>
  <c r="J182" i="51"/>
  <c r="J181" i="51"/>
  <c r="J180" i="51"/>
  <c r="J179" i="51"/>
  <c r="J178" i="51"/>
  <c r="J177" i="51"/>
  <c r="J176" i="51"/>
  <c r="J175" i="51"/>
  <c r="J174" i="51"/>
  <c r="J173" i="51"/>
  <c r="J172" i="51"/>
  <c r="J171" i="51"/>
  <c r="J170" i="51"/>
  <c r="J169" i="51"/>
  <c r="J168" i="51"/>
  <c r="J167" i="51"/>
  <c r="J166" i="51"/>
  <c r="J165" i="51"/>
  <c r="J164" i="51"/>
  <c r="J163" i="51"/>
  <c r="J162" i="51"/>
  <c r="J161" i="51"/>
  <c r="J160" i="51"/>
  <c r="J159" i="51"/>
  <c r="J158" i="51"/>
  <c r="J157" i="51"/>
  <c r="J156" i="51"/>
  <c r="J155" i="51"/>
  <c r="J154" i="51"/>
  <c r="J153" i="51"/>
  <c r="J152" i="51"/>
  <c r="J151" i="51"/>
  <c r="J150" i="51"/>
  <c r="J149" i="51"/>
  <c r="J148" i="51"/>
  <c r="J147" i="51"/>
  <c r="J146" i="51"/>
  <c r="J145" i="51"/>
  <c r="J144" i="51"/>
  <c r="J143" i="51"/>
  <c r="J142" i="51"/>
  <c r="J141" i="51"/>
  <c r="J140" i="51"/>
  <c r="J139" i="51"/>
  <c r="J138" i="51"/>
  <c r="J137" i="51"/>
  <c r="J136" i="51"/>
  <c r="J135" i="51"/>
  <c r="J134" i="51"/>
  <c r="J133" i="51"/>
  <c r="J132" i="51"/>
  <c r="J131" i="51"/>
  <c r="J130" i="51"/>
  <c r="J129" i="51"/>
  <c r="J128" i="51"/>
  <c r="J127" i="51"/>
  <c r="J126" i="51"/>
  <c r="J125" i="51"/>
  <c r="J124" i="51"/>
  <c r="J123" i="51"/>
  <c r="J122" i="51"/>
  <c r="J121" i="51"/>
  <c r="J120" i="51"/>
  <c r="J119" i="51"/>
  <c r="J118" i="51"/>
  <c r="J117" i="51"/>
  <c r="J116" i="51"/>
  <c r="J115" i="51"/>
  <c r="J114" i="51"/>
  <c r="J113" i="51"/>
  <c r="J112" i="51"/>
  <c r="J111" i="51"/>
  <c r="J110" i="51"/>
  <c r="J109" i="51"/>
  <c r="J108" i="51"/>
  <c r="J107" i="51"/>
  <c r="J106" i="51"/>
  <c r="J105" i="51"/>
  <c r="J104" i="51"/>
  <c r="J103" i="51"/>
  <c r="J102" i="51"/>
  <c r="J101" i="51"/>
  <c r="J100" i="51"/>
  <c r="J99" i="51"/>
  <c r="J98" i="51"/>
  <c r="J97" i="51"/>
  <c r="J96" i="51"/>
  <c r="J95" i="51"/>
  <c r="J94" i="51"/>
  <c r="J93" i="51"/>
  <c r="J92" i="51"/>
  <c r="J91" i="51"/>
  <c r="J90" i="51"/>
  <c r="J89" i="51"/>
  <c r="J88" i="51"/>
  <c r="J87" i="51"/>
  <c r="J86" i="51"/>
  <c r="J85" i="51"/>
  <c r="J84" i="51"/>
  <c r="J83" i="51"/>
  <c r="J82" i="51"/>
  <c r="J81" i="51"/>
  <c r="J80" i="51"/>
  <c r="J79" i="51"/>
  <c r="J78" i="51"/>
  <c r="J77" i="51"/>
  <c r="J76" i="51"/>
  <c r="J75" i="51"/>
  <c r="J74" i="51"/>
  <c r="J73" i="51"/>
  <c r="J72" i="51"/>
  <c r="J71" i="51"/>
  <c r="J70" i="51"/>
  <c r="J69" i="51"/>
  <c r="J68" i="51"/>
  <c r="J67" i="51"/>
  <c r="J66" i="51"/>
  <c r="J65" i="51"/>
  <c r="J64" i="51"/>
  <c r="J63" i="51"/>
  <c r="J62" i="51"/>
  <c r="J61" i="51"/>
  <c r="J60" i="51"/>
  <c r="J59" i="51"/>
  <c r="J58" i="51"/>
  <c r="J57" i="51"/>
  <c r="J56" i="51"/>
  <c r="J55" i="51"/>
  <c r="J54" i="51"/>
  <c r="J53" i="51"/>
  <c r="J52" i="51"/>
  <c r="J51" i="51"/>
  <c r="J50" i="51"/>
  <c r="J49" i="51"/>
  <c r="J48" i="51"/>
  <c r="J47" i="51"/>
  <c r="J46" i="51"/>
  <c r="J45" i="51"/>
  <c r="J44" i="51"/>
  <c r="J43" i="51"/>
  <c r="J42" i="51"/>
  <c r="J41" i="51"/>
  <c r="J40" i="51"/>
  <c r="J39" i="51"/>
  <c r="J38" i="51"/>
  <c r="J37" i="51"/>
  <c r="J36" i="51"/>
  <c r="J35" i="51"/>
  <c r="J34" i="51"/>
  <c r="J33" i="51"/>
  <c r="J32" i="51"/>
  <c r="J31" i="51"/>
  <c r="J30" i="51"/>
  <c r="J29" i="51"/>
  <c r="J28" i="51"/>
  <c r="J27" i="51"/>
  <c r="J26" i="51"/>
  <c r="J25" i="51"/>
  <c r="J24" i="51"/>
  <c r="J23" i="51"/>
  <c r="J22" i="51"/>
  <c r="J21" i="51"/>
  <c r="O20" i="51"/>
  <c r="J20" i="51"/>
  <c r="O19" i="51"/>
  <c r="J19" i="51"/>
  <c r="O18" i="51"/>
  <c r="J18" i="51"/>
  <c r="O17" i="51"/>
  <c r="J17" i="51"/>
  <c r="O16" i="51"/>
  <c r="J16" i="51"/>
  <c r="O15" i="51"/>
  <c r="J15" i="51"/>
  <c r="O14" i="51"/>
  <c r="J14" i="51"/>
  <c r="O13" i="51"/>
  <c r="J13" i="51"/>
  <c r="O12" i="51"/>
  <c r="J12" i="51"/>
  <c r="O11" i="51"/>
  <c r="J11" i="51"/>
  <c r="O10" i="51"/>
  <c r="J10" i="51"/>
  <c r="O9" i="51"/>
  <c r="J9" i="51"/>
  <c r="O8" i="51"/>
  <c r="O7" i="51" s="1"/>
  <c r="H3" i="51" s="1"/>
  <c r="H4" i="51" s="1"/>
  <c r="J8" i="51"/>
  <c r="I7" i="51"/>
  <c r="H7" i="51"/>
  <c r="J7" i="51" s="1"/>
  <c r="H2" i="51"/>
  <c r="B1" i="51"/>
  <c r="J358" i="50"/>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J274" i="50"/>
  <c r="J273" i="50"/>
  <c r="J272" i="50"/>
  <c r="J271" i="50"/>
  <c r="J270" i="50"/>
  <c r="J269" i="50"/>
  <c r="J268" i="50"/>
  <c r="J267"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J216" i="50"/>
  <c r="J215" i="50"/>
  <c r="J214" i="50"/>
  <c r="J213" i="50"/>
  <c r="J212" i="50"/>
  <c r="J211" i="50"/>
  <c r="J210" i="50"/>
  <c r="J209" i="50"/>
  <c r="J208" i="50"/>
  <c r="J207" i="50"/>
  <c r="J206" i="50"/>
  <c r="J205" i="50"/>
  <c r="J204" i="50"/>
  <c r="J203" i="50"/>
  <c r="J202" i="50"/>
  <c r="J201" i="50"/>
  <c r="J200" i="50"/>
  <c r="J199" i="50"/>
  <c r="J198" i="50"/>
  <c r="J197" i="50"/>
  <c r="J196" i="50"/>
  <c r="J195" i="50"/>
  <c r="J194" i="50"/>
  <c r="J193" i="50"/>
  <c r="J192" i="50"/>
  <c r="J191" i="50"/>
  <c r="J190" i="50"/>
  <c r="J189" i="50"/>
  <c r="J188" i="50"/>
  <c r="J187" i="50"/>
  <c r="J186" i="50"/>
  <c r="J185" i="50"/>
  <c r="J184" i="50"/>
  <c r="J183" i="50"/>
  <c r="J182" i="50"/>
  <c r="J181" i="50"/>
  <c r="J180" i="50"/>
  <c r="J179" i="50"/>
  <c r="J178" i="50"/>
  <c r="J17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M16" i="50"/>
  <c r="J16" i="50"/>
  <c r="M15" i="50"/>
  <c r="J15" i="50"/>
  <c r="M14" i="50"/>
  <c r="J14" i="50"/>
  <c r="M13" i="50"/>
  <c r="J13" i="50"/>
  <c r="M12" i="50"/>
  <c r="J12" i="50"/>
  <c r="J11" i="50"/>
  <c r="M10" i="50"/>
  <c r="J10" i="50"/>
  <c r="J9" i="50"/>
  <c r="M8" i="50"/>
  <c r="M7" i="50" s="1"/>
  <c r="H3" i="50" s="1"/>
  <c r="H4" i="50" s="1"/>
  <c r="J8" i="50"/>
  <c r="L7" i="50"/>
  <c r="K7" i="50"/>
  <c r="I7" i="50"/>
  <c r="H7" i="50"/>
  <c r="J7" i="50" s="1"/>
  <c r="H2" i="50"/>
  <c r="B1" i="50"/>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I5" i="48"/>
  <c r="H5" i="48"/>
  <c r="J5" i="48" s="1"/>
  <c r="H2" i="48"/>
  <c r="B1" i="48"/>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J6" i="47"/>
  <c r="I5" i="47"/>
  <c r="H5" i="47"/>
  <c r="J5" i="47" s="1"/>
  <c r="H2" i="47"/>
  <c r="B1" i="47"/>
  <c r="O12" i="46"/>
  <c r="J12" i="46"/>
  <c r="O11" i="46"/>
  <c r="J11" i="46"/>
  <c r="O10" i="46"/>
  <c r="J10" i="46"/>
  <c r="O9" i="46"/>
  <c r="O7" i="46" s="1"/>
  <c r="H3" i="46" s="1"/>
  <c r="H4" i="46" s="1"/>
  <c r="J9" i="46"/>
  <c r="J8" i="46"/>
  <c r="I7" i="46"/>
  <c r="H7" i="46"/>
  <c r="H2" i="46"/>
  <c r="B1" i="46"/>
  <c r="J209" i="45"/>
  <c r="J208" i="45"/>
  <c r="J207" i="45"/>
  <c r="J206" i="45"/>
  <c r="H205" i="45"/>
  <c r="M205" i="45" s="1"/>
  <c r="H204" i="45"/>
  <c r="J204" i="45" s="1"/>
  <c r="H203" i="45"/>
  <c r="I203" i="45" s="1"/>
  <c r="J202" i="45"/>
  <c r="J201" i="45"/>
  <c r="M200"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J165" i="45"/>
  <c r="J164" i="45"/>
  <c r="J163" i="45"/>
  <c r="L162" i="45"/>
  <c r="L7" i="45" s="1"/>
  <c r="K162" i="45"/>
  <c r="J162" i="45"/>
  <c r="J161" i="45"/>
  <c r="J160" i="45"/>
  <c r="J159" i="45"/>
  <c r="J158" i="45"/>
  <c r="J157" i="45"/>
  <c r="J156" i="45"/>
  <c r="J155" i="45"/>
  <c r="J154" i="45"/>
  <c r="J153" i="45"/>
  <c r="J152" i="45"/>
  <c r="J151" i="45"/>
  <c r="J150" i="45"/>
  <c r="J149" i="45"/>
  <c r="J148" i="45"/>
  <c r="J147" i="45"/>
  <c r="J146" i="45"/>
  <c r="J145" i="45"/>
  <c r="J144" i="45"/>
  <c r="J143" i="45"/>
  <c r="J142" i="45"/>
  <c r="J141" i="45"/>
  <c r="J140" i="45"/>
  <c r="J139" i="45"/>
  <c r="J138" i="45"/>
  <c r="J137" i="45"/>
  <c r="J136" i="45"/>
  <c r="L135" i="45"/>
  <c r="K135" i="45"/>
  <c r="K7" i="45" s="1"/>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90" i="45"/>
  <c r="J89" i="45"/>
  <c r="J88" i="45"/>
  <c r="J87" i="45"/>
  <c r="J86" i="45"/>
  <c r="J85" i="45"/>
  <c r="J84" i="45"/>
  <c r="J83" i="45"/>
  <c r="J82" i="45"/>
  <c r="J81" i="45"/>
  <c r="J80" i="45"/>
  <c r="J79" i="45"/>
  <c r="J78" i="45"/>
  <c r="J77" i="45"/>
  <c r="J76" i="45"/>
  <c r="J75" i="45"/>
  <c r="J74" i="45"/>
  <c r="J73" i="45"/>
  <c r="J72" i="45"/>
  <c r="J71" i="45"/>
  <c r="J70" i="45"/>
  <c r="J69" i="45"/>
  <c r="J68" i="45"/>
  <c r="J67" i="45"/>
  <c r="J66" i="45"/>
  <c r="J65" i="45"/>
  <c r="J64"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2" i="45"/>
  <c r="J30" i="45"/>
  <c r="J28" i="45"/>
  <c r="J26" i="45"/>
  <c r="J24" i="45"/>
  <c r="J22" i="45"/>
  <c r="J20" i="45"/>
  <c r="J18" i="45"/>
  <c r="J16" i="45"/>
  <c r="J14" i="45"/>
  <c r="J12" i="45"/>
  <c r="J10" i="45"/>
  <c r="J8" i="45"/>
  <c r="H2" i="45"/>
  <c r="B1" i="45"/>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17" i="42"/>
  <c r="J16" i="42"/>
  <c r="J15" i="42"/>
  <c r="J14" i="42"/>
  <c r="J13" i="42"/>
  <c r="J12" i="42"/>
  <c r="J11" i="42"/>
  <c r="J10" i="42"/>
  <c r="J9" i="42"/>
  <c r="J8" i="42"/>
  <c r="J7" i="42"/>
  <c r="J6" i="42"/>
  <c r="I5" i="42"/>
  <c r="H5" i="42"/>
  <c r="H2" i="42"/>
  <c r="B1" i="42"/>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J7" i="41"/>
  <c r="J6" i="41"/>
  <c r="I5" i="41"/>
  <c r="H5" i="41"/>
  <c r="H2" i="41"/>
  <c r="B1" i="41"/>
  <c r="J357" i="40"/>
  <c r="J356" i="40"/>
  <c r="J355" i="40"/>
  <c r="J354" i="40"/>
  <c r="J353" i="40"/>
  <c r="J352" i="40"/>
  <c r="J351" i="40"/>
  <c r="J350" i="40"/>
  <c r="J349" i="40"/>
  <c r="J348" i="40"/>
  <c r="J347" i="40"/>
  <c r="J346" i="40"/>
  <c r="J345" i="40"/>
  <c r="J344" i="40"/>
  <c r="J343" i="40"/>
  <c r="J342" i="40"/>
  <c r="J341" i="40"/>
  <c r="J340" i="40"/>
  <c r="J339" i="40"/>
  <c r="J338" i="40"/>
  <c r="J337" i="40"/>
  <c r="J336" i="40"/>
  <c r="J335" i="40"/>
  <c r="J334" i="40"/>
  <c r="J333" i="40"/>
  <c r="J332" i="40"/>
  <c r="J331" i="40"/>
  <c r="J330" i="40"/>
  <c r="J329" i="40"/>
  <c r="J328" i="40"/>
  <c r="J327" i="40"/>
  <c r="J326" i="40"/>
  <c r="J325" i="40"/>
  <c r="J324" i="40"/>
  <c r="J323" i="40"/>
  <c r="J322" i="40"/>
  <c r="J321" i="40"/>
  <c r="J320" i="40"/>
  <c r="J319" i="40"/>
  <c r="J318" i="40"/>
  <c r="J317" i="40"/>
  <c r="J316" i="40"/>
  <c r="J315" i="40"/>
  <c r="J314" i="40"/>
  <c r="J313" i="40"/>
  <c r="J312" i="40"/>
  <c r="J311" i="40"/>
  <c r="J310" i="40"/>
  <c r="J309" i="40"/>
  <c r="J308" i="40"/>
  <c r="J307" i="40"/>
  <c r="J306" i="40"/>
  <c r="J305" i="40"/>
  <c r="J304" i="40"/>
  <c r="J303" i="40"/>
  <c r="J302" i="40"/>
  <c r="J301" i="40"/>
  <c r="J300" i="40"/>
  <c r="J299" i="40"/>
  <c r="J298" i="40"/>
  <c r="J297" i="40"/>
  <c r="J296" i="40"/>
  <c r="J295" i="40"/>
  <c r="J294" i="40"/>
  <c r="J293" i="40"/>
  <c r="J292" i="40"/>
  <c r="J291" i="40"/>
  <c r="J290" i="40"/>
  <c r="J289" i="40"/>
  <c r="J288" i="40"/>
  <c r="J287" i="40"/>
  <c r="J286" i="40"/>
  <c r="J285" i="40"/>
  <c r="J284" i="40"/>
  <c r="J283" i="40"/>
  <c r="J282" i="40"/>
  <c r="J281" i="40"/>
  <c r="J280" i="40"/>
  <c r="J279" i="40"/>
  <c r="J278" i="40"/>
  <c r="J277" i="40"/>
  <c r="J276" i="40"/>
  <c r="J275" i="40"/>
  <c r="J274" i="40"/>
  <c r="J273" i="40"/>
  <c r="J272" i="40"/>
  <c r="J271" i="40"/>
  <c r="J270" i="40"/>
  <c r="J269" i="40"/>
  <c r="J268" i="40"/>
  <c r="J267" i="40"/>
  <c r="J266" i="40"/>
  <c r="J265" i="40"/>
  <c r="J264" i="40"/>
  <c r="J263" i="40"/>
  <c r="J262" i="40"/>
  <c r="J261" i="40"/>
  <c r="J260" i="40"/>
  <c r="J259" i="40"/>
  <c r="J258" i="40"/>
  <c r="J257" i="40"/>
  <c r="J256" i="40"/>
  <c r="J255" i="40"/>
  <c r="J254" i="40"/>
  <c r="J253" i="40"/>
  <c r="J252" i="40"/>
  <c r="J251" i="40"/>
  <c r="J250" i="40"/>
  <c r="J249" i="40"/>
  <c r="J248" i="40"/>
  <c r="J247" i="40"/>
  <c r="J246" i="40"/>
  <c r="J245" i="40"/>
  <c r="J244" i="40"/>
  <c r="J243" i="40"/>
  <c r="J242" i="40"/>
  <c r="J241" i="40"/>
  <c r="J240" i="40"/>
  <c r="J239" i="40"/>
  <c r="J238" i="40"/>
  <c r="J237" i="40"/>
  <c r="J236" i="40"/>
  <c r="J235" i="40"/>
  <c r="J234" i="40"/>
  <c r="J233" i="40"/>
  <c r="J232" i="40"/>
  <c r="J231" i="40"/>
  <c r="J230" i="40"/>
  <c r="J229" i="40"/>
  <c r="J228" i="40"/>
  <c r="J227" i="40"/>
  <c r="J226" i="40"/>
  <c r="J225" i="40"/>
  <c r="J224" i="40"/>
  <c r="J223" i="40"/>
  <c r="J222" i="40"/>
  <c r="J221" i="40"/>
  <c r="J220" i="40"/>
  <c r="J219" i="40"/>
  <c r="J218" i="40"/>
  <c r="J217" i="40"/>
  <c r="J216" i="40"/>
  <c r="J215" i="40"/>
  <c r="J214" i="40"/>
  <c r="J213" i="40"/>
  <c r="J212" i="40"/>
  <c r="J211" i="40"/>
  <c r="J210" i="40"/>
  <c r="J209" i="40"/>
  <c r="J208" i="40"/>
  <c r="J207" i="40"/>
  <c r="J206" i="40"/>
  <c r="J205" i="40"/>
  <c r="J204" i="40"/>
  <c r="J203" i="40"/>
  <c r="J202" i="40"/>
  <c r="J201" i="40"/>
  <c r="J200" i="40"/>
  <c r="J199" i="40"/>
  <c r="J198" i="40"/>
  <c r="J197" i="40"/>
  <c r="J196" i="40"/>
  <c r="J195" i="40"/>
  <c r="J194" i="40"/>
  <c r="J193" i="40"/>
  <c r="J192" i="40"/>
  <c r="J191" i="40"/>
  <c r="J190" i="40"/>
  <c r="J189" i="40"/>
  <c r="J188" i="40"/>
  <c r="J187" i="40"/>
  <c r="J186" i="40"/>
  <c r="J185" i="40"/>
  <c r="J184" i="40"/>
  <c r="J183" i="40"/>
  <c r="J182" i="40"/>
  <c r="J181" i="40"/>
  <c r="J180" i="40"/>
  <c r="J179" i="40"/>
  <c r="J178" i="40"/>
  <c r="J177" i="40"/>
  <c r="J176" i="40"/>
  <c r="J175" i="40"/>
  <c r="J174" i="40"/>
  <c r="J173" i="40"/>
  <c r="J172" i="40"/>
  <c r="J171" i="40"/>
  <c r="J170" i="40"/>
  <c r="J169" i="40"/>
  <c r="J168" i="40"/>
  <c r="J167" i="40"/>
  <c r="J166" i="40"/>
  <c r="J165" i="40"/>
  <c r="J164" i="40"/>
  <c r="J163" i="40"/>
  <c r="J162" i="40"/>
  <c r="J161" i="40"/>
  <c r="J160" i="40"/>
  <c r="J159" i="40"/>
  <c r="J158" i="40"/>
  <c r="J157" i="40"/>
  <c r="J156" i="40"/>
  <c r="J155" i="40"/>
  <c r="J154" i="40"/>
  <c r="J153" i="40"/>
  <c r="J152" i="40"/>
  <c r="J151" i="40"/>
  <c r="J150" i="40"/>
  <c r="J149" i="40"/>
  <c r="J148" i="40"/>
  <c r="J147" i="40"/>
  <c r="J146" i="40"/>
  <c r="J145" i="40"/>
  <c r="J144" i="40"/>
  <c r="J143" i="40"/>
  <c r="J142" i="40"/>
  <c r="J141" i="40"/>
  <c r="J140" i="4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105" i="40"/>
  <c r="J104" i="40"/>
  <c r="J103" i="40"/>
  <c r="J102" i="40"/>
  <c r="J101" i="40"/>
  <c r="J100" i="40"/>
  <c r="J99" i="40"/>
  <c r="J98" i="40"/>
  <c r="J97" i="40"/>
  <c r="J9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O20" i="40"/>
  <c r="J20" i="40"/>
  <c r="O19" i="40"/>
  <c r="J19" i="40"/>
  <c r="O18" i="40"/>
  <c r="J18" i="40"/>
  <c r="O17" i="40"/>
  <c r="J17" i="40"/>
  <c r="O16" i="40"/>
  <c r="J16" i="40"/>
  <c r="O15" i="40"/>
  <c r="J15" i="40"/>
  <c r="O14" i="40"/>
  <c r="J14" i="40"/>
  <c r="O13" i="40"/>
  <c r="J13" i="40"/>
  <c r="O12" i="40"/>
  <c r="J12" i="40"/>
  <c r="O11" i="40"/>
  <c r="J11" i="40"/>
  <c r="O10" i="40"/>
  <c r="J10" i="40"/>
  <c r="O9" i="40"/>
  <c r="J9" i="40"/>
  <c r="O8" i="40"/>
  <c r="J8" i="40"/>
  <c r="I7" i="40"/>
  <c r="H7" i="40"/>
  <c r="H2" i="40"/>
  <c r="B1" i="40"/>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J253" i="39"/>
  <c r="J252" i="39"/>
  <c r="J251" i="39"/>
  <c r="J250" i="39"/>
  <c r="J249" i="39"/>
  <c r="J248" i="39"/>
  <c r="J247" i="39"/>
  <c r="J246" i="39"/>
  <c r="J245" i="39"/>
  <c r="J244" i="39"/>
  <c r="J243" i="39"/>
  <c r="J242" i="39"/>
  <c r="J241" i="39"/>
  <c r="J240" i="39"/>
  <c r="J239" i="39"/>
  <c r="J238" i="39"/>
  <c r="J237" i="39"/>
  <c r="J236" i="39"/>
  <c r="J235" i="39"/>
  <c r="J234" i="39"/>
  <c r="J233" i="39"/>
  <c r="J232" i="39"/>
  <c r="J231" i="39"/>
  <c r="J230" i="39"/>
  <c r="J229" i="39"/>
  <c r="J228" i="39"/>
  <c r="J227" i="39"/>
  <c r="J226" i="39"/>
  <c r="J225" i="39"/>
  <c r="J224" i="39"/>
  <c r="J223" i="39"/>
  <c r="J222" i="39"/>
  <c r="J221" i="39"/>
  <c r="J220" i="39"/>
  <c r="J219"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M15" i="39"/>
  <c r="J15" i="39"/>
  <c r="M14" i="39"/>
  <c r="J14" i="39"/>
  <c r="M13" i="39"/>
  <c r="J13" i="39"/>
  <c r="M12" i="39"/>
  <c r="J12" i="39"/>
  <c r="M11" i="39"/>
  <c r="J11" i="39"/>
  <c r="M10" i="39"/>
  <c r="J10" i="39"/>
  <c r="M9" i="39"/>
  <c r="J9" i="39"/>
  <c r="M8" i="39"/>
  <c r="M7" i="39" s="1"/>
  <c r="H3" i="39" s="1"/>
  <c r="J8" i="39"/>
  <c r="L7" i="39"/>
  <c r="K7" i="39"/>
  <c r="I7" i="39"/>
  <c r="H7" i="39"/>
  <c r="H2" i="39"/>
  <c r="B1" i="39"/>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I5" i="30"/>
  <c r="J5" i="30" s="1"/>
  <c r="H5" i="30"/>
  <c r="H2" i="30"/>
  <c r="B1" i="30"/>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J6" i="29"/>
  <c r="I5" i="29"/>
  <c r="H5" i="29"/>
  <c r="J5" i="29" s="1"/>
  <c r="H2" i="29"/>
  <c r="B1" i="29"/>
  <c r="J357" i="28"/>
  <c r="J356" i="28"/>
  <c r="J355" i="28"/>
  <c r="J354" i="28"/>
  <c r="J353" i="28"/>
  <c r="J352" i="28"/>
  <c r="J351" i="28"/>
  <c r="J350" i="28"/>
  <c r="J349" i="28"/>
  <c r="J348" i="28"/>
  <c r="J347" i="28"/>
  <c r="J346" i="28"/>
  <c r="J345" i="28"/>
  <c r="J344" i="28"/>
  <c r="J343" i="28"/>
  <c r="J342" i="28"/>
  <c r="J341" i="28"/>
  <c r="J340" i="28"/>
  <c r="J339" i="28"/>
  <c r="J338" i="28"/>
  <c r="J337" i="28"/>
  <c r="J336" i="28"/>
  <c r="J335" i="28"/>
  <c r="J334" i="28"/>
  <c r="J333" i="28"/>
  <c r="J332" i="28"/>
  <c r="J331" i="28"/>
  <c r="J330" i="28"/>
  <c r="J329" i="28"/>
  <c r="J328" i="28"/>
  <c r="J327" i="28"/>
  <c r="J326" i="28"/>
  <c r="J325" i="28"/>
  <c r="J324" i="28"/>
  <c r="J323" i="28"/>
  <c r="J322" i="28"/>
  <c r="J321" i="28"/>
  <c r="J320" i="28"/>
  <c r="J319" i="28"/>
  <c r="J318" i="28"/>
  <c r="J317" i="28"/>
  <c r="J316" i="28"/>
  <c r="J315" i="28"/>
  <c r="J314" i="28"/>
  <c r="J313" i="28"/>
  <c r="J312" i="28"/>
  <c r="J311" i="28"/>
  <c r="J310" i="28"/>
  <c r="J309" i="28"/>
  <c r="J308" i="28"/>
  <c r="J307" i="28"/>
  <c r="J306" i="28"/>
  <c r="J305" i="28"/>
  <c r="J304" i="28"/>
  <c r="J303" i="28"/>
  <c r="J302" i="28"/>
  <c r="J301" i="28"/>
  <c r="J300" i="28"/>
  <c r="J299" i="28"/>
  <c r="J298" i="28"/>
  <c r="J297" i="28"/>
  <c r="J296" i="28"/>
  <c r="J295"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J246" i="28"/>
  <c r="J245" i="28"/>
  <c r="J244"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J218" i="28"/>
  <c r="J217" i="28"/>
  <c r="J216" i="28"/>
  <c r="J215" i="28"/>
  <c r="J214" i="28"/>
  <c r="J213" i="28"/>
  <c r="J212" i="28"/>
  <c r="J211" i="28"/>
  <c r="J210" i="28"/>
  <c r="J209" i="28"/>
  <c r="J208" i="28"/>
  <c r="J207" i="28"/>
  <c r="J206" i="28"/>
  <c r="J205" i="28"/>
  <c r="J204" i="28"/>
  <c r="J203" i="28"/>
  <c r="J202" i="28"/>
  <c r="J201" i="28"/>
  <c r="J200" i="28"/>
  <c r="J199" i="28"/>
  <c r="J198" i="28"/>
  <c r="J197" i="28"/>
  <c r="J196" i="28"/>
  <c r="J195" i="28"/>
  <c r="J194" i="28"/>
  <c r="J193" i="28"/>
  <c r="J192" i="28"/>
  <c r="J191" i="28"/>
  <c r="J190" i="28"/>
  <c r="J189" i="28"/>
  <c r="J188" i="28"/>
  <c r="J187" i="28"/>
  <c r="J186" i="28"/>
  <c r="J185" i="28"/>
  <c r="J184" i="28"/>
  <c r="J183" i="28"/>
  <c r="J182" i="28"/>
  <c r="J181"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O20" i="28"/>
  <c r="J20" i="28"/>
  <c r="O19" i="28"/>
  <c r="J19" i="28"/>
  <c r="O18" i="28"/>
  <c r="J18" i="28"/>
  <c r="O17" i="28"/>
  <c r="J17" i="28"/>
  <c r="O16" i="28"/>
  <c r="J16" i="28"/>
  <c r="O15" i="28"/>
  <c r="J15" i="28"/>
  <c r="O14" i="28"/>
  <c r="J14" i="28"/>
  <c r="O13" i="28"/>
  <c r="J13" i="28"/>
  <c r="O12" i="28"/>
  <c r="J12" i="28"/>
  <c r="O11" i="28"/>
  <c r="J11" i="28"/>
  <c r="O10" i="28"/>
  <c r="J10" i="28"/>
  <c r="O9" i="28"/>
  <c r="J9" i="28"/>
  <c r="O8" i="28"/>
  <c r="J8" i="28"/>
  <c r="I7" i="28"/>
  <c r="H7" i="28"/>
  <c r="H2" i="28"/>
  <c r="B1" i="28"/>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M21" i="27"/>
  <c r="J21" i="27"/>
  <c r="M20" i="27"/>
  <c r="J20" i="27"/>
  <c r="M19" i="27"/>
  <c r="J19" i="27"/>
  <c r="M18" i="27"/>
  <c r="J18" i="27"/>
  <c r="M17" i="27"/>
  <c r="J17" i="27"/>
  <c r="M16" i="27"/>
  <c r="J16" i="27"/>
  <c r="L15" i="27"/>
  <c r="J15" i="27"/>
  <c r="L14" i="27"/>
  <c r="J14" i="27"/>
  <c r="M13" i="27"/>
  <c r="J13" i="27"/>
  <c r="M12" i="27"/>
  <c r="J12" i="27"/>
  <c r="J11" i="27"/>
  <c r="J10" i="27"/>
  <c r="M9" i="27"/>
  <c r="J9" i="27"/>
  <c r="M8" i="27"/>
  <c r="J8" i="27"/>
  <c r="K7" i="27"/>
  <c r="I7" i="27"/>
  <c r="H7" i="27"/>
  <c r="H2" i="27"/>
  <c r="B1" i="27"/>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I5" i="24"/>
  <c r="H5" i="24"/>
  <c r="H2" i="24"/>
  <c r="B1" i="24"/>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I5" i="23"/>
  <c r="H5" i="23"/>
  <c r="H2" i="23"/>
  <c r="B1" i="23"/>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O20" i="22"/>
  <c r="J20" i="22"/>
  <c r="O19" i="22"/>
  <c r="J19" i="22"/>
  <c r="O18" i="22"/>
  <c r="J18" i="22"/>
  <c r="O17" i="22"/>
  <c r="J17" i="22"/>
  <c r="O16" i="22"/>
  <c r="J16" i="22"/>
  <c r="O15" i="22"/>
  <c r="J15" i="22"/>
  <c r="O14" i="22"/>
  <c r="J14" i="22"/>
  <c r="O13" i="22"/>
  <c r="J13" i="22"/>
  <c r="O12" i="22"/>
  <c r="J12" i="22"/>
  <c r="O11" i="22"/>
  <c r="J11" i="22"/>
  <c r="O10" i="22"/>
  <c r="J10" i="22"/>
  <c r="O9" i="22"/>
  <c r="J9" i="22"/>
  <c r="O8" i="22"/>
  <c r="J8" i="22"/>
  <c r="I7" i="22"/>
  <c r="H7" i="22"/>
  <c r="H2" i="22"/>
  <c r="B1" i="22"/>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F21" i="21"/>
  <c r="J20" i="21"/>
  <c r="F20" i="21"/>
  <c r="J19" i="21"/>
  <c r="F19" i="21"/>
  <c r="J18" i="21"/>
  <c r="J17" i="21"/>
  <c r="M16" i="21"/>
  <c r="J16" i="21"/>
  <c r="M15" i="21"/>
  <c r="J15" i="21"/>
  <c r="M14" i="21"/>
  <c r="J14" i="21"/>
  <c r="M13" i="21"/>
  <c r="J13" i="21"/>
  <c r="M12" i="21"/>
  <c r="J12" i="21"/>
  <c r="M11" i="21"/>
  <c r="J11" i="21"/>
  <c r="M10" i="21"/>
  <c r="J10" i="21"/>
  <c r="M9" i="21"/>
  <c r="J9" i="21"/>
  <c r="M8" i="21"/>
  <c r="J8" i="21"/>
  <c r="L7" i="21"/>
  <c r="K7" i="21"/>
  <c r="I7" i="21"/>
  <c r="H7" i="21"/>
  <c r="H2" i="21"/>
  <c r="B1" i="21"/>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J7" i="20"/>
  <c r="J6" i="20"/>
  <c r="I5" i="20"/>
  <c r="H5" i="20"/>
  <c r="J5" i="20" s="1"/>
  <c r="H2" i="20"/>
  <c r="B1" i="20"/>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5" i="19"/>
  <c r="H5" i="19"/>
  <c r="J5" i="19" s="1"/>
  <c r="H2" i="19"/>
  <c r="B1" i="19"/>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O20" i="18"/>
  <c r="J20" i="18"/>
  <c r="O19" i="18"/>
  <c r="J19" i="18"/>
  <c r="O18" i="18"/>
  <c r="J18" i="18"/>
  <c r="O17" i="18"/>
  <c r="J17" i="18"/>
  <c r="O16" i="18"/>
  <c r="J16" i="18"/>
  <c r="O15" i="18"/>
  <c r="J15" i="18"/>
  <c r="O14" i="18"/>
  <c r="J14" i="18"/>
  <c r="O13" i="18"/>
  <c r="J13" i="18"/>
  <c r="O12" i="18"/>
  <c r="J12" i="18"/>
  <c r="O11" i="18"/>
  <c r="J11" i="18"/>
  <c r="O10" i="18"/>
  <c r="J10" i="18"/>
  <c r="O9" i="18"/>
  <c r="J9" i="18"/>
  <c r="O8" i="18"/>
  <c r="J8" i="18"/>
  <c r="I7" i="18"/>
  <c r="H7" i="18"/>
  <c r="H2" i="18"/>
  <c r="B1" i="18"/>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M15" i="17"/>
  <c r="J15" i="17"/>
  <c r="M14" i="17"/>
  <c r="J14" i="17"/>
  <c r="M13" i="17"/>
  <c r="J13" i="17"/>
  <c r="M12" i="17"/>
  <c r="J12" i="17"/>
  <c r="M11" i="17"/>
  <c r="J11" i="17"/>
  <c r="M10" i="17"/>
  <c r="J10" i="17"/>
  <c r="M9" i="17"/>
  <c r="J9" i="17"/>
  <c r="M8" i="17"/>
  <c r="J8" i="17"/>
  <c r="L7" i="17"/>
  <c r="K7" i="17"/>
  <c r="I7" i="17"/>
  <c r="H7" i="17"/>
  <c r="H2" i="17"/>
  <c r="B1" i="17"/>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J7" i="16"/>
  <c r="J6" i="16"/>
  <c r="I5" i="16"/>
  <c r="H5" i="16"/>
  <c r="J5" i="16" s="1"/>
  <c r="H2" i="16"/>
  <c r="B1" i="16"/>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I5" i="15"/>
  <c r="H5" i="15"/>
  <c r="J5" i="15" s="1"/>
  <c r="H2" i="15"/>
  <c r="B1" i="15"/>
  <c r="J357" i="14"/>
  <c r="J356" i="14"/>
  <c r="J355" i="14"/>
  <c r="J354" i="14"/>
  <c r="J353" i="14"/>
  <c r="J352" i="14"/>
  <c r="J351" i="14"/>
  <c r="J350" i="14"/>
  <c r="J349" i="14"/>
  <c r="J348" i="14"/>
  <c r="J347" i="14"/>
  <c r="J346" i="14"/>
  <c r="J345" i="14"/>
  <c r="J344" i="14"/>
  <c r="J343" i="14"/>
  <c r="J342" i="14"/>
  <c r="J341" i="14"/>
  <c r="J340" i="14"/>
  <c r="J339" i="14"/>
  <c r="J338" i="14"/>
  <c r="J337" i="14"/>
  <c r="J336" i="14"/>
  <c r="J335" i="14"/>
  <c r="J334" i="14"/>
  <c r="J333" i="14"/>
  <c r="J332" i="14"/>
  <c r="J331" i="14"/>
  <c r="J330" i="14"/>
  <c r="J329" i="14"/>
  <c r="J328" i="14"/>
  <c r="J327" i="14"/>
  <c r="J326" i="14"/>
  <c r="J325" i="14"/>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O20" i="14"/>
  <c r="J20" i="14"/>
  <c r="O19" i="14"/>
  <c r="J19" i="14"/>
  <c r="O18" i="14"/>
  <c r="J18" i="14"/>
  <c r="O17" i="14"/>
  <c r="J17" i="14"/>
  <c r="O16" i="14"/>
  <c r="J16" i="14"/>
  <c r="O15" i="14"/>
  <c r="J15" i="14"/>
  <c r="O14" i="14"/>
  <c r="J14" i="14"/>
  <c r="O13" i="14"/>
  <c r="J13" i="14"/>
  <c r="O12" i="14"/>
  <c r="J12" i="14"/>
  <c r="O11" i="14"/>
  <c r="J11" i="14"/>
  <c r="O10" i="14"/>
  <c r="J10" i="14"/>
  <c r="O9" i="14"/>
  <c r="J9" i="14"/>
  <c r="O8" i="14"/>
  <c r="J8" i="14"/>
  <c r="I7" i="14"/>
  <c r="H7" i="14"/>
  <c r="H2" i="14"/>
  <c r="B1" i="14"/>
  <c r="J357" i="13"/>
  <c r="J356" i="13"/>
  <c r="J355" i="13"/>
  <c r="J354" i="13"/>
  <c r="J353" i="13"/>
  <c r="J352" i="13"/>
  <c r="J351" i="13"/>
  <c r="J350" i="13"/>
  <c r="J349" i="13"/>
  <c r="J348" i="13"/>
  <c r="J347" i="13"/>
  <c r="J346" i="13"/>
  <c r="J345" i="13"/>
  <c r="J344" i="13"/>
  <c r="J343" i="13"/>
  <c r="J342" i="13"/>
  <c r="J341" i="13"/>
  <c r="J340" i="13"/>
  <c r="J339" i="13"/>
  <c r="J338" i="13"/>
  <c r="J337" i="13"/>
  <c r="J336" i="13"/>
  <c r="J335" i="13"/>
  <c r="J334" i="13"/>
  <c r="J333" i="13"/>
  <c r="J332" i="13"/>
  <c r="J331" i="13"/>
  <c r="J330" i="13"/>
  <c r="J329" i="13"/>
  <c r="J328" i="13"/>
  <c r="J327" i="13"/>
  <c r="J326" i="13"/>
  <c r="J325" i="13"/>
  <c r="J324" i="13"/>
  <c r="J323" i="13"/>
  <c r="J322" i="13"/>
  <c r="J321" i="13"/>
  <c r="J320" i="13"/>
  <c r="J319" i="13"/>
  <c r="J318" i="13"/>
  <c r="J317" i="13"/>
  <c r="J316" i="13"/>
  <c r="J315" i="13"/>
  <c r="J314" i="13"/>
  <c r="J313" i="13"/>
  <c r="J312" i="13"/>
  <c r="J311" i="13"/>
  <c r="J310" i="13"/>
  <c r="J309" i="13"/>
  <c r="J308" i="13"/>
  <c r="J307" i="13"/>
  <c r="J306" i="13"/>
  <c r="J305" i="13"/>
  <c r="J304" i="13"/>
  <c r="J303" i="13"/>
  <c r="J302" i="13"/>
  <c r="J301" i="13"/>
  <c r="J300" i="13"/>
  <c r="J299" i="13"/>
  <c r="J298" i="13"/>
  <c r="J297" i="13"/>
  <c r="J296" i="13"/>
  <c r="J295" i="13"/>
  <c r="J294" i="13"/>
  <c r="J293" i="13"/>
  <c r="J292" i="13"/>
  <c r="J291" i="13"/>
  <c r="J290" i="13"/>
  <c r="J289" i="13"/>
  <c r="J288" i="13"/>
  <c r="J287" i="13"/>
  <c r="J286" i="13"/>
  <c r="J285" i="13"/>
  <c r="J284" i="13"/>
  <c r="J283" i="13"/>
  <c r="J282" i="13"/>
  <c r="J281" i="13"/>
  <c r="J280" i="13"/>
  <c r="J279" i="13"/>
  <c r="J278" i="13"/>
  <c r="J277" i="13"/>
  <c r="J276" i="13"/>
  <c r="J275" i="13"/>
  <c r="J274" i="13"/>
  <c r="J273" i="13"/>
  <c r="J272" i="13"/>
  <c r="J271" i="13"/>
  <c r="J270" i="13"/>
  <c r="J269" i="13"/>
  <c r="J268" i="13"/>
  <c r="J267"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220" i="13"/>
  <c r="J219" i="13"/>
  <c r="J218" i="13"/>
  <c r="J217" i="13"/>
  <c r="J216" i="13"/>
  <c r="J215" i="13"/>
  <c r="J214" i="13"/>
  <c r="J213" i="13"/>
  <c r="J212" i="13"/>
  <c r="J211" i="13"/>
  <c r="J210" i="13"/>
  <c r="J209" i="13"/>
  <c r="J208" i="13"/>
  <c r="J207" i="13"/>
  <c r="J206" i="13"/>
  <c r="J205" i="13"/>
  <c r="J204" i="13"/>
  <c r="J203" i="13"/>
  <c r="J202" i="13"/>
  <c r="J201" i="13"/>
  <c r="J200" i="13"/>
  <c r="J199" i="13"/>
  <c r="J198" i="13"/>
  <c r="J197" i="13"/>
  <c r="J196" i="13"/>
  <c r="J195" i="13"/>
  <c r="J194" i="13"/>
  <c r="J193" i="13"/>
  <c r="J192" i="13"/>
  <c r="J191" i="13"/>
  <c r="J190" i="13"/>
  <c r="J189" i="13"/>
  <c r="J188" i="13"/>
  <c r="J187" i="13"/>
  <c r="J186" i="13"/>
  <c r="J185" i="13"/>
  <c r="J184" i="13"/>
  <c r="J183" i="13"/>
  <c r="J182" i="13"/>
  <c r="J181" i="13"/>
  <c r="J180" i="13"/>
  <c r="J179" i="13"/>
  <c r="J178" i="13"/>
  <c r="J177" i="13"/>
  <c r="J176" i="13"/>
  <c r="J175" i="13"/>
  <c r="J174" i="13"/>
  <c r="J173" i="13"/>
  <c r="J172" i="13"/>
  <c r="J171" i="13"/>
  <c r="J170" i="13"/>
  <c r="J169" i="13"/>
  <c r="J168" i="13"/>
  <c r="J167" i="13"/>
  <c r="J166" i="13"/>
  <c r="J165" i="13"/>
  <c r="J164" i="13"/>
  <c r="J163" i="13"/>
  <c r="J162" i="13"/>
  <c r="J161" i="13"/>
  <c r="J160" i="13"/>
  <c r="J159" i="13"/>
  <c r="J158" i="13"/>
  <c r="J157" i="13"/>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M15" i="13"/>
  <c r="J15" i="13"/>
  <c r="M14" i="13"/>
  <c r="J14" i="13"/>
  <c r="M13" i="13"/>
  <c r="J13" i="13"/>
  <c r="M12" i="13"/>
  <c r="J12" i="13"/>
  <c r="M11" i="13"/>
  <c r="J11" i="13"/>
  <c r="M10" i="13"/>
  <c r="J10" i="13"/>
  <c r="M9" i="13"/>
  <c r="J9" i="13"/>
  <c r="M8" i="13"/>
  <c r="M7" i="13" s="1"/>
  <c r="H3" i="13" s="1"/>
  <c r="H4" i="13" s="1"/>
  <c r="J8" i="13"/>
  <c r="L7" i="13"/>
  <c r="K7" i="13"/>
  <c r="I7" i="13"/>
  <c r="H7" i="13"/>
  <c r="H2" i="13"/>
  <c r="B1" i="13"/>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I5" i="12"/>
  <c r="H5" i="12"/>
  <c r="H2" i="12"/>
  <c r="B1" i="12"/>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I5" i="11"/>
  <c r="H5" i="11"/>
  <c r="H2" i="11"/>
  <c r="B1" i="11"/>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O20" i="10"/>
  <c r="J20" i="10"/>
  <c r="O19" i="10"/>
  <c r="J19" i="10"/>
  <c r="O18" i="10"/>
  <c r="J18" i="10"/>
  <c r="O17" i="10"/>
  <c r="J17" i="10"/>
  <c r="O16" i="10"/>
  <c r="J16" i="10"/>
  <c r="O15" i="10"/>
  <c r="J15" i="10"/>
  <c r="O14" i="10"/>
  <c r="J14" i="10"/>
  <c r="O13" i="10"/>
  <c r="J13" i="10"/>
  <c r="O12" i="10"/>
  <c r="J12" i="10"/>
  <c r="O11" i="10"/>
  <c r="J11" i="10"/>
  <c r="O10" i="10"/>
  <c r="J10" i="10"/>
  <c r="O9" i="10"/>
  <c r="J9" i="10"/>
  <c r="O8" i="10"/>
  <c r="J8" i="10"/>
  <c r="I7" i="10"/>
  <c r="H7" i="10"/>
  <c r="J7" i="10" s="1"/>
  <c r="H2" i="10"/>
  <c r="B1" i="10"/>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M15" i="9"/>
  <c r="J15" i="9"/>
  <c r="M14" i="9"/>
  <c r="J14" i="9"/>
  <c r="M13" i="9"/>
  <c r="J13" i="9"/>
  <c r="M12" i="9"/>
  <c r="J12" i="9"/>
  <c r="M11" i="9"/>
  <c r="J11" i="9"/>
  <c r="M10" i="9"/>
  <c r="J10" i="9"/>
  <c r="M9" i="9"/>
  <c r="J9" i="9"/>
  <c r="M8" i="9"/>
  <c r="M7" i="9" s="1"/>
  <c r="H3" i="9" s="1"/>
  <c r="H4" i="9" s="1"/>
  <c r="J8" i="9"/>
  <c r="L7" i="9"/>
  <c r="K7" i="9"/>
  <c r="J7" i="9"/>
  <c r="I7" i="9"/>
  <c r="H7" i="9"/>
  <c r="H2" i="9"/>
  <c r="B1" i="9"/>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I5" i="8"/>
  <c r="H5" i="8"/>
  <c r="J5" i="8" s="1"/>
  <c r="H2" i="8"/>
  <c r="B1" i="8"/>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J6" i="7"/>
  <c r="I5" i="7"/>
  <c r="H5" i="7"/>
  <c r="J5" i="7" s="1"/>
  <c r="H2" i="7"/>
  <c r="B1" i="7"/>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O20" i="6"/>
  <c r="J20" i="6"/>
  <c r="O19" i="6"/>
  <c r="J19" i="6"/>
  <c r="O18" i="6"/>
  <c r="J18" i="6"/>
  <c r="O17" i="6"/>
  <c r="J17" i="6"/>
  <c r="O16" i="6"/>
  <c r="J16" i="6"/>
  <c r="O15" i="6"/>
  <c r="J15" i="6"/>
  <c r="O14" i="6"/>
  <c r="J14" i="6"/>
  <c r="O13" i="6"/>
  <c r="J13" i="6"/>
  <c r="O12" i="6"/>
  <c r="J12" i="6"/>
  <c r="O11" i="6"/>
  <c r="J11" i="6"/>
  <c r="O10" i="6"/>
  <c r="J10" i="6"/>
  <c r="O9" i="6"/>
  <c r="J9" i="6"/>
  <c r="O8" i="6"/>
  <c r="J8" i="6"/>
  <c r="I7" i="6"/>
  <c r="H7" i="6"/>
  <c r="H2" i="6"/>
  <c r="B1" i="6"/>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M15" i="5"/>
  <c r="J15" i="5"/>
  <c r="M14" i="5"/>
  <c r="J14" i="5"/>
  <c r="M13" i="5"/>
  <c r="J13" i="5"/>
  <c r="M12" i="5"/>
  <c r="J12" i="5"/>
  <c r="M11" i="5"/>
  <c r="J11" i="5"/>
  <c r="M10" i="5"/>
  <c r="J10" i="5"/>
  <c r="M9" i="5"/>
  <c r="J9" i="5"/>
  <c r="M8" i="5"/>
  <c r="J8" i="5"/>
  <c r="L7" i="5"/>
  <c r="K7" i="5"/>
  <c r="I7" i="5"/>
  <c r="H7" i="5"/>
  <c r="J7" i="5" s="1"/>
  <c r="H2" i="5"/>
  <c r="B1" i="5"/>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I5" i="4"/>
  <c r="H5" i="4"/>
  <c r="J5" i="4" s="1"/>
  <c r="H2" i="4"/>
  <c r="B1" i="4"/>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I5" i="3"/>
  <c r="H5" i="3"/>
  <c r="J5" i="3" s="1"/>
  <c r="H2" i="3"/>
  <c r="B1" i="3"/>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O20" i="2"/>
  <c r="J20" i="2"/>
  <c r="O19" i="2"/>
  <c r="J19" i="2"/>
  <c r="O18" i="2"/>
  <c r="J18" i="2"/>
  <c r="O17" i="2"/>
  <c r="J17" i="2"/>
  <c r="O16" i="2"/>
  <c r="J16" i="2"/>
  <c r="O15" i="2"/>
  <c r="J15" i="2"/>
  <c r="O14" i="2"/>
  <c r="J14" i="2"/>
  <c r="O13" i="2"/>
  <c r="J13" i="2"/>
  <c r="O12" i="2"/>
  <c r="J12" i="2"/>
  <c r="O11" i="2"/>
  <c r="J11" i="2"/>
  <c r="O10" i="2"/>
  <c r="O7" i="2" s="1"/>
  <c r="H3" i="2" s="1"/>
  <c r="H4" i="2" s="1"/>
  <c r="J10" i="2"/>
  <c r="J9" i="2"/>
  <c r="J8" i="2"/>
  <c r="I7" i="2"/>
  <c r="H7" i="2"/>
  <c r="H2" i="2"/>
  <c r="B1" i="2"/>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M15" i="1"/>
  <c r="J15" i="1"/>
  <c r="M14" i="1"/>
  <c r="J14" i="1"/>
  <c r="M13" i="1"/>
  <c r="J13" i="1"/>
  <c r="M12" i="1"/>
  <c r="J12" i="1"/>
  <c r="M11" i="1"/>
  <c r="J11" i="1"/>
  <c r="M10" i="1"/>
  <c r="J10" i="1"/>
  <c r="M9" i="1"/>
  <c r="M7" i="1" s="1"/>
  <c r="H3" i="1" s="1"/>
  <c r="H4" i="1" s="1"/>
  <c r="J9" i="1"/>
  <c r="M8" i="1"/>
  <c r="J8" i="1"/>
  <c r="L7" i="1"/>
  <c r="K7" i="1"/>
  <c r="I7" i="1"/>
  <c r="H7" i="1"/>
  <c r="J7" i="1" s="1"/>
  <c r="H2" i="1"/>
  <c r="B1" i="1"/>
  <c r="C232" i="121" l="1"/>
  <c r="L232" i="121"/>
  <c r="T232" i="121"/>
  <c r="F225" i="121"/>
  <c r="O7" i="211"/>
  <c r="H3" i="211" s="1"/>
  <c r="H4" i="211" s="1"/>
  <c r="O7" i="6"/>
  <c r="H3" i="6" s="1"/>
  <c r="H4" i="6" s="1"/>
  <c r="J7" i="13"/>
  <c r="O7" i="14"/>
  <c r="H3" i="14" s="1"/>
  <c r="H4" i="14" s="1"/>
  <c r="J7" i="18"/>
  <c r="J5" i="42"/>
  <c r="J5" i="64"/>
  <c r="J7" i="92"/>
  <c r="O7" i="105"/>
  <c r="H3" i="105" s="1"/>
  <c r="H4" i="105" s="1"/>
  <c r="J5" i="118"/>
  <c r="J5" i="119"/>
  <c r="D232" i="121"/>
  <c r="I23" i="123"/>
  <c r="J7" i="125"/>
  <c r="J5" i="127"/>
  <c r="J5" i="128"/>
  <c r="M7" i="137"/>
  <c r="H3" i="137" s="1"/>
  <c r="H4" i="137" s="1"/>
  <c r="J7" i="182"/>
  <c r="J7" i="205"/>
  <c r="X232" i="121"/>
  <c r="O7" i="182"/>
  <c r="H3" i="182" s="1"/>
  <c r="H4" i="182" s="1"/>
  <c r="O7" i="205"/>
  <c r="H3" i="205" s="1"/>
  <c r="H4" i="205" s="1"/>
  <c r="M7" i="21"/>
  <c r="H3" i="21" s="1"/>
  <c r="J7" i="46"/>
  <c r="M7" i="67"/>
  <c r="H3" i="67" s="1"/>
  <c r="H4" i="67" s="1"/>
  <c r="J7" i="68"/>
  <c r="J14" i="116"/>
  <c r="N14" i="116"/>
  <c r="O7" i="126"/>
  <c r="H3" i="126" s="1"/>
  <c r="H4" i="126" s="1"/>
  <c r="F105" i="121"/>
  <c r="F112" i="121"/>
  <c r="M7" i="193"/>
  <c r="H3" i="193" s="1"/>
  <c r="O7" i="18"/>
  <c r="H3" i="18" s="1"/>
  <c r="H4" i="18" s="1"/>
  <c r="P232" i="121"/>
  <c r="J7" i="6"/>
  <c r="J7" i="56"/>
  <c r="J7" i="105"/>
  <c r="I7" i="116"/>
  <c r="F176" i="121"/>
  <c r="O7" i="144"/>
  <c r="H3" i="144" s="1"/>
  <c r="H4" i="144" s="1"/>
  <c r="H232" i="121"/>
  <c r="J5" i="52"/>
  <c r="J7" i="55"/>
  <c r="M7" i="74"/>
  <c r="H3" i="74" s="1"/>
  <c r="H4" i="74" s="1"/>
  <c r="J7" i="99"/>
  <c r="J7" i="143"/>
  <c r="J7" i="158"/>
  <c r="J5" i="172"/>
  <c r="H4" i="175"/>
  <c r="M7" i="5"/>
  <c r="H3" i="5" s="1"/>
  <c r="H4" i="5" s="1"/>
  <c r="J7" i="131"/>
  <c r="I41" i="122"/>
  <c r="J7" i="110"/>
  <c r="H4" i="21"/>
  <c r="I232" i="121"/>
  <c r="M232" i="121"/>
  <c r="Q232" i="121"/>
  <c r="U232" i="121"/>
  <c r="Y232" i="121"/>
  <c r="J232" i="121"/>
  <c r="N232" i="121"/>
  <c r="R232" i="121"/>
  <c r="V232" i="121"/>
  <c r="F61" i="121"/>
  <c r="F162" i="121"/>
  <c r="F213" i="121"/>
  <c r="F231" i="121"/>
  <c r="J7" i="176"/>
  <c r="J7" i="2"/>
  <c r="J7" i="14"/>
  <c r="J7" i="17"/>
  <c r="M7" i="17"/>
  <c r="H3" i="17" s="1"/>
  <c r="H4" i="17" s="1"/>
  <c r="J7" i="28"/>
  <c r="J7" i="39"/>
  <c r="O7" i="40"/>
  <c r="H3" i="40" s="1"/>
  <c r="H4" i="40" s="1"/>
  <c r="J5" i="41"/>
  <c r="H7" i="45"/>
  <c r="M7" i="55"/>
  <c r="H3" i="55" s="1"/>
  <c r="H4" i="55" s="1"/>
  <c r="J5" i="72"/>
  <c r="J7" i="74"/>
  <c r="O7" i="75"/>
  <c r="H3" i="75" s="1"/>
  <c r="H4" i="75" s="1"/>
  <c r="J5" i="76"/>
  <c r="M7" i="86"/>
  <c r="H3" i="86" s="1"/>
  <c r="H4" i="86" s="1"/>
  <c r="M7" i="92"/>
  <c r="H3" i="92" s="1"/>
  <c r="H4" i="92" s="1"/>
  <c r="L7" i="92"/>
  <c r="O7" i="93"/>
  <c r="H3" i="93" s="1"/>
  <c r="H4" i="93" s="1"/>
  <c r="M7" i="110"/>
  <c r="H3" i="110" s="1"/>
  <c r="H4" i="110" s="1"/>
  <c r="O7" i="111"/>
  <c r="H3" i="111" s="1"/>
  <c r="H4" i="111" s="1"/>
  <c r="H2" i="116"/>
  <c r="J17" i="116"/>
  <c r="O7" i="117"/>
  <c r="H3" i="117" s="1"/>
  <c r="H4" i="117" s="1"/>
  <c r="F33" i="121"/>
  <c r="F232" i="121" s="1"/>
  <c r="F48" i="121"/>
  <c r="F86" i="121"/>
  <c r="O7" i="138"/>
  <c r="H3" i="138" s="1"/>
  <c r="H4" i="138" s="1"/>
  <c r="J5" i="140"/>
  <c r="J7" i="149"/>
  <c r="M7" i="149"/>
  <c r="H3" i="149" s="1"/>
  <c r="H4" i="149" s="1"/>
  <c r="O7" i="150"/>
  <c r="H3" i="150" s="1"/>
  <c r="H4" i="150" s="1"/>
  <c r="J5" i="151"/>
  <c r="J5" i="152"/>
  <c r="J7" i="157"/>
  <c r="O7" i="164"/>
  <c r="H3" i="164" s="1"/>
  <c r="H4" i="164" s="1"/>
  <c r="J5" i="165"/>
  <c r="J7" i="169"/>
  <c r="J7" i="170"/>
  <c r="J5" i="178"/>
  <c r="J5" i="183"/>
  <c r="O7" i="200"/>
  <c r="H3" i="200" s="1"/>
  <c r="H4" i="200" s="1"/>
  <c r="J5" i="201"/>
  <c r="J5" i="202"/>
  <c r="J7" i="211"/>
  <c r="O7" i="10"/>
  <c r="H3" i="10" s="1"/>
  <c r="H4" i="10" s="1"/>
  <c r="J5" i="11"/>
  <c r="J5" i="12"/>
  <c r="O7" i="22"/>
  <c r="H3" i="22" s="1"/>
  <c r="H4" i="22" s="1"/>
  <c r="J5" i="23"/>
  <c r="J5" i="24"/>
  <c r="J7" i="27"/>
  <c r="M7" i="27"/>
  <c r="H3" i="27" s="1"/>
  <c r="L7" i="27"/>
  <c r="O7" i="28"/>
  <c r="H3" i="28" s="1"/>
  <c r="H4" i="28" s="1"/>
  <c r="J7" i="40"/>
  <c r="O7" i="56"/>
  <c r="H3" i="56" s="1"/>
  <c r="H4" i="56" s="1"/>
  <c r="J5" i="57"/>
  <c r="J5" i="58"/>
  <c r="J7" i="61"/>
  <c r="O7" i="62"/>
  <c r="H3" i="62" s="1"/>
  <c r="H4" i="62" s="1"/>
  <c r="J5" i="63"/>
  <c r="O7" i="68"/>
  <c r="H3" i="68" s="1"/>
  <c r="H4" i="68" s="1"/>
  <c r="J5" i="69"/>
  <c r="J5" i="70"/>
  <c r="J7" i="75"/>
  <c r="J7" i="80"/>
  <c r="O7" i="81"/>
  <c r="H3" i="81" s="1"/>
  <c r="H4" i="81" s="1"/>
  <c r="O7" i="87"/>
  <c r="H3" i="87" s="1"/>
  <c r="H4" i="87" s="1"/>
  <c r="J5" i="88"/>
  <c r="J7" i="93"/>
  <c r="O7" i="99"/>
  <c r="H3" i="99" s="1"/>
  <c r="H4" i="99" s="1"/>
  <c r="J5" i="100"/>
  <c r="J5" i="107"/>
  <c r="J7" i="111"/>
  <c r="M14" i="116"/>
  <c r="J16" i="116"/>
  <c r="G232" i="121"/>
  <c r="K232" i="121"/>
  <c r="O232" i="121"/>
  <c r="S232" i="121"/>
  <c r="W232" i="121"/>
  <c r="F78" i="121"/>
  <c r="F119" i="121"/>
  <c r="F134" i="121"/>
  <c r="F147" i="121"/>
  <c r="I47" i="123"/>
  <c r="M7" i="125"/>
  <c r="M7" i="131"/>
  <c r="H3" i="131" s="1"/>
  <c r="H4" i="131" s="1"/>
  <c r="O7" i="132"/>
  <c r="H3" i="132" s="1"/>
  <c r="H4" i="132" s="1"/>
  <c r="J7" i="138"/>
  <c r="M7" i="157"/>
  <c r="H3" i="157" s="1"/>
  <c r="H4" i="157" s="1"/>
  <c r="J5" i="160"/>
  <c r="J6" i="166"/>
  <c r="M7" i="169"/>
  <c r="H3" i="169" s="1"/>
  <c r="H4" i="169" s="1"/>
  <c r="O7" i="176"/>
  <c r="H3" i="176" s="1"/>
  <c r="H4" i="176" s="1"/>
  <c r="J5" i="177"/>
  <c r="J7" i="193"/>
  <c r="O7" i="194"/>
  <c r="H3" i="194" s="1"/>
  <c r="H4" i="194" s="1"/>
  <c r="J5" i="195"/>
  <c r="J5" i="196"/>
  <c r="M7" i="204"/>
  <c r="H3" i="204" s="1"/>
  <c r="H4" i="204" s="1"/>
  <c r="J7" i="21"/>
  <c r="J7" i="22"/>
  <c r="J7" i="62"/>
  <c r="J7" i="86"/>
  <c r="J5" i="184"/>
  <c r="H4" i="210"/>
  <c r="J7" i="204"/>
  <c r="H4" i="193"/>
  <c r="H4" i="181"/>
  <c r="J7" i="181"/>
  <c r="J5" i="166"/>
  <c r="J7" i="137"/>
  <c r="J5" i="133"/>
  <c r="M18" i="116"/>
  <c r="H7" i="116"/>
  <c r="M17" i="116"/>
  <c r="J5" i="106"/>
  <c r="J5" i="94"/>
  <c r="H4" i="80"/>
  <c r="J5" i="82"/>
  <c r="H5" i="53"/>
  <c r="J5" i="53" s="1"/>
  <c r="I7" i="45"/>
  <c r="J203" i="45"/>
  <c r="M203" i="45"/>
  <c r="M7" i="45" s="1"/>
  <c r="H3" i="45" s="1"/>
  <c r="J205" i="45"/>
  <c r="H4" i="39"/>
  <c r="H4" i="27"/>
  <c r="M7" i="116" l="1"/>
  <c r="H3" i="116" s="1"/>
  <c r="H4" i="116" s="1"/>
  <c r="J7" i="116"/>
  <c r="H4" i="45"/>
  <c r="J7" i="45"/>
</calcChain>
</file>

<file path=xl/comments1.xml><?xml version="1.0" encoding="utf-8"?>
<comments xmlns="http://schemas.openxmlformats.org/spreadsheetml/2006/main">
  <authors>
    <author>mieken</author>
  </authors>
  <commentList>
    <comment ref="H8" authorId="0">
      <text>
        <r>
          <rPr>
            <b/>
            <sz val="9"/>
            <color indexed="81"/>
            <rFont val="ＭＳ Ｐゴシック"/>
            <family val="3"/>
            <charset val="128"/>
          </rPr>
          <t>契約期間が平成27年10月1日～平成29年3月31日の18ヵ月間となっているため、平成28年9月30日までの12ヶ月間の明細書金額（入札時丸紅提出・燃料費調整単価及び再エネ賦課金含む）を記載</t>
        </r>
      </text>
    </comment>
    <comment ref="I8" authorId="0">
      <text>
        <r>
          <rPr>
            <b/>
            <sz val="9"/>
            <color indexed="81"/>
            <rFont val="ＭＳ Ｐゴシック"/>
            <family val="3"/>
            <charset val="128"/>
          </rPr>
          <t>新電力のみ入札参加</t>
        </r>
      </text>
    </comment>
    <comment ref="K8" authorId="0">
      <text>
        <r>
          <rPr>
            <b/>
            <sz val="9"/>
            <color indexed="81"/>
            <rFont val="ＭＳ Ｐゴシック"/>
            <family val="3"/>
            <charset val="128"/>
          </rPr>
          <t>契約電力内訳
特別高圧電力：２０kW
自家発補給電力：４，３８０kW</t>
        </r>
      </text>
    </comment>
    <comment ref="L8" authorId="0">
      <text>
        <r>
          <rPr>
            <b/>
            <sz val="9"/>
            <color indexed="81"/>
            <rFont val="ＭＳ Ｐゴシック"/>
            <family val="3"/>
            <charset val="128"/>
          </rPr>
          <t>契約期間が平成27年10月1日～平成29年3月31日の18ヵ月間となっているため、平成28年9月30日までの12ヶ月間の予定使用電力量を記載</t>
        </r>
      </text>
    </comment>
    <comment ref="M8" authorId="0">
      <text>
        <r>
          <rPr>
            <b/>
            <sz val="9"/>
            <color indexed="81"/>
            <rFont val="ＭＳ Ｐゴシック"/>
            <family val="3"/>
            <charset val="128"/>
          </rPr>
          <t>新電力のみ入札参加</t>
        </r>
      </text>
    </comment>
  </commentList>
</comments>
</file>

<file path=xl/sharedStrings.xml><?xml version="1.0" encoding="utf-8"?>
<sst xmlns="http://schemas.openxmlformats.org/spreadsheetml/2006/main" count="8892" uniqueCount="1919">
  <si>
    <t>自治体名</t>
    <rPh sb="0" eb="3">
      <t>ジチタイ</t>
    </rPh>
    <rPh sb="3" eb="4">
      <t>メイ</t>
    </rPh>
    <phoneticPr fontId="2"/>
  </si>
  <si>
    <t>（単位：千円）</t>
    <rPh sb="1" eb="3">
      <t>タンイ</t>
    </rPh>
    <rPh sb="4" eb="5">
      <t>セン</t>
    </rPh>
    <rPh sb="5" eb="6">
      <t>エン</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</si>
  <si>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</si>
  <si>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</si>
  <si>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</si>
  <si>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電気購入
入札（２）</t>
    <rPh sb="0" eb="2">
      <t>デンキ</t>
    </rPh>
    <rPh sb="2" eb="4">
      <t>コウニュウ</t>
    </rPh>
    <rPh sb="5" eb="7">
      <t>ニュウサツ</t>
    </rPh>
    <phoneticPr fontId="2"/>
  </si>
  <si>
    <t>件名</t>
    <rPh sb="0" eb="2">
      <t>ケンメイ</t>
    </rPh>
    <phoneticPr fontId="2"/>
  </si>
  <si>
    <t>部局</t>
    <rPh sb="0" eb="2">
      <t>ブキョク</t>
    </rPh>
    <phoneticPr fontId="2"/>
  </si>
  <si>
    <t>落札業者</t>
    <rPh sb="0" eb="2">
      <t>ラクサツ</t>
    </rPh>
    <rPh sb="2" eb="4">
      <t>ギョウシャ</t>
    </rPh>
    <phoneticPr fontId="2"/>
  </si>
  <si>
    <t>10電力会社か
PPSか</t>
    <rPh sb="2" eb="4">
      <t>デンリョク</t>
    </rPh>
    <rPh sb="4" eb="6">
      <t>ガイシャ</t>
    </rPh>
    <phoneticPr fontId="2"/>
  </si>
  <si>
    <t>入札方法</t>
    <rPh sb="0" eb="2">
      <t>ニュウサツ</t>
    </rPh>
    <rPh sb="2" eb="4">
      <t>ホウホウ</t>
    </rPh>
    <phoneticPr fontId="2"/>
  </si>
  <si>
    <t>入札参加者数</t>
    <rPh sb="0" eb="2">
      <t>ニュウサツ</t>
    </rPh>
    <rPh sb="2" eb="4">
      <t>サンカ</t>
    </rPh>
    <rPh sb="4" eb="5">
      <t>シャ</t>
    </rPh>
    <rPh sb="5" eb="6">
      <t>スウ</t>
    </rPh>
    <phoneticPr fontId="2"/>
  </si>
  <si>
    <t>落札価格
（税抜き）</t>
    <rPh sb="0" eb="2">
      <t>ラクサツ</t>
    </rPh>
    <rPh sb="2" eb="4">
      <t>カカク</t>
    </rPh>
    <rPh sb="6" eb="7">
      <t>ゼイ</t>
    </rPh>
    <rPh sb="7" eb="8">
      <t>ヌ</t>
    </rPh>
    <phoneticPr fontId="2"/>
  </si>
  <si>
    <t>電力会社
提示額（税抜き）</t>
    <rPh sb="0" eb="2">
      <t>デンリョク</t>
    </rPh>
    <rPh sb="2" eb="4">
      <t>ガイシャ</t>
    </rPh>
    <rPh sb="5" eb="7">
      <t>テイジ</t>
    </rPh>
    <rPh sb="7" eb="8">
      <t>ガク</t>
    </rPh>
    <rPh sb="9" eb="10">
      <t>ゼイ</t>
    </rPh>
    <rPh sb="10" eb="11">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</si>
  <si>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</si>
  <si>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</si>
  <si>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</si>
  <si>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10電力参加時の落札価格</t>
    <rPh sb="2" eb="4">
      <t>デンリョク</t>
    </rPh>
    <rPh sb="4" eb="6">
      <t>サンカ</t>
    </rPh>
    <rPh sb="6" eb="7">
      <t>ジ</t>
    </rPh>
    <rPh sb="8" eb="10">
      <t>ラクサツ</t>
    </rPh>
    <rPh sb="10" eb="12">
      <t>カカク</t>
    </rPh>
    <phoneticPr fontId="2"/>
  </si>
  <si>
    <t>合計</t>
    <rPh sb="0" eb="2">
      <t>ゴウケイ</t>
    </rPh>
    <phoneticPr fontId="2"/>
  </si>
  <si>
    <t>警察本部庁舎</t>
    <rPh sb="0" eb="2">
      <t>ケイサツ</t>
    </rPh>
    <rPh sb="2" eb="4">
      <t>ホンブ</t>
    </rPh>
    <rPh sb="4" eb="6">
      <t>チョウシャ</t>
    </rPh>
    <phoneticPr fontId="2"/>
  </si>
  <si>
    <t>警察本部</t>
    <rPh sb="0" eb="2">
      <t>ケイサツ</t>
    </rPh>
    <rPh sb="2" eb="4">
      <t>ホンブ</t>
    </rPh>
    <phoneticPr fontId="2"/>
  </si>
  <si>
    <t>（株）F-Power</t>
    <rPh sb="0" eb="3">
      <t>カブ</t>
    </rPh>
    <phoneticPr fontId="2"/>
  </si>
  <si>
    <t>PPS</t>
    <phoneticPr fontId="2"/>
  </si>
  <si>
    <t>一般競争入札</t>
    <rPh sb="0" eb="2">
      <t>イッパン</t>
    </rPh>
    <rPh sb="2" eb="4">
      <t>キョウソウ</t>
    </rPh>
    <rPh sb="4" eb="6">
      <t>ニュウサツ</t>
    </rPh>
    <phoneticPr fontId="2"/>
  </si>
  <si>
    <t>盛岡東警察署庁舎</t>
    <rPh sb="0" eb="2">
      <t>モリオカ</t>
    </rPh>
    <rPh sb="2" eb="3">
      <t>ヒガシ</t>
    </rPh>
    <rPh sb="3" eb="6">
      <t>ケイサツショ</t>
    </rPh>
    <rPh sb="6" eb="8">
      <t>チョウシャ</t>
    </rPh>
    <phoneticPr fontId="2"/>
  </si>
  <si>
    <t>東北電力（株）</t>
    <rPh sb="0" eb="2">
      <t>トウホク</t>
    </rPh>
    <rPh sb="2" eb="4">
      <t>デンリョク</t>
    </rPh>
    <rPh sb="4" eb="7">
      <t>カブ</t>
    </rPh>
    <phoneticPr fontId="2"/>
  </si>
  <si>
    <t>10電力会社</t>
    <rPh sb="2" eb="4">
      <t>デンリョク</t>
    </rPh>
    <rPh sb="4" eb="6">
      <t>ガイシャ</t>
    </rPh>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</si>
  <si>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</si>
  <si>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</si>
  <si>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t>
    <phoneticPr fontId="2"/>
  </si>
  <si>
    <t>電気購入
随意契約（３）</t>
    <rPh sb="0" eb="2">
      <t>デンキ</t>
    </rPh>
    <rPh sb="2" eb="4">
      <t>コウニュウ</t>
    </rPh>
    <rPh sb="5" eb="7">
      <t>ズイイ</t>
    </rPh>
    <rPh sb="7" eb="9">
      <t>ケイヤク</t>
    </rPh>
    <phoneticPr fontId="2"/>
  </si>
  <si>
    <t>随意契約方法</t>
    <rPh sb="0" eb="2">
      <t>ズイイ</t>
    </rPh>
    <rPh sb="2" eb="4">
      <t>ケイヤク</t>
    </rPh>
    <rPh sb="4" eb="6">
      <t>ホウホウ</t>
    </rPh>
    <phoneticPr fontId="2"/>
  </si>
  <si>
    <t>参加者数</t>
    <rPh sb="0" eb="2">
      <t>サンカ</t>
    </rPh>
    <rPh sb="2" eb="3">
      <t>シャ</t>
    </rPh>
    <rPh sb="3" eb="4">
      <t>スウ</t>
    </rPh>
    <phoneticPr fontId="2"/>
  </si>
  <si>
    <t>随意契約を選んだ理由</t>
    <rPh sb="0" eb="2">
      <t>ズイイ</t>
    </rPh>
    <rPh sb="2" eb="4">
      <t>ケイヤク</t>
    </rPh>
    <rPh sb="5" eb="6">
      <t>エラ</t>
    </rPh>
    <rPh sb="8" eb="10">
      <t>リユウ</t>
    </rPh>
    <phoneticPr fontId="2"/>
  </si>
  <si>
    <t>その業者と随意契約した理由</t>
    <rPh sb="2" eb="4">
      <t>ギョウシャ</t>
    </rPh>
    <rPh sb="5" eb="7">
      <t>ズイイ</t>
    </rPh>
    <rPh sb="7" eb="9">
      <t>ケイヤク</t>
    </rPh>
    <rPh sb="11" eb="13">
      <t>リユウ</t>
    </rPh>
    <phoneticPr fontId="2"/>
  </si>
  <si>
    <t>10電力参加時の落札価格</t>
    <rPh sb="6" eb="7">
      <t>ジ</t>
    </rPh>
    <rPh sb="8" eb="10">
      <t>ラクサツ</t>
    </rPh>
    <rPh sb="10" eb="12">
      <t>カカク</t>
    </rPh>
    <phoneticPr fontId="2"/>
  </si>
  <si>
    <t>入畑ダム</t>
    <rPh sb="0" eb="1">
      <t>イ</t>
    </rPh>
    <rPh sb="1" eb="2">
      <t>ハタ</t>
    </rPh>
    <phoneticPr fontId="2"/>
  </si>
  <si>
    <t>県土整備部</t>
    <rPh sb="0" eb="1">
      <t>ケン</t>
    </rPh>
    <rPh sb="1" eb="2">
      <t>ド</t>
    </rPh>
    <rPh sb="2" eb="4">
      <t>セイビ</t>
    </rPh>
    <rPh sb="4" eb="5">
      <t>ブ</t>
    </rPh>
    <phoneticPr fontId="2"/>
  </si>
  <si>
    <t>岩手県企業局</t>
    <rPh sb="0" eb="3">
      <t>イワテケン</t>
    </rPh>
    <rPh sb="3" eb="5">
      <t>キギョウ</t>
    </rPh>
    <rPh sb="5" eb="6">
      <t>キョク</t>
    </rPh>
    <phoneticPr fontId="2"/>
  </si>
  <si>
    <t>-</t>
    <phoneticPr fontId="2"/>
  </si>
  <si>
    <t>競争性なし</t>
    <rPh sb="0" eb="3">
      <t>キョウソウセイ</t>
    </rPh>
    <phoneticPr fontId="2"/>
  </si>
  <si>
    <t>ダムの放流による水力発電（従属）により得た電力について、特定供給を受けるため。</t>
    <rPh sb="3" eb="5">
      <t>ホウリュウ</t>
    </rPh>
    <rPh sb="8" eb="10">
      <t>スイリョク</t>
    </rPh>
    <rPh sb="10" eb="12">
      <t>ハツデン</t>
    </rPh>
    <rPh sb="13" eb="15">
      <t>ジュウゾク</t>
    </rPh>
    <rPh sb="19" eb="20">
      <t>エ</t>
    </rPh>
    <rPh sb="21" eb="23">
      <t>デンリョク</t>
    </rPh>
    <rPh sb="28" eb="30">
      <t>トクテイ</t>
    </rPh>
    <rPh sb="30" eb="32">
      <t>キョウキュウ</t>
    </rPh>
    <rPh sb="33" eb="34">
      <t>ウ</t>
    </rPh>
    <phoneticPr fontId="2"/>
  </si>
  <si>
    <t>水力発電を行っている電気事業者（岩手県企業局）</t>
    <rPh sb="0" eb="2">
      <t>スイリョク</t>
    </rPh>
    <rPh sb="2" eb="4">
      <t>ハツデン</t>
    </rPh>
    <rPh sb="5" eb="6">
      <t>オコナ</t>
    </rPh>
    <rPh sb="10" eb="12">
      <t>デンキ</t>
    </rPh>
    <rPh sb="12" eb="15">
      <t>ジギョウシャ</t>
    </rPh>
    <rPh sb="16" eb="18">
      <t>イワテ</t>
    </rPh>
    <rPh sb="18" eb="19">
      <t>ケン</t>
    </rPh>
    <rPh sb="19" eb="21">
      <t>キギョウ</t>
    </rPh>
    <rPh sb="21" eb="22">
      <t>キョク</t>
    </rPh>
    <phoneticPr fontId="2"/>
  </si>
  <si>
    <t>早池峰ダム</t>
    <rPh sb="0" eb="3">
      <t>ハヤチネ</t>
    </rPh>
    <phoneticPr fontId="2"/>
  </si>
  <si>
    <t>入札による全売却額のうちPPSへの売却額合計</t>
    <rPh sb="0" eb="2">
      <t>ニュウサツ</t>
    </rPh>
    <rPh sb="5" eb="6">
      <t>ゼン</t>
    </rPh>
    <rPh sb="6" eb="9">
      <t>バイキャクガク</t>
    </rPh>
    <rPh sb="20" eb="22">
      <t>ゴウケイ</t>
    </rPh>
    <phoneticPr fontId="2"/>
  </si>
  <si>
    <t>電気売却
入札（6）</t>
    <rPh sb="0" eb="2">
      <t>デンキ</t>
    </rPh>
    <rPh sb="2" eb="4">
      <t>バイキャク</t>
    </rPh>
    <rPh sb="5" eb="7">
      <t>ニュウサツ</t>
    </rPh>
    <phoneticPr fontId="2"/>
  </si>
  <si>
    <r>
      <t>Ｈ2</t>
    </r>
    <r>
      <rPr>
        <sz val="11"/>
        <color indexed="10"/>
        <rFont val="ＭＳ Ｐゴシック"/>
        <family val="3"/>
        <charset val="128"/>
      </rPr>
      <t>7</t>
    </r>
    <r>
      <rPr>
        <sz val="11"/>
        <rFont val="ＭＳ Ｐゴシック"/>
        <family val="3"/>
        <charset val="128"/>
      </rPr>
      <t>年度
売却実績
（税抜き・円）</t>
    </r>
    <rPh sb="3" eb="5">
      <t>ネンド</t>
    </rPh>
    <rPh sb="6" eb="8">
      <t>バイキャク</t>
    </rPh>
    <rPh sb="8" eb="10">
      <t>ジッセキ</t>
    </rPh>
    <rPh sb="12" eb="13">
      <t>ゼイ</t>
    </rPh>
    <rPh sb="13" eb="14">
      <t>ヌ</t>
    </rPh>
    <rPh sb="16" eb="17">
      <t>エン</t>
    </rPh>
    <phoneticPr fontId="2"/>
  </si>
  <si>
    <r>
      <t>H2</t>
    </r>
    <r>
      <rPr>
        <sz val="11"/>
        <color indexed="10"/>
        <rFont val="ＭＳ Ｐゴシック"/>
        <family val="3"/>
        <charset val="128"/>
      </rPr>
      <t>7</t>
    </r>
    <r>
      <rPr>
        <sz val="11"/>
        <rFont val="ＭＳ Ｐゴシック"/>
        <family val="3"/>
        <charset val="128"/>
      </rPr>
      <t>年度
数量実績(kWh)</t>
    </r>
    <rPh sb="3" eb="5">
      <t>ネンド</t>
    </rPh>
    <rPh sb="6" eb="8">
      <t>スウリョウ</t>
    </rPh>
    <rPh sb="8" eb="10">
      <t>ジッセキ</t>
    </rPh>
    <phoneticPr fontId="2"/>
  </si>
  <si>
    <t>1kWhあたり
加重平均（円）</t>
    <rPh sb="8" eb="10">
      <t>カジュウ</t>
    </rPh>
    <rPh sb="10" eb="12">
      <t>ヘイキン</t>
    </rPh>
    <rPh sb="13" eb="14">
      <t>エン</t>
    </rPh>
    <phoneticPr fontId="2"/>
  </si>
  <si>
    <t>鷹生ダム</t>
    <rPh sb="0" eb="1">
      <t>タカ</t>
    </rPh>
    <rPh sb="1" eb="2">
      <t>イ</t>
    </rPh>
    <phoneticPr fontId="2"/>
  </si>
  <si>
    <t>F-power（株）</t>
    <rPh sb="8" eb="9">
      <t>カブ</t>
    </rPh>
    <phoneticPr fontId="2"/>
  </si>
  <si>
    <t>太陽光発電事業</t>
    <rPh sb="0" eb="3">
      <t>タイヨウコウ</t>
    </rPh>
    <rPh sb="3" eb="5">
      <t>ハツデン</t>
    </rPh>
    <rPh sb="5" eb="7">
      <t>ジギョウ</t>
    </rPh>
    <phoneticPr fontId="2"/>
  </si>
  <si>
    <t>企業局</t>
    <rPh sb="0" eb="2">
      <t>キギョウ</t>
    </rPh>
    <rPh sb="2" eb="3">
      <t>キョク</t>
    </rPh>
    <phoneticPr fontId="2"/>
  </si>
  <si>
    <t>日本ロジテック協同組合</t>
    <rPh sb="0" eb="2">
      <t>ニホン</t>
    </rPh>
    <rPh sb="7" eb="9">
      <t>キョウドウ</t>
    </rPh>
    <rPh sb="9" eb="11">
      <t>クミアイ</t>
    </rPh>
    <phoneticPr fontId="2"/>
  </si>
  <si>
    <t>PPS</t>
  </si>
  <si>
    <t>全随意契約による売却のうちPPSへの売却額合計</t>
    <rPh sb="0" eb="1">
      <t>ゼン</t>
    </rPh>
    <rPh sb="1" eb="3">
      <t>ズイイ</t>
    </rPh>
    <rPh sb="3" eb="5">
      <t>ケイヤク</t>
    </rPh>
    <rPh sb="8" eb="10">
      <t>バイキャク</t>
    </rPh>
    <rPh sb="21" eb="23">
      <t>ゴウケイ</t>
    </rPh>
    <phoneticPr fontId="2"/>
  </si>
  <si>
    <t>電気売却随意契約(7）</t>
    <rPh sb="0" eb="2">
      <t>デンキ</t>
    </rPh>
    <rPh sb="2" eb="4">
      <t>バイキャク</t>
    </rPh>
    <rPh sb="4" eb="6">
      <t>ズイイ</t>
    </rPh>
    <rPh sb="6" eb="8">
      <t>ケイヤク</t>
    </rPh>
    <phoneticPr fontId="2"/>
  </si>
  <si>
    <t>契約方法</t>
    <rPh sb="0" eb="2">
      <t>ケイヤク</t>
    </rPh>
    <rPh sb="2" eb="4">
      <t>ホウホウ</t>
    </rPh>
    <phoneticPr fontId="2"/>
  </si>
  <si>
    <t>契約業者</t>
    <rPh sb="0" eb="2">
      <t>ケイヤク</t>
    </rPh>
    <rPh sb="2" eb="4">
      <t>ギョウシャ</t>
    </rPh>
    <phoneticPr fontId="2"/>
  </si>
  <si>
    <t>綱取ダム</t>
    <rPh sb="0" eb="2">
      <t>ツナト</t>
    </rPh>
    <phoneticPr fontId="2"/>
  </si>
  <si>
    <t>随意契約（特命）</t>
    <rPh sb="0" eb="2">
      <t>ズイイ</t>
    </rPh>
    <rPh sb="2" eb="4">
      <t>ケイヤク</t>
    </rPh>
    <rPh sb="5" eb="6">
      <t>トク</t>
    </rPh>
    <rPh sb="6" eb="7">
      <t>メイ</t>
    </rPh>
    <phoneticPr fontId="2"/>
  </si>
  <si>
    <t>東北電力（株）</t>
    <rPh sb="0" eb="2">
      <t>トウホク</t>
    </rPh>
    <rPh sb="2" eb="4">
      <t>デンリョク</t>
    </rPh>
    <rPh sb="5" eb="6">
      <t>カブ</t>
    </rPh>
    <phoneticPr fontId="2"/>
  </si>
  <si>
    <t>10電力会社</t>
    <rPh sb="2" eb="4">
      <t>デンリョク</t>
    </rPh>
    <rPh sb="4" eb="6">
      <t>カイシャ</t>
    </rPh>
    <phoneticPr fontId="2"/>
  </si>
  <si>
    <t>五葉地域振興（株）</t>
    <rPh sb="0" eb="2">
      <t>ゴヨウ</t>
    </rPh>
    <rPh sb="2" eb="4">
      <t>チイキ</t>
    </rPh>
    <rPh sb="4" eb="6">
      <t>シンコウ</t>
    </rPh>
    <rPh sb="7" eb="8">
      <t>カブ</t>
    </rPh>
    <phoneticPr fontId="2"/>
  </si>
  <si>
    <t>水力発電事業</t>
    <rPh sb="0" eb="2">
      <t>スイリョク</t>
    </rPh>
    <rPh sb="2" eb="4">
      <t>ハツデン</t>
    </rPh>
    <rPh sb="4" eb="6">
      <t>ジギョウ</t>
    </rPh>
    <phoneticPr fontId="2"/>
  </si>
  <si>
    <t>風力発電事業</t>
    <rPh sb="0" eb="2">
      <t>フウリョク</t>
    </rPh>
    <rPh sb="2" eb="4">
      <t>ハツデン</t>
    </rPh>
    <rPh sb="4" eb="6">
      <t>ジギョウ</t>
    </rPh>
    <phoneticPr fontId="2"/>
  </si>
  <si>
    <t>特定供給（御所ダム）</t>
    <rPh sb="0" eb="2">
      <t>トクテイ</t>
    </rPh>
    <rPh sb="2" eb="4">
      <t>キョウキュウ</t>
    </rPh>
    <rPh sb="5" eb="7">
      <t>ゴショ</t>
    </rPh>
    <phoneticPr fontId="2"/>
  </si>
  <si>
    <t>国土交通省</t>
    <rPh sb="0" eb="2">
      <t>コクド</t>
    </rPh>
    <rPh sb="2" eb="5">
      <t>コウツウショウ</t>
    </rPh>
    <phoneticPr fontId="2"/>
  </si>
  <si>
    <t>-</t>
  </si>
  <si>
    <t>　　〃　　（入畑ダム）</t>
    <rPh sb="6" eb="8">
      <t>イリハタ</t>
    </rPh>
    <phoneticPr fontId="2"/>
  </si>
  <si>
    <t>岩手県</t>
    <rPh sb="0" eb="2">
      <t>イワテ</t>
    </rPh>
    <rPh sb="2" eb="3">
      <t>ケン</t>
    </rPh>
    <phoneticPr fontId="2"/>
  </si>
  <si>
    <t>　　〃　　（早池峰ダム）</t>
    <rPh sb="6" eb="9">
      <t>ハヤチネ</t>
    </rPh>
    <phoneticPr fontId="2"/>
  </si>
  <si>
    <t>平成27年度宮城県仙台合同庁舎電力需給基本契約</t>
    <rPh sb="0" eb="2">
      <t>ヘイセイ</t>
    </rPh>
    <rPh sb="4" eb="6">
      <t>ネンド</t>
    </rPh>
    <rPh sb="6" eb="9">
      <t>ミヤギケン</t>
    </rPh>
    <rPh sb="9" eb="11">
      <t>センダイ</t>
    </rPh>
    <rPh sb="11" eb="13">
      <t>ゴウドウ</t>
    </rPh>
    <rPh sb="13" eb="15">
      <t>チョウシャ</t>
    </rPh>
    <rPh sb="15" eb="17">
      <t>デンリョク</t>
    </rPh>
    <rPh sb="17" eb="19">
      <t>ジュキュウ</t>
    </rPh>
    <rPh sb="19" eb="21">
      <t>キホン</t>
    </rPh>
    <rPh sb="21" eb="23">
      <t>ケイヤク</t>
    </rPh>
    <phoneticPr fontId="2"/>
  </si>
  <si>
    <t>知事</t>
    <rPh sb="0" eb="2">
      <t>チジ</t>
    </rPh>
    <phoneticPr fontId="2"/>
  </si>
  <si>
    <t>伊藤忠エネクス(株)電力・ユーティリティ事業本部</t>
    <rPh sb="0" eb="2">
      <t>イトウ</t>
    </rPh>
    <rPh sb="2" eb="3">
      <t>タダシ</t>
    </rPh>
    <rPh sb="7" eb="10">
      <t>カブ</t>
    </rPh>
    <rPh sb="10" eb="12">
      <t>デンリョク</t>
    </rPh>
    <rPh sb="20" eb="22">
      <t>ジギョウ</t>
    </rPh>
    <rPh sb="22" eb="24">
      <t>ホンブ</t>
    </rPh>
    <phoneticPr fontId="2"/>
  </si>
  <si>
    <t>指名競争入札</t>
    <rPh sb="0" eb="2">
      <t>シメイ</t>
    </rPh>
    <rPh sb="2" eb="4">
      <t>キョウソウ</t>
    </rPh>
    <rPh sb="4" eb="6">
      <t>ニュウサツ</t>
    </rPh>
    <phoneticPr fontId="2"/>
  </si>
  <si>
    <t>宮城県産業技術総合センターで使用する電気</t>
    <rPh sb="0" eb="3">
      <t>ミヤギケン</t>
    </rPh>
    <rPh sb="3" eb="5">
      <t>サンギョウ</t>
    </rPh>
    <rPh sb="5" eb="7">
      <t>ギジュツ</t>
    </rPh>
    <rPh sb="7" eb="9">
      <t>ソウゴウ</t>
    </rPh>
    <rPh sb="14" eb="16">
      <t>シヨウ</t>
    </rPh>
    <rPh sb="18" eb="20">
      <t>デンキ</t>
    </rPh>
    <phoneticPr fontId="2"/>
  </si>
  <si>
    <t>東北電力(株)宮城支店</t>
    <rPh sb="0" eb="2">
      <t>トウホク</t>
    </rPh>
    <rPh sb="2" eb="4">
      <t>デンリョク</t>
    </rPh>
    <rPh sb="4" eb="7">
      <t>カブ</t>
    </rPh>
    <rPh sb="7" eb="9">
      <t>ミヤギ</t>
    </rPh>
    <rPh sb="9" eb="11">
      <t>シテン</t>
    </rPh>
    <phoneticPr fontId="2"/>
  </si>
  <si>
    <t>10電力</t>
  </si>
  <si>
    <t>宮城県図書館で使用する電気</t>
    <rPh sb="0" eb="3">
      <t>ミヤギケン</t>
    </rPh>
    <rPh sb="3" eb="6">
      <t>トショカン</t>
    </rPh>
    <rPh sb="7" eb="9">
      <t>シヨウ</t>
    </rPh>
    <rPh sb="11" eb="13">
      <t>デンキ</t>
    </rPh>
    <phoneticPr fontId="2"/>
  </si>
  <si>
    <t>知事
教育庁</t>
    <rPh sb="0" eb="2">
      <t>チジ</t>
    </rPh>
    <rPh sb="3" eb="6">
      <t>キョウイクチョウ</t>
    </rPh>
    <phoneticPr fontId="2"/>
  </si>
  <si>
    <t>株式会社エネット</t>
    <rPh sb="0" eb="4">
      <t>カブシキガイシャ</t>
    </rPh>
    <phoneticPr fontId="2"/>
  </si>
  <si>
    <t>宮城県美術館で使用する電気</t>
    <rPh sb="0" eb="3">
      <t>ミヤギケン</t>
    </rPh>
    <rPh sb="3" eb="6">
      <t>ビジュツカン</t>
    </rPh>
    <rPh sb="7" eb="9">
      <t>シヨウ</t>
    </rPh>
    <rPh sb="11" eb="13">
      <t>デンキ</t>
    </rPh>
    <phoneticPr fontId="2"/>
  </si>
  <si>
    <t>教育庁</t>
    <rPh sb="0" eb="3">
      <t>キョウイクチョウ</t>
    </rPh>
    <phoneticPr fontId="2"/>
  </si>
  <si>
    <t>東北歴史博物館で使用する電気</t>
    <rPh sb="0" eb="2">
      <t>トウホク</t>
    </rPh>
    <rPh sb="2" eb="4">
      <t>レキシ</t>
    </rPh>
    <rPh sb="4" eb="7">
      <t>ハクブツカン</t>
    </rPh>
    <rPh sb="8" eb="10">
      <t>シヨウ</t>
    </rPh>
    <rPh sb="12" eb="14">
      <t>デンキ</t>
    </rPh>
    <phoneticPr fontId="2"/>
  </si>
  <si>
    <t>全落札額のうち10電力会社が入札に参加したときの落札価格合計/電力会社
提示額（税抜き）</t>
    <phoneticPr fontId="2"/>
  </si>
  <si>
    <t>Ｈ26年度
売却実績
（税抜き・円）</t>
    <rPh sb="3" eb="5">
      <t>ネンド</t>
    </rPh>
    <rPh sb="6" eb="8">
      <t>バイキャク</t>
    </rPh>
    <rPh sb="8" eb="10">
      <t>ジッセキ</t>
    </rPh>
    <rPh sb="12" eb="13">
      <t>ゼイ</t>
    </rPh>
    <rPh sb="13" eb="14">
      <t>ヌ</t>
    </rPh>
    <rPh sb="16" eb="17">
      <t>エン</t>
    </rPh>
    <phoneticPr fontId="2"/>
  </si>
  <si>
    <t>H26年度
数量実績(kWh)</t>
    <rPh sb="3" eb="5">
      <t>ネンド</t>
    </rPh>
    <rPh sb="6" eb="8">
      <t>スウリョウ</t>
    </rPh>
    <rPh sb="8" eb="10">
      <t>ジッセキ</t>
    </rPh>
    <phoneticPr fontId="2"/>
  </si>
  <si>
    <t>全落札額のうち10電力会社が入札に参加したときの落札価格合計/電力会社
提示額（税抜き）⑭/⑥</t>
    <phoneticPr fontId="2"/>
  </si>
  <si>
    <t>産業労働部</t>
    <rPh sb="0" eb="2">
      <t>サンギョウ</t>
    </rPh>
    <rPh sb="2" eb="5">
      <t>ロウドウブ</t>
    </rPh>
    <phoneticPr fontId="2"/>
  </si>
  <si>
    <t>随意契約</t>
    <rPh sb="0" eb="2">
      <t>ズイイ</t>
    </rPh>
    <rPh sb="2" eb="4">
      <t>ケイヤク</t>
    </rPh>
    <phoneticPr fontId="2"/>
  </si>
  <si>
    <t>東北電力㈱</t>
    <rPh sb="0" eb="2">
      <t>トウホク</t>
    </rPh>
    <rPh sb="2" eb="4">
      <t>デンリョク</t>
    </rPh>
    <phoneticPr fontId="2"/>
  </si>
  <si>
    <t>【別表１】</t>
    <rPh sb="1" eb="3">
      <t>ベッピョウ</t>
    </rPh>
    <phoneticPr fontId="2"/>
  </si>
  <si>
    <t>該当なし</t>
    <rPh sb="0" eb="2">
      <t>ガイトウ</t>
    </rPh>
    <phoneticPr fontId="2"/>
  </si>
  <si>
    <t>【別表２】</t>
    <rPh sb="1" eb="3">
      <t>ベッピョウ</t>
    </rPh>
    <phoneticPr fontId="2"/>
  </si>
  <si>
    <t>全落札額のうち10電力会社が入札に参加したときの落札価格合計/電力会社
提示額（税抜き）</t>
    <phoneticPr fontId="2"/>
  </si>
  <si>
    <t>【別表３】</t>
    <rPh sb="1" eb="3">
      <t>ベッピョウ</t>
    </rPh>
    <phoneticPr fontId="2"/>
  </si>
  <si>
    <t>月光川ダム外２ダム（～H28.2）</t>
    <rPh sb="0" eb="2">
      <t>ゲッコウ</t>
    </rPh>
    <rPh sb="2" eb="3">
      <t>カワ</t>
    </rPh>
    <rPh sb="5" eb="6">
      <t>ホカ</t>
    </rPh>
    <phoneticPr fontId="2"/>
  </si>
  <si>
    <t>県土整備部</t>
    <rPh sb="0" eb="2">
      <t>ケンド</t>
    </rPh>
    <rPh sb="2" eb="4">
      <t>セイビ</t>
    </rPh>
    <rPh sb="4" eb="5">
      <t>ブ</t>
    </rPh>
    <phoneticPr fontId="2"/>
  </si>
  <si>
    <t>株式会社エナリス</t>
    <rPh sb="0" eb="2">
      <t>カブシキ</t>
    </rPh>
    <rPh sb="2" eb="4">
      <t>カイシャ</t>
    </rPh>
    <phoneticPr fontId="2"/>
  </si>
  <si>
    <t>月光川ダム外２ダム（H28.3～）</t>
    <rPh sb="0" eb="2">
      <t>ゲッコウ</t>
    </rPh>
    <rPh sb="2" eb="3">
      <t>カワ</t>
    </rPh>
    <rPh sb="5" eb="6">
      <t>ホカ</t>
    </rPh>
    <phoneticPr fontId="2"/>
  </si>
  <si>
    <t>株式会社みらい電力</t>
    <rPh sb="0" eb="2">
      <t>カブシキ</t>
    </rPh>
    <rPh sb="2" eb="4">
      <t>カイシャ</t>
    </rPh>
    <rPh sb="7" eb="9">
      <t>デンリョク</t>
    </rPh>
    <phoneticPr fontId="2"/>
  </si>
  <si>
    <t>【別表４】</t>
    <rPh sb="1" eb="3">
      <t>ベッピョウ</t>
    </rPh>
    <phoneticPr fontId="2"/>
  </si>
  <si>
    <t>蔵王ダム</t>
    <rPh sb="0" eb="2">
      <t>ザオウ</t>
    </rPh>
    <phoneticPr fontId="2"/>
  </si>
  <si>
    <t>東北電力株式会社</t>
    <rPh sb="0" eb="2">
      <t>トウホク</t>
    </rPh>
    <rPh sb="2" eb="4">
      <t>デンリョク</t>
    </rPh>
    <rPh sb="4" eb="6">
      <t>カブシキ</t>
    </rPh>
    <rPh sb="6" eb="8">
      <t>カイシャ</t>
    </rPh>
    <phoneticPr fontId="2"/>
  </si>
  <si>
    <t>白水川ダム</t>
    <rPh sb="0" eb="2">
      <t>シラミズ</t>
    </rPh>
    <rPh sb="2" eb="3">
      <t>ガワ</t>
    </rPh>
    <phoneticPr fontId="2"/>
  </si>
  <si>
    <t>電気事業（新野川第一発電所外）</t>
    <rPh sb="0" eb="2">
      <t>デンキ</t>
    </rPh>
    <rPh sb="2" eb="4">
      <t>ジギョウ</t>
    </rPh>
    <rPh sb="5" eb="6">
      <t>シン</t>
    </rPh>
    <rPh sb="6" eb="8">
      <t>ノガワ</t>
    </rPh>
    <rPh sb="8" eb="10">
      <t>ダイイチ</t>
    </rPh>
    <rPh sb="10" eb="12">
      <t>ハツデン</t>
    </rPh>
    <rPh sb="12" eb="13">
      <t>ショ</t>
    </rPh>
    <rPh sb="13" eb="14">
      <t>ホカ</t>
    </rPh>
    <phoneticPr fontId="2"/>
  </si>
  <si>
    <t>置賜広域水道用水供給事業</t>
    <rPh sb="0" eb="2">
      <t>オイタマ</t>
    </rPh>
    <rPh sb="2" eb="4">
      <t>コウイキ</t>
    </rPh>
    <rPh sb="4" eb="6">
      <t>スイドウ</t>
    </rPh>
    <rPh sb="6" eb="8">
      <t>ヨウスイ</t>
    </rPh>
    <rPh sb="8" eb="10">
      <t>キョウキュウ</t>
    </rPh>
    <rPh sb="10" eb="12">
      <t>ジギョウ</t>
    </rPh>
    <phoneticPr fontId="2"/>
  </si>
  <si>
    <t>茨城県深芝処理場で使用する電気　約8,396,100キロワット時の供給</t>
    <phoneticPr fontId="2"/>
  </si>
  <si>
    <t>土木部</t>
    <rPh sb="0" eb="2">
      <t>ドボク</t>
    </rPh>
    <rPh sb="2" eb="3">
      <t>ブ</t>
    </rPh>
    <phoneticPr fontId="2"/>
  </si>
  <si>
    <t>(株)F-Power</t>
    <rPh sb="1" eb="2">
      <t>カブ</t>
    </rPh>
    <phoneticPr fontId="2"/>
  </si>
  <si>
    <t>東海ポンプ場で使用する電気の供給</t>
    <rPh sb="0" eb="2">
      <t>トウカイ</t>
    </rPh>
    <rPh sb="5" eb="6">
      <t>ジョウ</t>
    </rPh>
    <rPh sb="7" eb="9">
      <t>シヨウ</t>
    </rPh>
    <rPh sb="11" eb="13">
      <t>デンキ</t>
    </rPh>
    <rPh sb="14" eb="16">
      <t>キョウキュウ</t>
    </rPh>
    <phoneticPr fontId="2"/>
  </si>
  <si>
    <t>茨城県企業局県中央水道事務所管内で使用する電気約19,822,652キロワット時の供給</t>
    <rPh sb="0" eb="3">
      <t>イバラキケン</t>
    </rPh>
    <rPh sb="3" eb="5">
      <t>キギョウ</t>
    </rPh>
    <rPh sb="5" eb="6">
      <t>キョク</t>
    </rPh>
    <rPh sb="6" eb="7">
      <t>ケン</t>
    </rPh>
    <rPh sb="7" eb="9">
      <t>チュウオウ</t>
    </rPh>
    <rPh sb="9" eb="11">
      <t>スイドウ</t>
    </rPh>
    <rPh sb="11" eb="13">
      <t>ジム</t>
    </rPh>
    <rPh sb="13" eb="14">
      <t>ショ</t>
    </rPh>
    <rPh sb="14" eb="16">
      <t>カンナイ</t>
    </rPh>
    <rPh sb="17" eb="19">
      <t>シヨウ</t>
    </rPh>
    <rPh sb="21" eb="23">
      <t>デンキ</t>
    </rPh>
    <rPh sb="23" eb="24">
      <t>ヤク</t>
    </rPh>
    <rPh sb="39" eb="40">
      <t>ジ</t>
    </rPh>
    <rPh sb="41" eb="43">
      <t>キョウキュウ</t>
    </rPh>
    <phoneticPr fontId="2"/>
  </si>
  <si>
    <t>東京電力㈱</t>
    <rPh sb="0" eb="2">
      <t>トウキョウ</t>
    </rPh>
    <rPh sb="2" eb="4">
      <t>デンリョク</t>
    </rPh>
    <phoneticPr fontId="2"/>
  </si>
  <si>
    <t>茨城県立高萩高等学校外31校で使用する電気（9,881,000キロワット時）</t>
    <rPh sb="0" eb="2">
      <t>イバラキ</t>
    </rPh>
    <rPh sb="2" eb="4">
      <t>ケンリツ</t>
    </rPh>
    <rPh sb="4" eb="6">
      <t>タカハギ</t>
    </rPh>
    <rPh sb="6" eb="8">
      <t>コウトウ</t>
    </rPh>
    <rPh sb="8" eb="10">
      <t>ガッコウ</t>
    </rPh>
    <rPh sb="10" eb="11">
      <t>ホカ</t>
    </rPh>
    <rPh sb="13" eb="14">
      <t>コウ</t>
    </rPh>
    <rPh sb="15" eb="17">
      <t>シヨウ</t>
    </rPh>
    <rPh sb="19" eb="21">
      <t>デンキ</t>
    </rPh>
    <rPh sb="36" eb="37">
      <t>ジ</t>
    </rPh>
    <phoneticPr fontId="2"/>
  </si>
  <si>
    <t>茨城県立藤代紫水高等学校外32校で使用する電気（10,016,000キロワット時）</t>
    <rPh sb="0" eb="2">
      <t>イバラキ</t>
    </rPh>
    <rPh sb="2" eb="4">
      <t>ケンリツ</t>
    </rPh>
    <rPh sb="4" eb="6">
      <t>フジシロ</t>
    </rPh>
    <rPh sb="6" eb="8">
      <t>シスイ</t>
    </rPh>
    <rPh sb="8" eb="10">
      <t>コウトウ</t>
    </rPh>
    <rPh sb="10" eb="12">
      <t>ガッコウ</t>
    </rPh>
    <rPh sb="12" eb="13">
      <t>ガイ</t>
    </rPh>
    <rPh sb="15" eb="16">
      <t>コウ</t>
    </rPh>
    <rPh sb="17" eb="19">
      <t>シヨウ</t>
    </rPh>
    <rPh sb="21" eb="23">
      <t>デンキ</t>
    </rPh>
    <rPh sb="39" eb="40">
      <t>トキ</t>
    </rPh>
    <phoneticPr fontId="2"/>
  </si>
  <si>
    <t>丸紅（株）</t>
    <rPh sb="0" eb="2">
      <t>マルベニ</t>
    </rPh>
    <rPh sb="2" eb="5">
      <t>カブ</t>
    </rPh>
    <phoneticPr fontId="2"/>
  </si>
  <si>
    <t>茨城県立特別支援学校出使用する電気（4,445,000キロワット時）</t>
    <rPh sb="0" eb="2">
      <t>イバラキ</t>
    </rPh>
    <rPh sb="2" eb="4">
      <t>ケンリツ</t>
    </rPh>
    <rPh sb="4" eb="6">
      <t>トクベツ</t>
    </rPh>
    <rPh sb="6" eb="8">
      <t>シエン</t>
    </rPh>
    <rPh sb="8" eb="10">
      <t>ガッコウ</t>
    </rPh>
    <rPh sb="10" eb="11">
      <t>デ</t>
    </rPh>
    <rPh sb="11" eb="13">
      <t>シヨウ</t>
    </rPh>
    <rPh sb="15" eb="17">
      <t>デンキ</t>
    </rPh>
    <rPh sb="32" eb="33">
      <t>ジ</t>
    </rPh>
    <phoneticPr fontId="2"/>
  </si>
  <si>
    <t>堀原運動公園</t>
    <rPh sb="0" eb="1">
      <t>ホリ</t>
    </rPh>
    <rPh sb="1" eb="2">
      <t>ハラ</t>
    </rPh>
    <rPh sb="2" eb="4">
      <t>ウンドウ</t>
    </rPh>
    <rPh sb="4" eb="6">
      <t>コウエン</t>
    </rPh>
    <phoneticPr fontId="2"/>
  </si>
  <si>
    <t>ﾐﾂｳﾛｺｸﾞﾘｰﾝｴﾈﾙｷﾞｰ(株)</t>
    <rPh sb="17" eb="18">
      <t>カブ</t>
    </rPh>
    <phoneticPr fontId="2"/>
  </si>
  <si>
    <t>指名競争</t>
    <rPh sb="0" eb="2">
      <t>シメイ</t>
    </rPh>
    <rPh sb="2" eb="4">
      <t>キョウソウ</t>
    </rPh>
    <phoneticPr fontId="2"/>
  </si>
  <si>
    <t>ミュージアムパーク茨城県自然博物館で使用する電気2,383,000キロワット時の供給</t>
    <rPh sb="9" eb="12">
      <t>イバラキケン</t>
    </rPh>
    <rPh sb="12" eb="14">
      <t>シゼン</t>
    </rPh>
    <rPh sb="14" eb="16">
      <t>ハクブツ</t>
    </rPh>
    <rPh sb="16" eb="17">
      <t>カン</t>
    </rPh>
    <rPh sb="18" eb="20">
      <t>シヨウ</t>
    </rPh>
    <rPh sb="22" eb="24">
      <t>デンキ</t>
    </rPh>
    <rPh sb="38" eb="39">
      <t>ジ</t>
    </rPh>
    <rPh sb="40" eb="42">
      <t>キョウキュウ</t>
    </rPh>
    <phoneticPr fontId="2"/>
  </si>
  <si>
    <t>教育委員会</t>
    <rPh sb="0" eb="2">
      <t>キョウイク</t>
    </rPh>
    <rPh sb="2" eb="5">
      <t>イインカイ</t>
    </rPh>
    <phoneticPr fontId="2"/>
  </si>
  <si>
    <t>㈱Ｆ－Ｐｏｗｅｒ</t>
    <phoneticPr fontId="2"/>
  </si>
  <si>
    <t>茨城県庁およびその敷地内で使用する電気約14,728,000キロワット時の供給</t>
    <rPh sb="0" eb="2">
      <t>イバラキ</t>
    </rPh>
    <rPh sb="2" eb="4">
      <t>ケンチョウ</t>
    </rPh>
    <rPh sb="9" eb="11">
      <t>シキチ</t>
    </rPh>
    <rPh sb="11" eb="12">
      <t>ナイ</t>
    </rPh>
    <rPh sb="13" eb="15">
      <t>シヨウ</t>
    </rPh>
    <rPh sb="17" eb="19">
      <t>デンキ</t>
    </rPh>
    <rPh sb="19" eb="20">
      <t>ヤク</t>
    </rPh>
    <rPh sb="35" eb="36">
      <t>ジ</t>
    </rPh>
    <rPh sb="37" eb="39">
      <t>キョウキュウ</t>
    </rPh>
    <phoneticPr fontId="2"/>
  </si>
  <si>
    <t>総務部</t>
    <rPh sb="0" eb="2">
      <t>ソウム</t>
    </rPh>
    <rPh sb="2" eb="3">
      <t>ブ</t>
    </rPh>
    <phoneticPr fontId="2"/>
  </si>
  <si>
    <t>東京電力（株）</t>
    <rPh sb="0" eb="2">
      <t>トウキョウ</t>
    </rPh>
    <rPh sb="2" eb="4">
      <t>デンリョク</t>
    </rPh>
    <rPh sb="4" eb="7">
      <t>カブ</t>
    </rPh>
    <phoneticPr fontId="2"/>
  </si>
  <si>
    <t>茨城県三の丸庁舎及び各合同庁舎計１３施設で使用する電気　約4,892,400キロワット時の供給</t>
    <rPh sb="0" eb="2">
      <t>イバラキ</t>
    </rPh>
    <rPh sb="2" eb="3">
      <t>ケン</t>
    </rPh>
    <rPh sb="3" eb="4">
      <t>サン</t>
    </rPh>
    <rPh sb="5" eb="6">
      <t>マル</t>
    </rPh>
    <rPh sb="6" eb="8">
      <t>チョウシャ</t>
    </rPh>
    <rPh sb="8" eb="9">
      <t>オヨ</t>
    </rPh>
    <rPh sb="10" eb="11">
      <t>カク</t>
    </rPh>
    <rPh sb="11" eb="13">
      <t>ゴウドウ</t>
    </rPh>
    <rPh sb="13" eb="15">
      <t>チョウシャ</t>
    </rPh>
    <rPh sb="15" eb="16">
      <t>ケイ</t>
    </rPh>
    <rPh sb="18" eb="20">
      <t>シセツ</t>
    </rPh>
    <rPh sb="21" eb="23">
      <t>シヨウ</t>
    </rPh>
    <rPh sb="25" eb="27">
      <t>デンキ</t>
    </rPh>
    <rPh sb="28" eb="29">
      <t>ヤク</t>
    </rPh>
    <rPh sb="43" eb="44">
      <t>ジ</t>
    </rPh>
    <rPh sb="45" eb="47">
      <t>キョウキュウ</t>
    </rPh>
    <phoneticPr fontId="2"/>
  </si>
  <si>
    <t>茨城県取手競輪場で使用する電気約1,657,000キロワット時の供給</t>
    <rPh sb="0" eb="3">
      <t>イバラキケン</t>
    </rPh>
    <rPh sb="3" eb="5">
      <t>トリデ</t>
    </rPh>
    <rPh sb="5" eb="7">
      <t>ケイリン</t>
    </rPh>
    <rPh sb="7" eb="8">
      <t>ジョウ</t>
    </rPh>
    <rPh sb="9" eb="11">
      <t>シヨウ</t>
    </rPh>
    <rPh sb="13" eb="15">
      <t>デンキ</t>
    </rPh>
    <rPh sb="15" eb="16">
      <t>ヤク</t>
    </rPh>
    <rPh sb="30" eb="31">
      <t>ジ</t>
    </rPh>
    <rPh sb="32" eb="34">
      <t>キョウキュウ</t>
    </rPh>
    <phoneticPr fontId="2"/>
  </si>
  <si>
    <t>いばらき量子ビーム研究センター等で使用する電気</t>
    <rPh sb="4" eb="6">
      <t>リョウシ</t>
    </rPh>
    <rPh sb="9" eb="11">
      <t>ケンキュウ</t>
    </rPh>
    <rPh sb="15" eb="16">
      <t>トウ</t>
    </rPh>
    <rPh sb="17" eb="19">
      <t>シヨウ</t>
    </rPh>
    <rPh sb="21" eb="23">
      <t>デンキ</t>
    </rPh>
    <phoneticPr fontId="2"/>
  </si>
  <si>
    <t>企画部</t>
    <rPh sb="0" eb="2">
      <t>キカク</t>
    </rPh>
    <rPh sb="2" eb="3">
      <t>ブ</t>
    </rPh>
    <phoneticPr fontId="2"/>
  </si>
  <si>
    <t>いばらき予防医学プラザ及びその敷地内で使用する電気</t>
    <rPh sb="4" eb="6">
      <t>ヨボウ</t>
    </rPh>
    <rPh sb="6" eb="8">
      <t>イガク</t>
    </rPh>
    <rPh sb="11" eb="12">
      <t>オヨ</t>
    </rPh>
    <rPh sb="15" eb="17">
      <t>シキチ</t>
    </rPh>
    <rPh sb="17" eb="18">
      <t>ナイ</t>
    </rPh>
    <rPh sb="19" eb="21">
      <t>シヨウ</t>
    </rPh>
    <rPh sb="23" eb="25">
      <t>デンキ</t>
    </rPh>
    <phoneticPr fontId="2"/>
  </si>
  <si>
    <t>保健福祉部</t>
    <rPh sb="0" eb="2">
      <t>ホケン</t>
    </rPh>
    <rPh sb="2" eb="4">
      <t>フクシ</t>
    </rPh>
    <rPh sb="4" eb="5">
      <t>ブ</t>
    </rPh>
    <phoneticPr fontId="2"/>
  </si>
  <si>
    <t>平成27年度茨城県農業総合センター庁舎及びその敷地内で使用する電気約1,656,200キロワット時の供給</t>
    <rPh sb="0" eb="2">
      <t>ヘイセイ</t>
    </rPh>
    <rPh sb="4" eb="5">
      <t>ネン</t>
    </rPh>
    <rPh sb="5" eb="6">
      <t>ド</t>
    </rPh>
    <rPh sb="6" eb="9">
      <t>イバラキケン</t>
    </rPh>
    <rPh sb="9" eb="11">
      <t>ノウギョウ</t>
    </rPh>
    <rPh sb="11" eb="13">
      <t>ソウゴウ</t>
    </rPh>
    <rPh sb="17" eb="19">
      <t>チョウシャ</t>
    </rPh>
    <rPh sb="19" eb="20">
      <t>オヨ</t>
    </rPh>
    <rPh sb="23" eb="25">
      <t>シキチ</t>
    </rPh>
    <rPh sb="25" eb="26">
      <t>ナイ</t>
    </rPh>
    <rPh sb="27" eb="29">
      <t>シヨウ</t>
    </rPh>
    <rPh sb="31" eb="33">
      <t>デンキ</t>
    </rPh>
    <rPh sb="33" eb="34">
      <t>ヤク</t>
    </rPh>
    <rPh sb="48" eb="49">
      <t>ジ</t>
    </rPh>
    <rPh sb="50" eb="52">
      <t>キョウキュウ</t>
    </rPh>
    <phoneticPr fontId="2"/>
  </si>
  <si>
    <t>農林水産部</t>
    <rPh sb="0" eb="2">
      <t>ノウリン</t>
    </rPh>
    <rPh sb="2" eb="4">
      <t>スイサン</t>
    </rPh>
    <rPh sb="4" eb="5">
      <t>ブ</t>
    </rPh>
    <phoneticPr fontId="2"/>
  </si>
  <si>
    <t>利根浄化センター太陽光発電所</t>
    <rPh sb="0" eb="2">
      <t>トネ</t>
    </rPh>
    <rPh sb="2" eb="4">
      <t>ジョウカ</t>
    </rPh>
    <rPh sb="8" eb="11">
      <t>タイヨウコウ</t>
    </rPh>
    <rPh sb="11" eb="14">
      <t>ハツデンショ</t>
    </rPh>
    <phoneticPr fontId="2"/>
  </si>
  <si>
    <t>土木部</t>
    <rPh sb="0" eb="3">
      <t>ドボクブ</t>
    </rPh>
    <phoneticPr fontId="2"/>
  </si>
  <si>
    <t>随意</t>
    <rPh sb="0" eb="2">
      <t>ズイイ</t>
    </rPh>
    <phoneticPr fontId="2"/>
  </si>
  <si>
    <t>茨城県鹿島下水道事務所深芝処理場風力発電所</t>
    <rPh sb="0" eb="3">
      <t>イバラキケン</t>
    </rPh>
    <rPh sb="3" eb="11">
      <t>カシマゲスイドウジムショ</t>
    </rPh>
    <rPh sb="11" eb="12">
      <t>フカ</t>
    </rPh>
    <rPh sb="12" eb="13">
      <t>シバ</t>
    </rPh>
    <rPh sb="13" eb="16">
      <t>ショリジョウ</t>
    </rPh>
    <rPh sb="16" eb="18">
      <t>フウリョク</t>
    </rPh>
    <rPh sb="18" eb="20">
      <t>ハツデン</t>
    </rPh>
    <rPh sb="20" eb="21">
      <t>ショ</t>
    </rPh>
    <phoneticPr fontId="2"/>
  </si>
  <si>
    <t>県中央水道事務所（水戸浄水場）太陽電池発電所余剰電力売買契約</t>
    <rPh sb="22" eb="24">
      <t>ヨジョウ</t>
    </rPh>
    <rPh sb="24" eb="26">
      <t>デンリョク</t>
    </rPh>
    <rPh sb="26" eb="28">
      <t>バイバイ</t>
    </rPh>
    <rPh sb="28" eb="30">
      <t>ケイヤク</t>
    </rPh>
    <phoneticPr fontId="2"/>
  </si>
  <si>
    <t>一般競争</t>
    <rPh sb="0" eb="2">
      <t>イッパン</t>
    </rPh>
    <rPh sb="2" eb="4">
      <t>キョウソウ</t>
    </rPh>
    <phoneticPr fontId="2"/>
  </si>
  <si>
    <t>東京電力(株)</t>
    <rPh sb="0" eb="2">
      <t>トウキョウ</t>
    </rPh>
    <rPh sb="2" eb="4">
      <t>デンリョク</t>
    </rPh>
    <rPh sb="4" eb="7">
      <t>カブ</t>
    </rPh>
    <phoneticPr fontId="2"/>
  </si>
  <si>
    <t>栃木県本庁舎</t>
    <rPh sb="0" eb="3">
      <t>トチギケン</t>
    </rPh>
    <rPh sb="3" eb="6">
      <t>ホンチョウシャ</t>
    </rPh>
    <phoneticPr fontId="2"/>
  </si>
  <si>
    <t>経営管理部</t>
    <rPh sb="0" eb="2">
      <t>ケイエイ</t>
    </rPh>
    <rPh sb="2" eb="5">
      <t>カンリブ</t>
    </rPh>
    <phoneticPr fontId="2"/>
  </si>
  <si>
    <t>(株)エネット</t>
    <rPh sb="0" eb="3">
      <t>カブ</t>
    </rPh>
    <phoneticPr fontId="2"/>
  </si>
  <si>
    <t>栃木県地方合同庁舎及び分庁舎</t>
    <rPh sb="0" eb="3">
      <t>トチギケン</t>
    </rPh>
    <rPh sb="3" eb="5">
      <t>チホウ</t>
    </rPh>
    <rPh sb="5" eb="7">
      <t>ゴウドウ</t>
    </rPh>
    <rPh sb="7" eb="9">
      <t>チョウシャ</t>
    </rPh>
    <rPh sb="9" eb="10">
      <t>オヨ</t>
    </rPh>
    <rPh sb="11" eb="14">
      <t>ブンチョウシャ</t>
    </rPh>
    <phoneticPr fontId="2"/>
  </si>
  <si>
    <t>日本ロジテック協同組合</t>
    <rPh sb="0" eb="2">
      <t>ニホン</t>
    </rPh>
    <rPh sb="7" eb="11">
      <t>キョウドウクミアイ</t>
    </rPh>
    <phoneticPr fontId="2"/>
  </si>
  <si>
    <t>栃木県立衛生福祉大学校で使用する電力購入</t>
    <rPh sb="0" eb="2">
      <t>トチギ</t>
    </rPh>
    <rPh sb="2" eb="4">
      <t>ケンリツ</t>
    </rPh>
    <rPh sb="4" eb="6">
      <t>エイセイ</t>
    </rPh>
    <rPh sb="6" eb="8">
      <t>フクシ</t>
    </rPh>
    <rPh sb="8" eb="11">
      <t>ダイガッコウ</t>
    </rPh>
    <rPh sb="12" eb="14">
      <t>シヨウ</t>
    </rPh>
    <rPh sb="16" eb="18">
      <t>デンリョク</t>
    </rPh>
    <rPh sb="18" eb="20">
      <t>コウニュウ</t>
    </rPh>
    <phoneticPr fontId="2"/>
  </si>
  <si>
    <t>保健福祉部</t>
    <rPh sb="0" eb="2">
      <t>ホケン</t>
    </rPh>
    <rPh sb="2" eb="5">
      <t>フクシブ</t>
    </rPh>
    <phoneticPr fontId="2"/>
  </si>
  <si>
    <t>(株)Ｆ－Ｐｏｗｅｒ</t>
    <rPh sb="1" eb="2">
      <t>カブ</t>
    </rPh>
    <phoneticPr fontId="2"/>
  </si>
  <si>
    <t>とちぎリハビリテーションセンターで使用する電力</t>
    <rPh sb="17" eb="19">
      <t>シヨウ</t>
    </rPh>
    <rPh sb="21" eb="23">
      <t>デンリョク</t>
    </rPh>
    <phoneticPr fontId="2"/>
  </si>
  <si>
    <t/>
  </si>
  <si>
    <t>保健環境センタ－年間使用電気</t>
    <rPh sb="0" eb="2">
      <t>ホケン</t>
    </rPh>
    <rPh sb="2" eb="4">
      <t>カンキョウ</t>
    </rPh>
    <rPh sb="8" eb="10">
      <t>ネンカン</t>
    </rPh>
    <rPh sb="10" eb="12">
      <t>シヨウ</t>
    </rPh>
    <rPh sb="12" eb="14">
      <t>デンキ</t>
    </rPh>
    <phoneticPr fontId="2"/>
  </si>
  <si>
    <t>がんセンターで使用する電力</t>
    <rPh sb="7" eb="9">
      <t>シヨウ</t>
    </rPh>
    <rPh sb="11" eb="13">
      <t>デンリョク</t>
    </rPh>
    <phoneticPr fontId="2"/>
  </si>
  <si>
    <t>丸紅(株)</t>
    <rPh sb="0" eb="2">
      <t>マルベニ</t>
    </rPh>
    <rPh sb="2" eb="5">
      <t>カブ</t>
    </rPh>
    <phoneticPr fontId="2"/>
  </si>
  <si>
    <t>産業技術センター等の電力</t>
    <rPh sb="0" eb="2">
      <t>サンギョウ</t>
    </rPh>
    <rPh sb="2" eb="4">
      <t>ギジュツ</t>
    </rPh>
    <rPh sb="8" eb="9">
      <t>トウ</t>
    </rPh>
    <rPh sb="10" eb="12">
      <t>デンリョク</t>
    </rPh>
    <phoneticPr fontId="2"/>
  </si>
  <si>
    <t>産業労働観光部</t>
    <rPh sb="0" eb="2">
      <t>サンギョウ</t>
    </rPh>
    <rPh sb="2" eb="4">
      <t>ロウドウ</t>
    </rPh>
    <rPh sb="4" eb="6">
      <t>カンコウ</t>
    </rPh>
    <rPh sb="6" eb="7">
      <t>ブ</t>
    </rPh>
    <phoneticPr fontId="2"/>
  </si>
  <si>
    <t>(株)F-Power</t>
    <rPh sb="0" eb="3">
      <t>カブ</t>
    </rPh>
    <phoneticPr fontId="2"/>
  </si>
  <si>
    <t>産業技術センター支援技術センターの電力</t>
    <rPh sb="0" eb="2">
      <t>サンギョウ</t>
    </rPh>
    <rPh sb="2" eb="4">
      <t>ギジュツ</t>
    </rPh>
    <rPh sb="8" eb="10">
      <t>シエン</t>
    </rPh>
    <rPh sb="10" eb="12">
      <t>ギジュツ</t>
    </rPh>
    <rPh sb="17" eb="19">
      <t>デンリョク</t>
    </rPh>
    <phoneticPr fontId="2"/>
  </si>
  <si>
    <t>伊藤忠エネクス(株)電力・ユーティリティ事業本部</t>
    <rPh sb="0" eb="3">
      <t>イトウチュウ</t>
    </rPh>
    <rPh sb="7" eb="10">
      <t>カブ</t>
    </rPh>
    <rPh sb="10" eb="12">
      <t>デンリョク</t>
    </rPh>
    <rPh sb="20" eb="22">
      <t>ジギョウ</t>
    </rPh>
    <rPh sb="22" eb="24">
      <t>ホンブ</t>
    </rPh>
    <phoneticPr fontId="2"/>
  </si>
  <si>
    <t>栃木県水産試験場・なかがわ水遊園及び栃木県水産試験場片府田試験池で使用する電力</t>
    <rPh sb="0" eb="3">
      <t>トチギケン</t>
    </rPh>
    <rPh sb="3" eb="5">
      <t>スイサン</t>
    </rPh>
    <rPh sb="5" eb="8">
      <t>シケンジョウ</t>
    </rPh>
    <rPh sb="13" eb="14">
      <t>スイ</t>
    </rPh>
    <rPh sb="14" eb="16">
      <t>ユウエン</t>
    </rPh>
    <rPh sb="16" eb="17">
      <t>オヨ</t>
    </rPh>
    <rPh sb="18" eb="21">
      <t>トチギケン</t>
    </rPh>
    <rPh sb="21" eb="23">
      <t>スイサン</t>
    </rPh>
    <rPh sb="23" eb="26">
      <t>シケンジョウ</t>
    </rPh>
    <rPh sb="26" eb="29">
      <t>カタフタ</t>
    </rPh>
    <rPh sb="29" eb="31">
      <t>シケン</t>
    </rPh>
    <rPh sb="31" eb="32">
      <t>イケ</t>
    </rPh>
    <rPh sb="33" eb="35">
      <t>シヨウ</t>
    </rPh>
    <rPh sb="37" eb="39">
      <t>デンリョク</t>
    </rPh>
    <phoneticPr fontId="2"/>
  </si>
  <si>
    <t>農政部</t>
    <rPh sb="0" eb="3">
      <t>ノウセイブ</t>
    </rPh>
    <phoneticPr fontId="2"/>
  </si>
  <si>
    <t>日足･鞍掛･尾頭トンネル電力需給入札</t>
    <rPh sb="0" eb="1">
      <t>ニッ</t>
    </rPh>
    <rPh sb="1" eb="2">
      <t>ソク</t>
    </rPh>
    <rPh sb="3" eb="5">
      <t>クラカケ</t>
    </rPh>
    <rPh sb="6" eb="7">
      <t>オ</t>
    </rPh>
    <rPh sb="7" eb="8">
      <t>ガシラ</t>
    </rPh>
    <rPh sb="12" eb="14">
      <t>デンリョク</t>
    </rPh>
    <rPh sb="14" eb="16">
      <t>ジュキュウ</t>
    </rPh>
    <rPh sb="16" eb="18">
      <t>ニュウサツ</t>
    </rPh>
    <phoneticPr fontId="2"/>
  </si>
  <si>
    <t>県土整備部</t>
    <rPh sb="0" eb="2">
      <t>ケンド</t>
    </rPh>
    <rPh sb="2" eb="5">
      <t>セイビブ</t>
    </rPh>
    <phoneticPr fontId="2"/>
  </si>
  <si>
    <t>鬼怒川上流浄化センターで使用する電力</t>
    <rPh sb="0" eb="3">
      <t>キヌガワ</t>
    </rPh>
    <rPh sb="3" eb="5">
      <t>ジョウリュウ</t>
    </rPh>
    <rPh sb="5" eb="7">
      <t>ジョウカ</t>
    </rPh>
    <rPh sb="12" eb="14">
      <t>シヨウ</t>
    </rPh>
    <rPh sb="16" eb="18">
      <t>デンリョク</t>
    </rPh>
    <phoneticPr fontId="2"/>
  </si>
  <si>
    <t>県土整備部</t>
    <phoneticPr fontId="2"/>
  </si>
  <si>
    <t>403
108
95
295</t>
    <phoneticPr fontId="2"/>
  </si>
  <si>
    <t>栃木県立宇都宮高等学校外72校で使用する電力供給契約</t>
    <phoneticPr fontId="2"/>
  </si>
  <si>
    <t>栃木県教育委員会事務局施設課</t>
    <rPh sb="0" eb="3">
      <t>トチギケン</t>
    </rPh>
    <rPh sb="3" eb="5">
      <t>キョウイク</t>
    </rPh>
    <rPh sb="5" eb="8">
      <t>イインカイ</t>
    </rPh>
    <rPh sb="8" eb="11">
      <t>ジムキョク</t>
    </rPh>
    <rPh sb="11" eb="14">
      <t>シセツカ</t>
    </rPh>
    <phoneticPr fontId="2"/>
  </si>
  <si>
    <t>栃木県警察本部で使用する電力</t>
    <rPh sb="0" eb="3">
      <t>トチギケン</t>
    </rPh>
    <rPh sb="3" eb="5">
      <t>ケイサツ</t>
    </rPh>
    <rPh sb="5" eb="7">
      <t>ホンブ</t>
    </rPh>
    <rPh sb="8" eb="10">
      <t>シヨウ</t>
    </rPh>
    <rPh sb="12" eb="14">
      <t>デンリョク</t>
    </rPh>
    <phoneticPr fontId="2"/>
  </si>
  <si>
    <t>栃木県
警察本部</t>
    <rPh sb="0" eb="3">
      <t>トチギケン</t>
    </rPh>
    <rPh sb="4" eb="6">
      <t>ケイサツ</t>
    </rPh>
    <rPh sb="6" eb="8">
      <t>ホンブ</t>
    </rPh>
    <phoneticPr fontId="2"/>
  </si>
  <si>
    <t>栃木県警察機動センター外１７施設で使用する電力</t>
    <rPh sb="0" eb="3">
      <t>トチギケン</t>
    </rPh>
    <rPh sb="3" eb="5">
      <t>ケイサツ</t>
    </rPh>
    <rPh sb="5" eb="7">
      <t>キドウ</t>
    </rPh>
    <rPh sb="11" eb="12">
      <t>ホカ</t>
    </rPh>
    <rPh sb="14" eb="16">
      <t>シセツ</t>
    </rPh>
    <rPh sb="17" eb="19">
      <t>シヨウ</t>
    </rPh>
    <rPh sb="21" eb="23">
      <t>デンリョク</t>
    </rPh>
    <phoneticPr fontId="2"/>
  </si>
  <si>
    <t>単位：千円　税抜き</t>
    <rPh sb="0" eb="2">
      <t>タンイ</t>
    </rPh>
    <rPh sb="3" eb="5">
      <t>センエン</t>
    </rPh>
    <rPh sb="6" eb="7">
      <t>ゼイ</t>
    </rPh>
    <rPh sb="7" eb="8">
      <t>ヌ</t>
    </rPh>
    <phoneticPr fontId="2"/>
  </si>
  <si>
    <t>自治体における平成２７年度の電力の購入額　　　　単位：千円　税抜き</t>
    <rPh sb="0" eb="3">
      <t>ジチタイ</t>
    </rPh>
    <rPh sb="7" eb="9">
      <t>ヘイセイ</t>
    </rPh>
    <rPh sb="11" eb="13">
      <t>ネンド</t>
    </rPh>
    <rPh sb="14" eb="16">
      <t>デンリョク</t>
    </rPh>
    <rPh sb="17" eb="19">
      <t>コウニュウ</t>
    </rPh>
    <rPh sb="19" eb="20">
      <t>ガク</t>
    </rPh>
    <rPh sb="24" eb="26">
      <t>タンイ</t>
    </rPh>
    <rPh sb="27" eb="29">
      <t>センエン</t>
    </rPh>
    <rPh sb="30" eb="31">
      <t>ゼイ</t>
    </rPh>
    <rPh sb="31" eb="32">
      <t>ヌ</t>
    </rPh>
    <phoneticPr fontId="2"/>
  </si>
  <si>
    <t>電力に係る環境配慮契約</t>
    <phoneticPr fontId="2"/>
  </si>
  <si>
    <t>自治体における平成２７年度の電力の売却額　単位：円　税抜き</t>
    <phoneticPr fontId="2"/>
  </si>
  <si>
    <t>（4）</t>
    <phoneticPr fontId="2"/>
  </si>
  <si>
    <t>一般会計①</t>
    <rPh sb="0" eb="2">
      <t>イッパン</t>
    </rPh>
    <rPh sb="2" eb="4">
      <t>カイケイ</t>
    </rPh>
    <phoneticPr fontId="2"/>
  </si>
  <si>
    <t>特別会計②</t>
    <rPh sb="0" eb="2">
      <t>トクベツ</t>
    </rPh>
    <rPh sb="2" eb="4">
      <t>カイケイ</t>
    </rPh>
    <phoneticPr fontId="2"/>
  </si>
  <si>
    <t>企業会計③</t>
    <rPh sb="0" eb="2">
      <t>キギョウ</t>
    </rPh>
    <rPh sb="2" eb="4">
      <t>カイケイ</t>
    </rPh>
    <phoneticPr fontId="2"/>
  </si>
  <si>
    <t>合計④=①+②＋③</t>
    <rPh sb="0" eb="2">
      <t>ゴウケイ</t>
    </rPh>
    <phoneticPr fontId="2"/>
  </si>
  <si>
    <t>入札
落札額合計⑤</t>
    <rPh sb="0" eb="2">
      <t>ニュウサツ</t>
    </rPh>
    <rPh sb="3" eb="5">
      <t>ラクサツ</t>
    </rPh>
    <rPh sb="5" eb="6">
      <t>ガク</t>
    </rPh>
    <rPh sb="6" eb="8">
      <t>ゴウケイ</t>
    </rPh>
    <phoneticPr fontId="2"/>
  </si>
  <si>
    <t>策定
年度</t>
    <phoneticPr fontId="2"/>
  </si>
  <si>
    <t>評価方法</t>
    <phoneticPr fontId="2"/>
  </si>
  <si>
    <t>評価項目</t>
    <phoneticPr fontId="2"/>
  </si>
  <si>
    <t>実施年度</t>
    <rPh sb="0" eb="2">
      <t>ジッシ</t>
    </rPh>
    <rPh sb="2" eb="4">
      <t>ネンド</t>
    </rPh>
    <phoneticPr fontId="2"/>
  </si>
  <si>
    <t>施設数</t>
    <phoneticPr fontId="2"/>
  </si>
  <si>
    <t xml:space="preserve"> 
電力量(kWh)</t>
    <phoneticPr fontId="2"/>
  </si>
  <si>
    <t>購入金額（千円）</t>
    <rPh sb="0" eb="2">
      <t>コウニュウ</t>
    </rPh>
    <rPh sb="2" eb="4">
      <t>キンガク</t>
    </rPh>
    <rPh sb="5" eb="7">
      <t>センエン</t>
    </rPh>
    <phoneticPr fontId="2"/>
  </si>
  <si>
    <t>公開URL等</t>
    <phoneticPr fontId="2"/>
  </si>
  <si>
    <t>グリーン電力証書直接購入　種類（ex.風力）</t>
    <rPh sb="4" eb="6">
      <t>デンリョク</t>
    </rPh>
    <rPh sb="6" eb="8">
      <t>ショウショ</t>
    </rPh>
    <rPh sb="8" eb="10">
      <t>チョクセツ</t>
    </rPh>
    <rPh sb="10" eb="12">
      <t>コウニュウ</t>
    </rPh>
    <rPh sb="13" eb="15">
      <t>シュルイ</t>
    </rPh>
    <rPh sb="19" eb="21">
      <t>フウリョク</t>
    </rPh>
    <phoneticPr fontId="2"/>
  </si>
  <si>
    <t>グリーン電力証書直接購入　(kWh)</t>
    <rPh sb="4" eb="6">
      <t>デンリョク</t>
    </rPh>
    <rPh sb="6" eb="8">
      <t>ショウショ</t>
    </rPh>
    <rPh sb="8" eb="10">
      <t>チョクセツ</t>
    </rPh>
    <rPh sb="10" eb="12">
      <t>コウニュウ</t>
    </rPh>
    <phoneticPr fontId="2"/>
  </si>
  <si>
    <t>グリーン電力証書直接購入　コスト増</t>
    <rPh sb="4" eb="6">
      <t>デンリョク</t>
    </rPh>
    <rPh sb="6" eb="8">
      <t>ショウショ</t>
    </rPh>
    <rPh sb="8" eb="10">
      <t>チョクセツ</t>
    </rPh>
    <rPh sb="10" eb="12">
      <t>コウニュウ</t>
    </rPh>
    <rPh sb="16" eb="17">
      <t>ゾウ</t>
    </rPh>
    <phoneticPr fontId="2"/>
  </si>
  <si>
    <t>入札売却価格合計（税抜き・円）⑨</t>
    <rPh sb="0" eb="2">
      <t>ニュウサツ</t>
    </rPh>
    <rPh sb="2" eb="4">
      <t>バイキャク</t>
    </rPh>
    <rPh sb="4" eb="6">
      <t>カカク</t>
    </rPh>
    <rPh sb="6" eb="8">
      <t>ゴウケイ</t>
    </rPh>
    <rPh sb="9" eb="10">
      <t>ゼイ</t>
    </rPh>
    <rPh sb="10" eb="11">
      <t>ヌ</t>
    </rPh>
    <rPh sb="13" eb="14">
      <t>エン</t>
    </rPh>
    <phoneticPr fontId="2"/>
  </si>
  <si>
    <t>入札売却数量実績合計（kWh)⑩</t>
    <rPh sb="0" eb="2">
      <t>ニュウサツ</t>
    </rPh>
    <rPh sb="2" eb="4">
      <t>バイキャク</t>
    </rPh>
    <rPh sb="4" eb="6">
      <t>スウリョウ</t>
    </rPh>
    <rPh sb="6" eb="8">
      <t>ジッセキ</t>
    </rPh>
    <rPh sb="8" eb="10">
      <t>ゴウケイ</t>
    </rPh>
    <phoneticPr fontId="2"/>
  </si>
  <si>
    <t>随意契約売却価格合計（税抜き・円）⑪</t>
    <rPh sb="0" eb="2">
      <t>ズイイ</t>
    </rPh>
    <rPh sb="2" eb="4">
      <t>ケイヤク</t>
    </rPh>
    <rPh sb="4" eb="6">
      <t>バイキャク</t>
    </rPh>
    <rPh sb="6" eb="8">
      <t>カカク</t>
    </rPh>
    <rPh sb="8" eb="10">
      <t>ゴウケイ</t>
    </rPh>
    <rPh sb="11" eb="12">
      <t>ゼイ</t>
    </rPh>
    <rPh sb="12" eb="13">
      <t>ヌ</t>
    </rPh>
    <rPh sb="15" eb="16">
      <t>エン</t>
    </rPh>
    <phoneticPr fontId="2"/>
  </si>
  <si>
    <t>随意契約数量実績合計（kWh)</t>
    <rPh sb="0" eb="2">
      <t>ズイイ</t>
    </rPh>
    <rPh sb="2" eb="4">
      <t>ケイヤク</t>
    </rPh>
    <rPh sb="4" eb="6">
      <t>スウリョウ</t>
    </rPh>
    <rPh sb="6" eb="8">
      <t>ジッセキ</t>
    </rPh>
    <rPh sb="8" eb="10">
      <t>ゴウケイ</t>
    </rPh>
    <phoneticPr fontId="2"/>
  </si>
  <si>
    <t>特記事項</t>
    <rPh sb="0" eb="2">
      <t>トッキ</t>
    </rPh>
    <rPh sb="2" eb="4">
      <t>ジコウ</t>
    </rPh>
    <phoneticPr fontId="2"/>
  </si>
  <si>
    <t>栃木県立県央産業技術専門校外２校で使用する電力</t>
    <rPh sb="0" eb="2">
      <t>トチギ</t>
    </rPh>
    <rPh sb="2" eb="4">
      <t>ケンリツ</t>
    </rPh>
    <rPh sb="4" eb="8">
      <t>ケンオウサンギョウ</t>
    </rPh>
    <rPh sb="8" eb="10">
      <t>ギジュツ</t>
    </rPh>
    <rPh sb="10" eb="13">
      <t>センモンコウ</t>
    </rPh>
    <rPh sb="13" eb="14">
      <t>ホカ</t>
    </rPh>
    <rPh sb="15" eb="16">
      <t>コウ</t>
    </rPh>
    <rPh sb="17" eb="19">
      <t>シヨウ</t>
    </rPh>
    <rPh sb="21" eb="23">
      <t>デンリョク</t>
    </rPh>
    <phoneticPr fontId="2"/>
  </si>
  <si>
    <t>（株）エネット</t>
    <rPh sb="0" eb="3">
      <t>カブ</t>
    </rPh>
    <phoneticPr fontId="2"/>
  </si>
  <si>
    <t>1社随意契約</t>
    <rPh sb="1" eb="2">
      <t>シャ</t>
    </rPh>
    <rPh sb="2" eb="4">
      <t>ズイイ</t>
    </rPh>
    <rPh sb="4" eb="6">
      <t>ケイヤク</t>
    </rPh>
    <phoneticPr fontId="2"/>
  </si>
  <si>
    <t>入札不調による随意契約</t>
    <rPh sb="0" eb="2">
      <t>ニュウサツ</t>
    </rPh>
    <rPh sb="2" eb="4">
      <t>フチョウ</t>
    </rPh>
    <rPh sb="7" eb="9">
      <t>ズイイ</t>
    </rPh>
    <rPh sb="9" eb="11">
      <t>ケイヤク</t>
    </rPh>
    <phoneticPr fontId="2"/>
  </si>
  <si>
    <t>前年度の契約業者</t>
    <rPh sb="0" eb="3">
      <t>ゼンネンド</t>
    </rPh>
    <rPh sb="4" eb="6">
      <t>ケイヤク</t>
    </rPh>
    <rPh sb="6" eb="8">
      <t>ギョウシャ</t>
    </rPh>
    <phoneticPr fontId="2"/>
  </si>
  <si>
    <t>Ｈ27年度
売却実績
（税抜き・円）</t>
    <rPh sb="3" eb="5">
      <t>ネンド</t>
    </rPh>
    <rPh sb="6" eb="8">
      <t>バイキャク</t>
    </rPh>
    <rPh sb="8" eb="10">
      <t>ジッセキ</t>
    </rPh>
    <rPh sb="12" eb="13">
      <t>ゼイ</t>
    </rPh>
    <rPh sb="13" eb="14">
      <t>ヌ</t>
    </rPh>
    <rPh sb="16" eb="17">
      <t>エン</t>
    </rPh>
    <phoneticPr fontId="2"/>
  </si>
  <si>
    <t>H27年度
数量実績(kWh)</t>
    <rPh sb="3" eb="5">
      <t>ネンド</t>
    </rPh>
    <rPh sb="6" eb="8">
      <t>スウリョウ</t>
    </rPh>
    <rPh sb="8" eb="10">
      <t>ジッセキ</t>
    </rPh>
    <phoneticPr fontId="2"/>
  </si>
  <si>
    <t>太陽光発電施設販売電力料収入</t>
    <rPh sb="0" eb="3">
      <t>タイヨウコウ</t>
    </rPh>
    <rPh sb="3" eb="5">
      <t>ハツデン</t>
    </rPh>
    <rPh sb="5" eb="7">
      <t>シセツ</t>
    </rPh>
    <rPh sb="7" eb="9">
      <t>ハンバイ</t>
    </rPh>
    <rPh sb="9" eb="11">
      <t>デンリョク</t>
    </rPh>
    <rPh sb="11" eb="12">
      <t>リョウ</t>
    </rPh>
    <rPh sb="12" eb="14">
      <t>シュウニュウ</t>
    </rPh>
    <phoneticPr fontId="2"/>
  </si>
  <si>
    <t>環境森林部</t>
    <rPh sb="0" eb="2">
      <t>カンキョウ</t>
    </rPh>
    <rPh sb="2" eb="4">
      <t>シンリン</t>
    </rPh>
    <rPh sb="4" eb="5">
      <t>ブ</t>
    </rPh>
    <phoneticPr fontId="2"/>
  </si>
  <si>
    <t>㈱F-Power</t>
    <phoneticPr fontId="2"/>
  </si>
  <si>
    <t>鬼怒川上流浄化センター消化ガス発電</t>
    <rPh sb="0" eb="3">
      <t>キヌガワ</t>
    </rPh>
    <rPh sb="3" eb="5">
      <t>ジョウリュウ</t>
    </rPh>
    <rPh sb="5" eb="7">
      <t>ジョウカ</t>
    </rPh>
    <rPh sb="11" eb="13">
      <t>ショウカ</t>
    </rPh>
    <rPh sb="15" eb="17">
      <t>ハツデン</t>
    </rPh>
    <phoneticPr fontId="2"/>
  </si>
  <si>
    <t>丸紅㈱</t>
    <rPh sb="0" eb="2">
      <t>マルベニ</t>
    </rPh>
    <phoneticPr fontId="2"/>
  </si>
  <si>
    <t>巴波川上流浄化センター消化ガス発電</t>
    <rPh sb="0" eb="3">
      <t>ウズマガワ</t>
    </rPh>
    <rPh sb="3" eb="5">
      <t>ジョウリュウ</t>
    </rPh>
    <rPh sb="5" eb="7">
      <t>ジョウカ</t>
    </rPh>
    <rPh sb="11" eb="13">
      <t>ショウカ</t>
    </rPh>
    <rPh sb="15" eb="17">
      <t>ハツデン</t>
    </rPh>
    <phoneticPr fontId="2"/>
  </si>
  <si>
    <t>北那須上流浄化センター消化ガス発電</t>
    <rPh sb="0" eb="1">
      <t>キタ</t>
    </rPh>
    <rPh sb="1" eb="3">
      <t>ナス</t>
    </rPh>
    <rPh sb="3" eb="5">
      <t>ジョウリュウ</t>
    </rPh>
    <rPh sb="5" eb="7">
      <t>ジョウカ</t>
    </rPh>
    <rPh sb="11" eb="13">
      <t>ショウカ</t>
    </rPh>
    <rPh sb="15" eb="17">
      <t>ハツデン</t>
    </rPh>
    <phoneticPr fontId="2"/>
  </si>
  <si>
    <t>県央浄化センター消化ガス発電</t>
    <rPh sb="0" eb="2">
      <t>ケンオウ</t>
    </rPh>
    <rPh sb="2" eb="4">
      <t>ジョウカ</t>
    </rPh>
    <rPh sb="8" eb="10">
      <t>ショウカ</t>
    </rPh>
    <rPh sb="12" eb="14">
      <t>ハツデン</t>
    </rPh>
    <phoneticPr fontId="2"/>
  </si>
  <si>
    <t>サミットエナジー㈱</t>
    <phoneticPr fontId="2"/>
  </si>
  <si>
    <t>栃木県電気事業</t>
    <rPh sb="0" eb="3">
      <t>トチギケン</t>
    </rPh>
    <rPh sb="3" eb="5">
      <t>デンキ</t>
    </rPh>
    <rPh sb="5" eb="7">
      <t>ジギョウ</t>
    </rPh>
    <phoneticPr fontId="2"/>
  </si>
  <si>
    <t>企業局</t>
    <rPh sb="0" eb="3">
      <t>キギョウキョク</t>
    </rPh>
    <phoneticPr fontId="2"/>
  </si>
  <si>
    <t>特命随意契約</t>
    <rPh sb="0" eb="2">
      <t>トクメイ</t>
    </rPh>
    <rPh sb="2" eb="4">
      <t>ズイイ</t>
    </rPh>
    <rPh sb="4" eb="6">
      <t>ケイヤク</t>
    </rPh>
    <phoneticPr fontId="2"/>
  </si>
  <si>
    <t>東京電力</t>
    <rPh sb="0" eb="2">
      <t>トウキョウ</t>
    </rPh>
    <rPh sb="2" eb="4">
      <t>デンリョク</t>
    </rPh>
    <phoneticPr fontId="2"/>
  </si>
  <si>
    <t>栃木県水道事業</t>
    <rPh sb="0" eb="3">
      <t>トチギケン</t>
    </rPh>
    <rPh sb="3" eb="5">
      <t>スイドウ</t>
    </rPh>
    <rPh sb="5" eb="7">
      <t>ジギョウ</t>
    </rPh>
    <phoneticPr fontId="2"/>
  </si>
  <si>
    <t>電気売却
入札（7）</t>
    <rPh sb="0" eb="2">
      <t>デンキ</t>
    </rPh>
    <rPh sb="2" eb="4">
      <t>バイキャク</t>
    </rPh>
    <rPh sb="5" eb="7">
      <t>ニュウサツ</t>
    </rPh>
    <phoneticPr fontId="2"/>
  </si>
  <si>
    <t>丸紅</t>
    <rPh sb="0" eb="2">
      <t>マルベニ</t>
    </rPh>
    <phoneticPr fontId="2"/>
  </si>
  <si>
    <t>エネット</t>
    <phoneticPr fontId="2"/>
  </si>
  <si>
    <t>電気売却随意契約(8）</t>
    <rPh sb="0" eb="2">
      <t>デンキ</t>
    </rPh>
    <rPh sb="2" eb="4">
      <t>バイキャク</t>
    </rPh>
    <rPh sb="4" eb="6">
      <t>ズイイ</t>
    </rPh>
    <rPh sb="6" eb="8">
      <t>ケイヤク</t>
    </rPh>
    <phoneticPr fontId="2"/>
  </si>
  <si>
    <t>中部電力</t>
    <rPh sb="0" eb="2">
      <t>チュウブ</t>
    </rPh>
    <rPh sb="2" eb="4">
      <t>デンリョク</t>
    </rPh>
    <phoneticPr fontId="2"/>
  </si>
  <si>
    <t>（１）</t>
    <phoneticPr fontId="2"/>
  </si>
  <si>
    <t>26年度</t>
    <rPh sb="2" eb="4">
      <t>ネンド</t>
    </rPh>
    <phoneticPr fontId="2"/>
  </si>
  <si>
    <t>なし</t>
    <phoneticPr fontId="2"/>
  </si>
  <si>
    <t>群馬県庁舎で使用する電気（変動部分）</t>
    <rPh sb="0" eb="3">
      <t>グンマケン</t>
    </rPh>
    <rPh sb="3" eb="5">
      <t>チョウシャ</t>
    </rPh>
    <rPh sb="6" eb="8">
      <t>シヨウ</t>
    </rPh>
    <rPh sb="10" eb="12">
      <t>デンキ</t>
    </rPh>
    <rPh sb="13" eb="15">
      <t>ヘンドウ</t>
    </rPh>
    <rPh sb="15" eb="17">
      <t>ブブン</t>
    </rPh>
    <phoneticPr fontId="1"/>
  </si>
  <si>
    <t>総務部</t>
    <rPh sb="0" eb="3">
      <t>ソウムブ</t>
    </rPh>
    <phoneticPr fontId="2"/>
  </si>
  <si>
    <t>（株）Ｆ－Ｐｏｗｅｒ</t>
    <rPh sb="1" eb="2">
      <t>カブ</t>
    </rPh>
    <phoneticPr fontId="1"/>
  </si>
  <si>
    <t>群馬県前橋合同庁舎ほか１３施設で使用する電気</t>
    <rPh sb="0" eb="3">
      <t>グンマケン</t>
    </rPh>
    <rPh sb="3" eb="5">
      <t>マエバシ</t>
    </rPh>
    <rPh sb="5" eb="7">
      <t>ゴウドウ</t>
    </rPh>
    <rPh sb="7" eb="9">
      <t>チョウシャ</t>
    </rPh>
    <rPh sb="13" eb="15">
      <t>シセツ</t>
    </rPh>
    <rPh sb="16" eb="18">
      <t>シヨウ</t>
    </rPh>
    <rPh sb="20" eb="22">
      <t>デンキ</t>
    </rPh>
    <phoneticPr fontId="1"/>
  </si>
  <si>
    <t>群馬県渋川保健福祉事務所ほか８施設で使用する電気</t>
    <rPh sb="15" eb="17">
      <t>シセツ</t>
    </rPh>
    <phoneticPr fontId="2"/>
  </si>
  <si>
    <t>健康福祉部</t>
    <rPh sb="0" eb="2">
      <t>ケンコウ</t>
    </rPh>
    <rPh sb="2" eb="5">
      <t>フクシブ</t>
    </rPh>
    <phoneticPr fontId="2"/>
  </si>
  <si>
    <t>群馬県計量検定所ほか４施設で使用する電気</t>
    <rPh sb="0" eb="3">
      <t>グンマケン</t>
    </rPh>
    <rPh sb="3" eb="5">
      <t>ケイリョウ</t>
    </rPh>
    <rPh sb="5" eb="8">
      <t>ケンテイジョ</t>
    </rPh>
    <rPh sb="11" eb="13">
      <t>シセツ</t>
    </rPh>
    <rPh sb="14" eb="16">
      <t>シヨウ</t>
    </rPh>
    <rPh sb="18" eb="20">
      <t>デンキ</t>
    </rPh>
    <phoneticPr fontId="2"/>
  </si>
  <si>
    <t>産業経済部</t>
    <rPh sb="0" eb="2">
      <t>サンギョウ</t>
    </rPh>
    <rPh sb="2" eb="5">
      <t>ケイザイブ</t>
    </rPh>
    <phoneticPr fontId="2"/>
  </si>
  <si>
    <t>群馬県立学校で使用する電気</t>
    <rPh sb="0" eb="3">
      <t>グンマケン</t>
    </rPh>
    <rPh sb="4" eb="6">
      <t>ガッコウ</t>
    </rPh>
    <rPh sb="7" eb="9">
      <t>シヨウ</t>
    </rPh>
    <rPh sb="11" eb="13">
      <t>デンキ</t>
    </rPh>
    <phoneticPr fontId="1"/>
  </si>
  <si>
    <t>新田水道発電所</t>
    <rPh sb="0" eb="2">
      <t>ニッタ</t>
    </rPh>
    <rPh sb="2" eb="4">
      <t>スイドウ</t>
    </rPh>
    <rPh sb="4" eb="7">
      <t>ハツデンショ</t>
    </rPh>
    <phoneticPr fontId="2"/>
  </si>
  <si>
    <t>サミットエナジー(株)</t>
    <rPh sb="8" eb="11">
      <t>カブ</t>
    </rPh>
    <phoneticPr fontId="2"/>
  </si>
  <si>
    <t>利根沼田振興局庁舎太陽光発電設備</t>
    <rPh sb="0" eb="2">
      <t>トネ</t>
    </rPh>
    <rPh sb="2" eb="4">
      <t>ヌマタ</t>
    </rPh>
    <rPh sb="4" eb="6">
      <t>シンコウ</t>
    </rPh>
    <rPh sb="6" eb="7">
      <t>キョク</t>
    </rPh>
    <rPh sb="7" eb="9">
      <t>チョウシャ</t>
    </rPh>
    <rPh sb="9" eb="12">
      <t>タイヨウコウ</t>
    </rPh>
    <rPh sb="12" eb="14">
      <t>ハツデン</t>
    </rPh>
    <rPh sb="14" eb="16">
      <t>セツビ</t>
    </rPh>
    <phoneticPr fontId="2"/>
  </si>
  <si>
    <t>環境森林部</t>
    <rPh sb="0" eb="5">
      <t>カンキョウシンリンブ</t>
    </rPh>
    <phoneticPr fontId="2"/>
  </si>
  <si>
    <t>富岡合同庁舎太陽光発電設備</t>
    <rPh sb="0" eb="2">
      <t>トミオカ</t>
    </rPh>
    <rPh sb="2" eb="4">
      <t>ゴウドウ</t>
    </rPh>
    <rPh sb="4" eb="6">
      <t>チョウシャ</t>
    </rPh>
    <rPh sb="6" eb="9">
      <t>タイヨウコウ</t>
    </rPh>
    <rPh sb="9" eb="11">
      <t>ハツデン</t>
    </rPh>
    <rPh sb="11" eb="13">
      <t>セツビ</t>
    </rPh>
    <phoneticPr fontId="2"/>
  </si>
  <si>
    <t>館林高等特別支援学校</t>
    <rPh sb="0" eb="2">
      <t>タテバヤシ</t>
    </rPh>
    <rPh sb="2" eb="4">
      <t>コウトウ</t>
    </rPh>
    <rPh sb="4" eb="6">
      <t>トクベツ</t>
    </rPh>
    <rPh sb="6" eb="8">
      <t>シエン</t>
    </rPh>
    <rPh sb="8" eb="10">
      <t>ガッコウ</t>
    </rPh>
    <phoneticPr fontId="2"/>
  </si>
  <si>
    <t>県民健康科学大学</t>
    <rPh sb="0" eb="2">
      <t>ケンミン</t>
    </rPh>
    <rPh sb="2" eb="4">
      <t>ケンコウ</t>
    </rPh>
    <rPh sb="4" eb="6">
      <t>カガク</t>
    </rPh>
    <rPh sb="6" eb="8">
      <t>ダイガク</t>
    </rPh>
    <phoneticPr fontId="2"/>
  </si>
  <si>
    <t>西邑楽水質浄化センター太陽光発電設備</t>
  </si>
  <si>
    <t>県土整備部</t>
  </si>
  <si>
    <t>特命随意契約</t>
  </si>
  <si>
    <t>東京電力(株)</t>
  </si>
  <si>
    <t>平塚水質浄化センター太陽光発電設備</t>
  </si>
  <si>
    <t>卸供給契約</t>
    <rPh sb="0" eb="1">
      <t>オロシ</t>
    </rPh>
    <rPh sb="1" eb="3">
      <t>キョウキュウ</t>
    </rPh>
    <rPh sb="3" eb="5">
      <t>ケイヤク</t>
    </rPh>
    <phoneticPr fontId="2"/>
  </si>
  <si>
    <t>県央第一水道発電所</t>
    <rPh sb="0" eb="2">
      <t>ケンオウ</t>
    </rPh>
    <rPh sb="2" eb="4">
      <t>ダイイチ</t>
    </rPh>
    <rPh sb="4" eb="6">
      <t>スイドウ</t>
    </rPh>
    <rPh sb="6" eb="9">
      <t>ハツデンショ</t>
    </rPh>
    <phoneticPr fontId="2"/>
  </si>
  <si>
    <t>小坂子発電所</t>
    <rPh sb="0" eb="3">
      <t>コザカシ</t>
    </rPh>
    <rPh sb="3" eb="5">
      <t>ハツデン</t>
    </rPh>
    <rPh sb="5" eb="6">
      <t>ショ</t>
    </rPh>
    <phoneticPr fontId="2"/>
  </si>
  <si>
    <t>埼玉県庁舎及びその敷地内で使用する電気</t>
    <rPh sb="0" eb="3">
      <t>サイタマケン</t>
    </rPh>
    <rPh sb="3" eb="4">
      <t>チョウ</t>
    </rPh>
    <rPh sb="4" eb="5">
      <t>シャ</t>
    </rPh>
    <rPh sb="5" eb="6">
      <t>オヨ</t>
    </rPh>
    <rPh sb="9" eb="11">
      <t>シキチ</t>
    </rPh>
    <rPh sb="11" eb="12">
      <t>ナイ</t>
    </rPh>
    <rPh sb="13" eb="15">
      <t>シヨウ</t>
    </rPh>
    <rPh sb="17" eb="19">
      <t>デンキ</t>
    </rPh>
    <phoneticPr fontId="2"/>
  </si>
  <si>
    <t>知事部局</t>
    <rPh sb="0" eb="2">
      <t>チジ</t>
    </rPh>
    <rPh sb="2" eb="4">
      <t>ブキョク</t>
    </rPh>
    <phoneticPr fontId="2"/>
  </si>
  <si>
    <t>株式会社F-Power</t>
    <rPh sb="0" eb="4">
      <t>カブシキガイシャ</t>
    </rPh>
    <phoneticPr fontId="2"/>
  </si>
  <si>
    <t>全落札額のうち10電力会社が入札に参加したときの落札価格合計/電力会社
提示額（税抜き）</t>
    <phoneticPr fontId="2"/>
  </si>
  <si>
    <t>総務部管財課</t>
    <rPh sb="0" eb="2">
      <t>ソウム</t>
    </rPh>
    <rPh sb="2" eb="3">
      <t>ブ</t>
    </rPh>
    <rPh sb="3" eb="5">
      <t>カンザイ</t>
    </rPh>
    <rPh sb="5" eb="6">
      <t>カ</t>
    </rPh>
    <phoneticPr fontId="2"/>
  </si>
  <si>
    <t>㈱ Ｆ－Ｐower</t>
  </si>
  <si>
    <t>東葛飾地域振興事務所</t>
    <rPh sb="0" eb="1">
      <t>ヒガシ</t>
    </rPh>
    <rPh sb="1" eb="3">
      <t>カツシカ</t>
    </rPh>
    <rPh sb="3" eb="5">
      <t>チイキ</t>
    </rPh>
    <rPh sb="5" eb="7">
      <t>シンコウ</t>
    </rPh>
    <rPh sb="7" eb="9">
      <t>ジム</t>
    </rPh>
    <rPh sb="9" eb="10">
      <t>ショ</t>
    </rPh>
    <phoneticPr fontId="2"/>
  </si>
  <si>
    <t>シナネン㈱</t>
    <phoneticPr fontId="2"/>
  </si>
  <si>
    <t>印旛地域振興事務所</t>
    <rPh sb="0" eb="2">
      <t>インバ</t>
    </rPh>
    <rPh sb="2" eb="4">
      <t>チイキ</t>
    </rPh>
    <rPh sb="4" eb="6">
      <t>シンコウ</t>
    </rPh>
    <rPh sb="6" eb="8">
      <t>ジム</t>
    </rPh>
    <rPh sb="8" eb="9">
      <t>ショ</t>
    </rPh>
    <phoneticPr fontId="2"/>
  </si>
  <si>
    <t>日本ロジテック（協）</t>
    <rPh sb="0" eb="2">
      <t>ニホン</t>
    </rPh>
    <rPh sb="8" eb="9">
      <t>キョウ</t>
    </rPh>
    <phoneticPr fontId="2"/>
  </si>
  <si>
    <t>長生地域振興事務所</t>
    <rPh sb="0" eb="1">
      <t>ナガ</t>
    </rPh>
    <rPh sb="1" eb="2">
      <t>イ</t>
    </rPh>
    <rPh sb="2" eb="4">
      <t>チイキ</t>
    </rPh>
    <rPh sb="4" eb="6">
      <t>シンコウ</t>
    </rPh>
    <rPh sb="6" eb="8">
      <t>ジム</t>
    </rPh>
    <rPh sb="8" eb="9">
      <t>ショ</t>
    </rPh>
    <phoneticPr fontId="2"/>
  </si>
  <si>
    <t>君津地域振興事務所</t>
    <rPh sb="0" eb="2">
      <t>キミツ</t>
    </rPh>
    <rPh sb="2" eb="4">
      <t>チイキ</t>
    </rPh>
    <rPh sb="4" eb="6">
      <t>シンコウ</t>
    </rPh>
    <rPh sb="6" eb="8">
      <t>ジム</t>
    </rPh>
    <rPh sb="8" eb="9">
      <t>ショ</t>
    </rPh>
    <phoneticPr fontId="2"/>
  </si>
  <si>
    <t>文書館</t>
    <rPh sb="0" eb="2">
      <t>ブンショ</t>
    </rPh>
    <rPh sb="2" eb="3">
      <t>カン</t>
    </rPh>
    <phoneticPr fontId="2"/>
  </si>
  <si>
    <t>防災危機管理部防災政策課</t>
    <rPh sb="0" eb="2">
      <t>ボウサイ</t>
    </rPh>
    <rPh sb="2" eb="4">
      <t>キキ</t>
    </rPh>
    <rPh sb="4" eb="6">
      <t>カンリ</t>
    </rPh>
    <rPh sb="6" eb="7">
      <t>ブ</t>
    </rPh>
    <rPh sb="7" eb="9">
      <t>ボウサイ</t>
    </rPh>
    <rPh sb="9" eb="11">
      <t>セイサク</t>
    </rPh>
    <rPh sb="11" eb="12">
      <t>カ</t>
    </rPh>
    <phoneticPr fontId="2"/>
  </si>
  <si>
    <t>防災危機管理部</t>
    <rPh sb="0" eb="2">
      <t>ボウサイ</t>
    </rPh>
    <rPh sb="2" eb="4">
      <t>キキ</t>
    </rPh>
    <rPh sb="4" eb="6">
      <t>カンリ</t>
    </rPh>
    <rPh sb="6" eb="7">
      <t>ブ</t>
    </rPh>
    <phoneticPr fontId="2"/>
  </si>
  <si>
    <t>船橋高等技術専門校</t>
    <rPh sb="0" eb="2">
      <t>フナバシ</t>
    </rPh>
    <rPh sb="2" eb="4">
      <t>コウトウ</t>
    </rPh>
    <rPh sb="4" eb="6">
      <t>ギジュツ</t>
    </rPh>
    <rPh sb="6" eb="8">
      <t>センモン</t>
    </rPh>
    <rPh sb="8" eb="9">
      <t>コウ</t>
    </rPh>
    <phoneticPr fontId="2"/>
  </si>
  <si>
    <t>商工労働部</t>
    <rPh sb="0" eb="2">
      <t>ショウコウ</t>
    </rPh>
    <rPh sb="2" eb="4">
      <t>ロウドウ</t>
    </rPh>
    <rPh sb="4" eb="5">
      <t>ブ</t>
    </rPh>
    <phoneticPr fontId="2"/>
  </si>
  <si>
    <t>障害者高等技術専門校</t>
    <rPh sb="0" eb="2">
      <t>ショウガイ</t>
    </rPh>
    <rPh sb="2" eb="3">
      <t>シャ</t>
    </rPh>
    <rPh sb="3" eb="5">
      <t>コウトウ</t>
    </rPh>
    <rPh sb="5" eb="7">
      <t>ギジュツ</t>
    </rPh>
    <rPh sb="7" eb="9">
      <t>センモン</t>
    </rPh>
    <rPh sb="9" eb="10">
      <t>コウ</t>
    </rPh>
    <phoneticPr fontId="2"/>
  </si>
  <si>
    <t>野田看護専門学校</t>
    <rPh sb="0" eb="2">
      <t>ノダ</t>
    </rPh>
    <rPh sb="2" eb="4">
      <t>カンゴ</t>
    </rPh>
    <rPh sb="4" eb="6">
      <t>センモン</t>
    </rPh>
    <rPh sb="6" eb="8">
      <t>ガッコウ</t>
    </rPh>
    <phoneticPr fontId="2"/>
  </si>
  <si>
    <t>健康福祉部</t>
    <rPh sb="0" eb="2">
      <t>ケンコウ</t>
    </rPh>
    <rPh sb="2" eb="4">
      <t>フクシ</t>
    </rPh>
    <rPh sb="4" eb="5">
      <t>ブ</t>
    </rPh>
    <phoneticPr fontId="2"/>
  </si>
  <si>
    <t>生実学校</t>
    <rPh sb="0" eb="1">
      <t>ナマ</t>
    </rPh>
    <rPh sb="1" eb="2">
      <t>ミ</t>
    </rPh>
    <rPh sb="2" eb="4">
      <t>ガッコウ</t>
    </rPh>
    <phoneticPr fontId="2"/>
  </si>
  <si>
    <t>香取土木事務所</t>
    <rPh sb="0" eb="2">
      <t>カトリ</t>
    </rPh>
    <rPh sb="2" eb="4">
      <t>ドボク</t>
    </rPh>
    <rPh sb="4" eb="6">
      <t>ジム</t>
    </rPh>
    <rPh sb="6" eb="7">
      <t>ショ</t>
    </rPh>
    <phoneticPr fontId="2"/>
  </si>
  <si>
    <t>印旛沼下水道事務所</t>
    <rPh sb="0" eb="2">
      <t>インバ</t>
    </rPh>
    <rPh sb="2" eb="3">
      <t>ヌマ</t>
    </rPh>
    <rPh sb="3" eb="6">
      <t>ゲスイドウ</t>
    </rPh>
    <rPh sb="6" eb="8">
      <t>ジム</t>
    </rPh>
    <rPh sb="8" eb="9">
      <t>ショ</t>
    </rPh>
    <phoneticPr fontId="2"/>
  </si>
  <si>
    <t>㈱ エネット</t>
  </si>
  <si>
    <t>江戸川下水道事務所</t>
    <rPh sb="0" eb="3">
      <t>エドガワ</t>
    </rPh>
    <rPh sb="3" eb="6">
      <t>ゲスイドウ</t>
    </rPh>
    <rPh sb="6" eb="8">
      <t>ジム</t>
    </rPh>
    <rPh sb="8" eb="9">
      <t>ショ</t>
    </rPh>
    <phoneticPr fontId="2"/>
  </si>
  <si>
    <t xml:space="preserve">丸紅㈱ </t>
    <rPh sb="0" eb="2">
      <t>マルベニ</t>
    </rPh>
    <phoneticPr fontId="2"/>
  </si>
  <si>
    <t>千葉高等学校</t>
  </si>
  <si>
    <t>日本ロジテック(協)</t>
  </si>
  <si>
    <t>千葉女子高等学校</t>
  </si>
  <si>
    <t>千葉東高等学校</t>
  </si>
  <si>
    <t>千葉商業高等学校</t>
  </si>
  <si>
    <t>㈱エネット</t>
  </si>
  <si>
    <t>千葉南高等学校</t>
  </si>
  <si>
    <t>シナネン㈱</t>
  </si>
  <si>
    <t>検見川高等学校</t>
  </si>
  <si>
    <t>千葉北高等学校</t>
  </si>
  <si>
    <t>若松高等学校</t>
  </si>
  <si>
    <t>千城台高等学校</t>
  </si>
  <si>
    <t>生浜高等学校</t>
  </si>
  <si>
    <t>磯辺高等学校</t>
  </si>
  <si>
    <t>泉高等学校</t>
  </si>
  <si>
    <t>幕張総合高等学校</t>
  </si>
  <si>
    <t>㈱F-Power</t>
  </si>
  <si>
    <t>幕張総合高等学校看護校舎</t>
    <rPh sb="8" eb="10">
      <t>カンゴ</t>
    </rPh>
    <rPh sb="10" eb="12">
      <t>コウシャ</t>
    </rPh>
    <phoneticPr fontId="1"/>
  </si>
  <si>
    <t>柏井高等学校</t>
  </si>
  <si>
    <t>千葉大宮高等学校</t>
  </si>
  <si>
    <t>土気高等学校</t>
  </si>
  <si>
    <t>千葉西高等学校</t>
  </si>
  <si>
    <t>犢橋高等学校</t>
  </si>
  <si>
    <t>八千代高等学校</t>
  </si>
  <si>
    <t>八千代東高等学校</t>
  </si>
  <si>
    <t>八千代西高等学校</t>
  </si>
  <si>
    <t>津田沼高等学校</t>
  </si>
  <si>
    <t>実籾高等学校</t>
  </si>
  <si>
    <t>船橋高等学校</t>
  </si>
  <si>
    <t>薬園台高等学校</t>
  </si>
  <si>
    <t>船橋東高等学校</t>
  </si>
  <si>
    <t>船橋啓明高等学校</t>
  </si>
  <si>
    <t>船橋芝山高等学校</t>
  </si>
  <si>
    <t>船橋二和高等学校</t>
  </si>
  <si>
    <t>船橋古和釜高等学校</t>
  </si>
  <si>
    <t>船橋法典高等学校</t>
  </si>
  <si>
    <t>船橋豊富高等学校</t>
  </si>
  <si>
    <t>船橋北高等学校</t>
  </si>
  <si>
    <t>国府台高等学校</t>
  </si>
  <si>
    <t>国分高等学校</t>
  </si>
  <si>
    <t>行徳高等学校</t>
  </si>
  <si>
    <t>市川東高等学校</t>
  </si>
  <si>
    <t>市川昴高等学校</t>
  </si>
  <si>
    <t>浦安高等学校</t>
  </si>
  <si>
    <t>浦安南高等学校</t>
  </si>
  <si>
    <t>鎌ヶ谷高等学校</t>
  </si>
  <si>
    <t>鎌ヶ谷西高等学校</t>
  </si>
  <si>
    <t>松戸高等学校</t>
  </si>
  <si>
    <t>小金高等学校</t>
  </si>
  <si>
    <t>松戸国際高等学校</t>
  </si>
  <si>
    <t>松戸南高等学校</t>
  </si>
  <si>
    <t>松戸六実高等学校</t>
  </si>
  <si>
    <t>松戸向陽高等学校</t>
  </si>
  <si>
    <t>松戸馬橋高等学校</t>
  </si>
  <si>
    <t>東葛飾高等学校</t>
  </si>
  <si>
    <t>柏高等学校</t>
  </si>
  <si>
    <t>柏南高等学校</t>
  </si>
  <si>
    <t>柏陵高等学校</t>
  </si>
  <si>
    <t>柏の葉高等学校</t>
  </si>
  <si>
    <t>柏中央高等学校</t>
  </si>
  <si>
    <t>沼南高等学校</t>
  </si>
  <si>
    <t>沼南高柳高等学校</t>
  </si>
  <si>
    <t>流山高等学校</t>
  </si>
  <si>
    <t>流山おおたかの森高等学校</t>
  </si>
  <si>
    <t>流山南高等学校</t>
  </si>
  <si>
    <t>流山北高等学校</t>
  </si>
  <si>
    <t>野田中央高等学校</t>
  </si>
  <si>
    <t>関宿高等学校</t>
  </si>
  <si>
    <t>我孫子高等学校</t>
  </si>
  <si>
    <t>我孫子東高等学校</t>
  </si>
  <si>
    <t>白井高等学校</t>
  </si>
  <si>
    <t>印旛明誠高等学校</t>
  </si>
  <si>
    <t>成田西陵高等学校</t>
  </si>
  <si>
    <t>成田西陵高校　農場</t>
    <rPh sb="0" eb="2">
      <t>ナリタ</t>
    </rPh>
    <rPh sb="2" eb="4">
      <t>セイリョウ</t>
    </rPh>
    <rPh sb="4" eb="6">
      <t>コウコウ</t>
    </rPh>
    <rPh sb="7" eb="9">
      <t>ノウジョウ</t>
    </rPh>
    <phoneticPr fontId="1"/>
  </si>
  <si>
    <t>成田国際高等学校</t>
  </si>
  <si>
    <t>成田北高等学校</t>
  </si>
  <si>
    <t>下総高等学校</t>
  </si>
  <si>
    <t>富里高等学校</t>
  </si>
  <si>
    <t>佐倉高等学校</t>
  </si>
  <si>
    <t>佐倉東高等学校</t>
  </si>
  <si>
    <t>佐倉西高等学校</t>
  </si>
  <si>
    <t>佐倉南高等学校</t>
  </si>
  <si>
    <t>八街高等学校</t>
  </si>
  <si>
    <t>四街道高等学校</t>
  </si>
  <si>
    <t>四街道北高等学校</t>
  </si>
  <si>
    <t>佐原高等学校</t>
  </si>
  <si>
    <t>佐原白楊高等学校</t>
  </si>
  <si>
    <t>小見川高等学校</t>
  </si>
  <si>
    <t>多古高等学校</t>
  </si>
  <si>
    <t>銚子商業高等学校</t>
  </si>
  <si>
    <t>銚子商業高等学校海洋校舎</t>
    <rPh sb="8" eb="10">
      <t>カイヨウ</t>
    </rPh>
    <rPh sb="10" eb="12">
      <t>コウシャ</t>
    </rPh>
    <phoneticPr fontId="1"/>
  </si>
  <si>
    <t>匝瑳高等学校</t>
  </si>
  <si>
    <t>成東高等学校</t>
  </si>
  <si>
    <t>東金高等学校</t>
  </si>
  <si>
    <t>東金商業高等学校</t>
  </si>
  <si>
    <t>大網高等学校</t>
  </si>
  <si>
    <t>九十九里高等学校</t>
  </si>
  <si>
    <t>長生高等学校</t>
  </si>
  <si>
    <t>茂原高等学校</t>
  </si>
  <si>
    <t>茂原樟陽高等学校</t>
  </si>
  <si>
    <t>一宮商業高等学校</t>
  </si>
  <si>
    <t>大多喜高等学校</t>
  </si>
  <si>
    <t>大原高等学校</t>
  </si>
  <si>
    <t>大原高等学校岬ｷｬﾝﾊﾟｽ</t>
    <rPh sb="0" eb="2">
      <t>オオハラ</t>
    </rPh>
    <rPh sb="6" eb="7">
      <t>ミサキ</t>
    </rPh>
    <phoneticPr fontId="2"/>
  </si>
  <si>
    <t>大原高等学校勝浦若潮ｷｬﾝﾊﾟｽ</t>
    <rPh sb="0" eb="2">
      <t>オオハラ</t>
    </rPh>
    <rPh sb="6" eb="8">
      <t>カツウラ</t>
    </rPh>
    <rPh sb="8" eb="9">
      <t>ワカ</t>
    </rPh>
    <rPh sb="9" eb="10">
      <t>シオ</t>
    </rPh>
    <phoneticPr fontId="2"/>
  </si>
  <si>
    <t>長狭高等学校</t>
  </si>
  <si>
    <t>安房拓心高等学校</t>
  </si>
  <si>
    <t>安房高等学校</t>
  </si>
  <si>
    <t>館山総合高等学校</t>
  </si>
  <si>
    <t>天羽高等学校</t>
    <rPh sb="0" eb="2">
      <t>アマハ</t>
    </rPh>
    <phoneticPr fontId="2"/>
  </si>
  <si>
    <t>君津商業高等学校</t>
  </si>
  <si>
    <t>木更津高等学校</t>
  </si>
  <si>
    <t>木更津東高等学校</t>
  </si>
  <si>
    <t>君津高等学校</t>
  </si>
  <si>
    <t>上総高等学校</t>
  </si>
  <si>
    <t>君津青葉高等学校</t>
  </si>
  <si>
    <t>袖ヶ浦高等学校</t>
  </si>
  <si>
    <t>市原高等学校</t>
  </si>
  <si>
    <t>鶴舞桜が丘高等学校</t>
  </si>
  <si>
    <t>鶴舞桜が丘高等学校ｸﾞﾘｰﾝｷｬﾝﾊﾟｽ</t>
  </si>
  <si>
    <t>京葉高等学校</t>
  </si>
  <si>
    <t>市原緑高等学校</t>
  </si>
  <si>
    <t>姉崎高等学校</t>
    <phoneticPr fontId="2"/>
  </si>
  <si>
    <t>市原八幡高等学校</t>
    <rPh sb="0" eb="2">
      <t>イチハラ</t>
    </rPh>
    <rPh sb="2" eb="4">
      <t>ヤワタ</t>
    </rPh>
    <phoneticPr fontId="2"/>
  </si>
  <si>
    <t>桜が丘特別支援学校</t>
  </si>
  <si>
    <t>仁戸名特別支援学校</t>
  </si>
  <si>
    <t>袖ケ浦特別支援学校</t>
  </si>
  <si>
    <t>千葉特別支援学校</t>
  </si>
  <si>
    <t>八千代特別支援学校</t>
  </si>
  <si>
    <t>船橋特別支援学校</t>
  </si>
  <si>
    <t>市川特別支援学校</t>
  </si>
  <si>
    <t>特別支援学校市川大野高等学園</t>
    <rPh sb="0" eb="2">
      <t>トクベツ</t>
    </rPh>
    <rPh sb="2" eb="4">
      <t>シエン</t>
    </rPh>
    <rPh sb="4" eb="6">
      <t>ガッコウ</t>
    </rPh>
    <rPh sb="6" eb="8">
      <t>イチカワ</t>
    </rPh>
    <rPh sb="8" eb="10">
      <t>オオノ</t>
    </rPh>
    <rPh sb="10" eb="12">
      <t>コウトウ</t>
    </rPh>
    <rPh sb="12" eb="14">
      <t>ガクエン</t>
    </rPh>
    <phoneticPr fontId="1"/>
  </si>
  <si>
    <t>松戸特別支援学校</t>
  </si>
  <si>
    <t>つくし特別支援学校</t>
  </si>
  <si>
    <t>柏特別支援学校</t>
  </si>
  <si>
    <t>特別支援学校流山高等学園</t>
  </si>
  <si>
    <t>野田特別支援学校</t>
  </si>
  <si>
    <t>我孫子特別支援学校</t>
  </si>
  <si>
    <t>千葉盲学校</t>
  </si>
  <si>
    <t>千葉盲　寄宿舎</t>
    <rPh sb="4" eb="7">
      <t>キシュクシャ</t>
    </rPh>
    <phoneticPr fontId="1"/>
  </si>
  <si>
    <t>四街道特別支援学校</t>
  </si>
  <si>
    <t>印旛特別支援学校</t>
  </si>
  <si>
    <t>富里特別支援学校</t>
  </si>
  <si>
    <t>香取特別支援学校</t>
  </si>
  <si>
    <t>銚子特別支援学校</t>
  </si>
  <si>
    <t>八日市場特別支援学校</t>
  </si>
  <si>
    <t>東金特別支援学校</t>
  </si>
  <si>
    <t>長生特別支援学校</t>
  </si>
  <si>
    <t>夷隅特別支援学校</t>
  </si>
  <si>
    <t>安房特別支援学校</t>
  </si>
  <si>
    <t>安房特支館山聾分校</t>
    <rPh sb="4" eb="6">
      <t>タテヤマ</t>
    </rPh>
    <rPh sb="6" eb="7">
      <t>ロウ</t>
    </rPh>
    <rPh sb="7" eb="8">
      <t>ブン</t>
    </rPh>
    <phoneticPr fontId="2"/>
  </si>
  <si>
    <t>君津特別支援学校</t>
  </si>
  <si>
    <t>市原特別支援学校</t>
    <rPh sb="0" eb="2">
      <t>イチハラ</t>
    </rPh>
    <rPh sb="2" eb="6">
      <t>トクベツシエン</t>
    </rPh>
    <rPh sb="6" eb="8">
      <t>ガッコウ</t>
    </rPh>
    <phoneticPr fontId="1"/>
  </si>
  <si>
    <t>さわやかちば県民プラザ</t>
    <rPh sb="6" eb="8">
      <t>ケンミン</t>
    </rPh>
    <phoneticPr fontId="1"/>
  </si>
  <si>
    <t>中央図書館</t>
    <rPh sb="0" eb="2">
      <t>チュウオウ</t>
    </rPh>
    <rPh sb="2" eb="5">
      <t>トショカン</t>
    </rPh>
    <phoneticPr fontId="1"/>
  </si>
  <si>
    <t>西部図書館</t>
    <rPh sb="0" eb="2">
      <t>セイブ</t>
    </rPh>
    <rPh sb="2" eb="5">
      <t>トショカン</t>
    </rPh>
    <phoneticPr fontId="1"/>
  </si>
  <si>
    <t>東部図書館</t>
    <rPh sb="0" eb="2">
      <t>トウブ</t>
    </rPh>
    <rPh sb="2" eb="5">
      <t>トショカン</t>
    </rPh>
    <phoneticPr fontId="1"/>
  </si>
  <si>
    <t>総合教育センター</t>
    <rPh sb="0" eb="2">
      <t>ソウゴウ</t>
    </rPh>
    <rPh sb="2" eb="4">
      <t>キョウイク</t>
    </rPh>
    <phoneticPr fontId="1"/>
  </si>
  <si>
    <t>分館海の博物館</t>
    <rPh sb="0" eb="2">
      <t>ブンカン</t>
    </rPh>
    <rPh sb="2" eb="3">
      <t>ウミ</t>
    </rPh>
    <rPh sb="4" eb="7">
      <t>ハクブツカン</t>
    </rPh>
    <phoneticPr fontId="1"/>
  </si>
  <si>
    <t>現代産業科学館</t>
    <rPh sb="0" eb="2">
      <t>ゲンダイ</t>
    </rPh>
    <rPh sb="2" eb="4">
      <t>サンギョウ</t>
    </rPh>
    <rPh sb="4" eb="6">
      <t>カガク</t>
    </rPh>
    <rPh sb="6" eb="7">
      <t>カン</t>
    </rPh>
    <phoneticPr fontId="1"/>
  </si>
  <si>
    <t>中央博物館</t>
    <rPh sb="0" eb="2">
      <t>チュウオウ</t>
    </rPh>
    <rPh sb="2" eb="5">
      <t>ハクブツカン</t>
    </rPh>
    <phoneticPr fontId="2"/>
  </si>
  <si>
    <t>大多喜城分館</t>
    <rPh sb="0" eb="3">
      <t>オオタキ</t>
    </rPh>
    <rPh sb="3" eb="4">
      <t>ジョウ</t>
    </rPh>
    <rPh sb="4" eb="6">
      <t>ブンカン</t>
    </rPh>
    <phoneticPr fontId="1"/>
  </si>
  <si>
    <t>北総教育事務所別館</t>
    <rPh sb="0" eb="2">
      <t>ホクソウ</t>
    </rPh>
    <rPh sb="2" eb="4">
      <t>キョウイク</t>
    </rPh>
    <rPh sb="4" eb="6">
      <t>ジム</t>
    </rPh>
    <rPh sb="6" eb="7">
      <t>ショ</t>
    </rPh>
    <rPh sb="7" eb="9">
      <t>ベッカン</t>
    </rPh>
    <phoneticPr fontId="1"/>
  </si>
  <si>
    <t>千葉県警察本部分庁舎</t>
    <rPh sb="0" eb="3">
      <t>チバケン</t>
    </rPh>
    <rPh sb="3" eb="5">
      <t>ケイサツ</t>
    </rPh>
    <rPh sb="5" eb="7">
      <t>ホンブ</t>
    </rPh>
    <rPh sb="7" eb="10">
      <t>ブンチョウシャ</t>
    </rPh>
    <phoneticPr fontId="2"/>
  </si>
  <si>
    <t>千葉運転免許センター</t>
    <rPh sb="0" eb="2">
      <t>チバ</t>
    </rPh>
    <rPh sb="2" eb="4">
      <t>ウンテン</t>
    </rPh>
    <rPh sb="4" eb="6">
      <t>メンキョ</t>
    </rPh>
    <phoneticPr fontId="2"/>
  </si>
  <si>
    <t>流山運転免許センター</t>
    <rPh sb="0" eb="2">
      <t>ナガレヤマ</t>
    </rPh>
    <rPh sb="2" eb="4">
      <t>ウンテン</t>
    </rPh>
    <rPh sb="4" eb="6">
      <t>メンキョ</t>
    </rPh>
    <phoneticPr fontId="2"/>
  </si>
  <si>
    <t>柏井浄水場</t>
    <rPh sb="0" eb="2">
      <t>カシワイ</t>
    </rPh>
    <rPh sb="2" eb="5">
      <t>ジョウスイジョウ</t>
    </rPh>
    <phoneticPr fontId="2"/>
  </si>
  <si>
    <t>水道局</t>
    <rPh sb="0" eb="2">
      <t>スイドウ</t>
    </rPh>
    <rPh sb="2" eb="3">
      <t>キョク</t>
    </rPh>
    <phoneticPr fontId="2"/>
  </si>
  <si>
    <t>㈱Ｆ-Ｐower</t>
    <phoneticPr fontId="2"/>
  </si>
  <si>
    <t>ＷＴＯ入札</t>
    <rPh sb="3" eb="5">
      <t>ニュウサツ</t>
    </rPh>
    <phoneticPr fontId="2"/>
  </si>
  <si>
    <t>印旛取水場</t>
    <rPh sb="0" eb="2">
      <t>インバ</t>
    </rPh>
    <rPh sb="2" eb="4">
      <t>シュスイ</t>
    </rPh>
    <rPh sb="4" eb="5">
      <t>ジョウ</t>
    </rPh>
    <phoneticPr fontId="2"/>
  </si>
  <si>
    <t>幕張給水場</t>
    <rPh sb="0" eb="2">
      <t>マクハリ</t>
    </rPh>
    <rPh sb="2" eb="5">
      <t>キュウスイジョウ</t>
    </rPh>
    <phoneticPr fontId="2"/>
  </si>
  <si>
    <t>誉田給水場</t>
    <rPh sb="0" eb="2">
      <t>ホンダ</t>
    </rPh>
    <rPh sb="2" eb="5">
      <t>キュウスイジョウ</t>
    </rPh>
    <phoneticPr fontId="2"/>
  </si>
  <si>
    <t>北船橋給水場</t>
    <rPh sb="0" eb="1">
      <t>キタ</t>
    </rPh>
    <rPh sb="1" eb="3">
      <t>フナバシ</t>
    </rPh>
    <rPh sb="3" eb="6">
      <t>キュウスイジョウ</t>
    </rPh>
    <phoneticPr fontId="2"/>
  </si>
  <si>
    <t>妙典給水場</t>
    <rPh sb="0" eb="2">
      <t>ミョウデン</t>
    </rPh>
    <rPh sb="2" eb="5">
      <t>キュウスイジョウ</t>
    </rPh>
    <phoneticPr fontId="2"/>
  </si>
  <si>
    <t>松戸給水場</t>
    <rPh sb="0" eb="2">
      <t>マツド</t>
    </rPh>
    <rPh sb="2" eb="5">
      <t>キュウスイジョウ</t>
    </rPh>
    <phoneticPr fontId="2"/>
  </si>
  <si>
    <t>北習志野分場</t>
    <rPh sb="0" eb="1">
      <t>キタ</t>
    </rPh>
    <rPh sb="1" eb="4">
      <t>ナラシノ</t>
    </rPh>
    <rPh sb="4" eb="6">
      <t>ブンバ</t>
    </rPh>
    <phoneticPr fontId="2"/>
  </si>
  <si>
    <t>幕張庁舎</t>
    <rPh sb="0" eb="2">
      <t>マクハリ</t>
    </rPh>
    <rPh sb="2" eb="4">
      <t>チョウシャ</t>
    </rPh>
    <phoneticPr fontId="2"/>
  </si>
  <si>
    <t>シナネン（株）</t>
    <rPh sb="5" eb="6">
      <t>カブ</t>
    </rPh>
    <phoneticPr fontId="2"/>
  </si>
  <si>
    <t>船橋水道事務所</t>
    <rPh sb="0" eb="2">
      <t>フナバシ</t>
    </rPh>
    <rPh sb="2" eb="4">
      <t>スイドウ</t>
    </rPh>
    <rPh sb="4" eb="6">
      <t>ジム</t>
    </rPh>
    <rPh sb="6" eb="7">
      <t>ショ</t>
    </rPh>
    <phoneticPr fontId="2"/>
  </si>
  <si>
    <t>佐倉浄水場</t>
    <rPh sb="0" eb="4">
      <t>サクラジョウスイ</t>
    </rPh>
    <rPh sb="4" eb="5">
      <t>バ</t>
    </rPh>
    <phoneticPr fontId="2"/>
  </si>
  <si>
    <t>企業庁</t>
  </si>
  <si>
    <t>東京電力（株）</t>
    <rPh sb="0" eb="2">
      <t>トウキョウ</t>
    </rPh>
    <rPh sb="2" eb="4">
      <t>デンリョク</t>
    </rPh>
    <rPh sb="5" eb="6">
      <t>カブ</t>
    </rPh>
    <phoneticPr fontId="2"/>
  </si>
  <si>
    <t>袖ケ浦浄水場</t>
    <rPh sb="0" eb="3">
      <t>ソデガウラ</t>
    </rPh>
    <rPh sb="3" eb="6">
      <t>ジョウスイジョウ</t>
    </rPh>
    <phoneticPr fontId="2"/>
  </si>
  <si>
    <t>南八幡浄水場</t>
    <rPh sb="0" eb="3">
      <t>ミナミヤワタ</t>
    </rPh>
    <rPh sb="3" eb="5">
      <t>ジョウスイ</t>
    </rPh>
    <rPh sb="5" eb="6">
      <t>バ</t>
    </rPh>
    <phoneticPr fontId="2"/>
  </si>
  <si>
    <t>㈱Ｆ-Ｐower</t>
  </si>
  <si>
    <t>救急医療センターで使用する電力</t>
    <rPh sb="0" eb="2">
      <t>キュウキュウ</t>
    </rPh>
    <rPh sb="2" eb="4">
      <t>イリョウ</t>
    </rPh>
    <rPh sb="9" eb="11">
      <t>シヨウ</t>
    </rPh>
    <rPh sb="13" eb="15">
      <t>デンリョク</t>
    </rPh>
    <phoneticPr fontId="2"/>
  </si>
  <si>
    <t>病院局</t>
    <rPh sb="0" eb="2">
      <t>ビョウイン</t>
    </rPh>
    <rPh sb="2" eb="3">
      <t>キョク</t>
    </rPh>
    <phoneticPr fontId="2"/>
  </si>
  <si>
    <t>丸紅（株）</t>
    <rPh sb="0" eb="2">
      <t>マルベニ</t>
    </rPh>
    <rPh sb="3" eb="4">
      <t>カブ</t>
    </rPh>
    <phoneticPr fontId="2"/>
  </si>
  <si>
    <t>ＷTO入札</t>
    <rPh sb="3" eb="5">
      <t>ニュウサツ</t>
    </rPh>
    <phoneticPr fontId="2"/>
  </si>
  <si>
    <t>佐原病院で使用する電力</t>
    <rPh sb="0" eb="2">
      <t>サワラ</t>
    </rPh>
    <rPh sb="2" eb="4">
      <t>ビョウイン</t>
    </rPh>
    <rPh sb="5" eb="7">
      <t>シヨウ</t>
    </rPh>
    <rPh sb="9" eb="11">
      <t>デンリョク</t>
    </rPh>
    <phoneticPr fontId="2"/>
  </si>
  <si>
    <t>（株）Ｆ‐Ｐｏｗｅｒ</t>
    <phoneticPr fontId="2"/>
  </si>
  <si>
    <t>こども病院で使用する電力</t>
    <rPh sb="3" eb="5">
      <t>ビョウイン</t>
    </rPh>
    <rPh sb="6" eb="8">
      <t>シヨウ</t>
    </rPh>
    <rPh sb="10" eb="12">
      <t>デンリョク</t>
    </rPh>
    <phoneticPr fontId="2"/>
  </si>
  <si>
    <t>都町庁舎</t>
    <rPh sb="0" eb="2">
      <t>ミヤコチョウ</t>
    </rPh>
    <rPh sb="2" eb="4">
      <t>チョウシャ</t>
    </rPh>
    <phoneticPr fontId="2"/>
  </si>
  <si>
    <t>地方自治法施行令第１６７条の２第１項第８号</t>
    <rPh sb="0" eb="2">
      <t>チホウ</t>
    </rPh>
    <rPh sb="2" eb="5">
      <t>ジチホウ</t>
    </rPh>
    <rPh sb="5" eb="8">
      <t>シコウレイ</t>
    </rPh>
    <rPh sb="8" eb="9">
      <t>ダイ</t>
    </rPh>
    <rPh sb="12" eb="13">
      <t>ジョウ</t>
    </rPh>
    <rPh sb="15" eb="16">
      <t>ダイ</t>
    </rPh>
    <rPh sb="17" eb="18">
      <t>コウ</t>
    </rPh>
    <rPh sb="18" eb="19">
      <t>ダイ</t>
    </rPh>
    <rPh sb="20" eb="21">
      <t>ゴウ</t>
    </rPh>
    <phoneticPr fontId="2"/>
  </si>
  <si>
    <t>入札不調のため。</t>
    <rPh sb="0" eb="2">
      <t>ニュウサツ</t>
    </rPh>
    <rPh sb="2" eb="4">
      <t>フチョウ</t>
    </rPh>
    <phoneticPr fontId="2"/>
  </si>
  <si>
    <t>見積書の提出に応じたため。</t>
    <rPh sb="0" eb="3">
      <t>ミツモリショ</t>
    </rPh>
    <rPh sb="4" eb="6">
      <t>テイシュツ</t>
    </rPh>
    <rPh sb="7" eb="8">
      <t>オウ</t>
    </rPh>
    <phoneticPr fontId="2"/>
  </si>
  <si>
    <t xml:space="preserve"> 価格競争入札の参加条件を設定している </t>
  </si>
  <si>
    <t>神奈川県立学校４１校（Ａグループ）で使用する電力（概算総価入札）</t>
    <phoneticPr fontId="2"/>
  </si>
  <si>
    <t>教育局</t>
    <rPh sb="0" eb="2">
      <t>キョウイク</t>
    </rPh>
    <rPh sb="2" eb="3">
      <t>キョク</t>
    </rPh>
    <phoneticPr fontId="2"/>
  </si>
  <si>
    <t>神奈川県立学校４２校（Ｂグループ）で使用する電力（概算総価入札）</t>
    <phoneticPr fontId="2"/>
  </si>
  <si>
    <t>神奈川県立学校４１校（Ｃグループ）で使用する電力（概算総価入札）</t>
    <phoneticPr fontId="2"/>
  </si>
  <si>
    <t>（株）エネット</t>
    <phoneticPr fontId="2"/>
  </si>
  <si>
    <t>神奈川県立学校４５校（Ｄグループ）で使用する電力（概算総価入札）</t>
    <phoneticPr fontId="2"/>
  </si>
  <si>
    <t>神奈川県庁舎（本庁舎・新庁舎・第二分庁舎）ほか１２施設で使用する電力（概算総価入札）</t>
    <phoneticPr fontId="2"/>
  </si>
  <si>
    <t>総務局</t>
    <rPh sb="0" eb="2">
      <t>ソウム</t>
    </rPh>
    <rPh sb="2" eb="3">
      <t>キョク</t>
    </rPh>
    <phoneticPr fontId="2"/>
  </si>
  <si>
    <t>東京電力（株）</t>
    <phoneticPr fontId="2"/>
  </si>
  <si>
    <t>座間警察署ほか２５施設で使用する電力（概算総価入札）</t>
    <phoneticPr fontId="2"/>
  </si>
  <si>
    <t>神奈川県温泉地学研究所ほか１９施設で使用する電力（概算総価入札）</t>
    <phoneticPr fontId="2"/>
  </si>
  <si>
    <t>環境農政局</t>
    <rPh sb="0" eb="2">
      <t>カンキョウ</t>
    </rPh>
    <rPh sb="2" eb="5">
      <t>ノウセイキョク</t>
    </rPh>
    <phoneticPr fontId="2"/>
  </si>
  <si>
    <t>（株）Ｖ‐Ｐｏｗｅｒ</t>
    <phoneticPr fontId="2"/>
  </si>
  <si>
    <t>神奈川県平塚保健福祉事務所ほか１４施設で使用する電力（概算総価入札）</t>
    <phoneticPr fontId="2"/>
  </si>
  <si>
    <t>保健福祉局</t>
    <rPh sb="0" eb="2">
      <t>ホケン</t>
    </rPh>
    <rPh sb="2" eb="4">
      <t>フクシ</t>
    </rPh>
    <rPh sb="4" eb="5">
      <t>キョク</t>
    </rPh>
    <phoneticPr fontId="2"/>
  </si>
  <si>
    <t>神奈川県立東部総合職業技術校ほか３１施設で使用する電力（概算総価入札）</t>
    <phoneticPr fontId="2"/>
  </si>
  <si>
    <t>産業労働局</t>
    <rPh sb="0" eb="2">
      <t>サンギョウ</t>
    </rPh>
    <rPh sb="2" eb="4">
      <t>ロウドウ</t>
    </rPh>
    <rPh sb="4" eb="5">
      <t>キョク</t>
    </rPh>
    <phoneticPr fontId="2"/>
  </si>
  <si>
    <t>神奈川県横須賀土木事務所ほか１１施設で使用する電力（概算総価入札）</t>
    <phoneticPr fontId="2"/>
  </si>
  <si>
    <t>県土整備局</t>
    <rPh sb="0" eb="2">
      <t>ケンド</t>
    </rPh>
    <rPh sb="2" eb="4">
      <t>セイビ</t>
    </rPh>
    <rPh sb="4" eb="5">
      <t>キョク</t>
    </rPh>
    <phoneticPr fontId="2"/>
  </si>
  <si>
    <t>神奈川県立図書館ほか１１施設で使用する電力（概算総価入札）</t>
    <phoneticPr fontId="2"/>
  </si>
  <si>
    <t>音楽センターほか２２施設で使用する電力（概算総価入札）</t>
    <phoneticPr fontId="2"/>
  </si>
  <si>
    <t>神奈川県立神奈川工業高等学校及び神奈川県立神奈川総合高等学校で使用する電力（概算総価入札）</t>
    <phoneticPr fontId="2"/>
  </si>
  <si>
    <t>神奈川県警察本部庁舎で使用する電力（概算総価入札）</t>
    <phoneticPr fontId="2"/>
  </si>
  <si>
    <t>相模原水道営業所ほか９施設で使用する電力の購入</t>
    <phoneticPr fontId="2"/>
  </si>
  <si>
    <t>平成28年度青少年センター使用電力の購入</t>
    <phoneticPr fontId="2"/>
  </si>
  <si>
    <t>県民局</t>
    <rPh sb="0" eb="2">
      <t>ケンミン</t>
    </rPh>
    <rPh sb="2" eb="3">
      <t>キョク</t>
    </rPh>
    <phoneticPr fontId="2"/>
  </si>
  <si>
    <t>丸紅（株）</t>
    <phoneticPr fontId="2"/>
  </si>
  <si>
    <t>※1～４の契約期間は、平成27年10月１日～平成28年９月30日</t>
    <rPh sb="5" eb="7">
      <t>ケイヤク</t>
    </rPh>
    <rPh sb="7" eb="9">
      <t>キカン</t>
    </rPh>
    <rPh sb="11" eb="13">
      <t>ヘイセイ</t>
    </rPh>
    <rPh sb="15" eb="16">
      <t>ネン</t>
    </rPh>
    <rPh sb="18" eb="19">
      <t>ガツ</t>
    </rPh>
    <rPh sb="20" eb="21">
      <t>ニチ</t>
    </rPh>
    <rPh sb="22" eb="24">
      <t>ヘイセイ</t>
    </rPh>
    <rPh sb="26" eb="27">
      <t>ネン</t>
    </rPh>
    <rPh sb="28" eb="29">
      <t>ガツ</t>
    </rPh>
    <rPh sb="31" eb="32">
      <t>ニチ</t>
    </rPh>
    <phoneticPr fontId="2"/>
  </si>
  <si>
    <t>※５～16の契約期間は、平成28年４月１日～平成29年３月31日</t>
    <rPh sb="6" eb="8">
      <t>ケイヤク</t>
    </rPh>
    <rPh sb="8" eb="10">
      <t>キカン</t>
    </rPh>
    <rPh sb="12" eb="14">
      <t>ヘイセイ</t>
    </rPh>
    <rPh sb="16" eb="17">
      <t>ネン</t>
    </rPh>
    <rPh sb="18" eb="19">
      <t>ガツ</t>
    </rPh>
    <rPh sb="20" eb="21">
      <t>ニチ</t>
    </rPh>
    <rPh sb="22" eb="24">
      <t>ヘイセイ</t>
    </rPh>
    <rPh sb="26" eb="27">
      <t>ネン</t>
    </rPh>
    <rPh sb="28" eb="29">
      <t>ガツ</t>
    </rPh>
    <rPh sb="31" eb="32">
      <t>ニチ</t>
    </rPh>
    <phoneticPr fontId="2"/>
  </si>
  <si>
    <t>※落札価格は、小数点以下第４位まで</t>
    <rPh sb="1" eb="3">
      <t>ラクサツ</t>
    </rPh>
    <rPh sb="3" eb="5">
      <t>カカク</t>
    </rPh>
    <rPh sb="7" eb="10">
      <t>ショウスウテン</t>
    </rPh>
    <rPh sb="10" eb="12">
      <t>イカ</t>
    </rPh>
    <rPh sb="12" eb="13">
      <t>ダイ</t>
    </rPh>
    <rPh sb="14" eb="15">
      <t>イ</t>
    </rPh>
    <phoneticPr fontId="2"/>
  </si>
  <si>
    <t>愛川太陽光発電所の電力料金収入</t>
    <rPh sb="0" eb="2">
      <t>アイカワ</t>
    </rPh>
    <rPh sb="2" eb="5">
      <t>タイヨウコウ</t>
    </rPh>
    <rPh sb="5" eb="7">
      <t>ハツデン</t>
    </rPh>
    <rPh sb="7" eb="8">
      <t>ショ</t>
    </rPh>
    <rPh sb="9" eb="11">
      <t>デンリョク</t>
    </rPh>
    <rPh sb="11" eb="13">
      <t>リョウキン</t>
    </rPh>
    <rPh sb="13" eb="15">
      <t>シュウニュウ</t>
    </rPh>
    <phoneticPr fontId="2"/>
  </si>
  <si>
    <t>丸紅株式会社</t>
    <rPh sb="0" eb="2">
      <t>マルベニ</t>
    </rPh>
    <rPh sb="2" eb="4">
      <t>カブシキ</t>
    </rPh>
    <rPh sb="4" eb="6">
      <t>カイシャ</t>
    </rPh>
    <phoneticPr fontId="2"/>
  </si>
  <si>
    <t>谷ヶ原太陽光発電所の電力料金収入（平成27年4月～11月）</t>
    <rPh sb="0" eb="3">
      <t>タニガハラ</t>
    </rPh>
    <rPh sb="3" eb="6">
      <t>タイヨウコウ</t>
    </rPh>
    <rPh sb="6" eb="8">
      <t>ハツデン</t>
    </rPh>
    <rPh sb="8" eb="9">
      <t>ショ</t>
    </rPh>
    <rPh sb="10" eb="12">
      <t>デンリョク</t>
    </rPh>
    <rPh sb="12" eb="14">
      <t>リョウキン</t>
    </rPh>
    <rPh sb="14" eb="16">
      <t>シュウニュウ</t>
    </rPh>
    <rPh sb="17" eb="19">
      <t>ヘイセイ</t>
    </rPh>
    <rPh sb="21" eb="22">
      <t>ネン</t>
    </rPh>
    <rPh sb="23" eb="24">
      <t>ガツ</t>
    </rPh>
    <rPh sb="27" eb="28">
      <t>ガツ</t>
    </rPh>
    <phoneticPr fontId="2"/>
  </si>
  <si>
    <t>中津配水池小水力発電設備</t>
    <phoneticPr fontId="2"/>
  </si>
  <si>
    <t>道志ダム発電所に係る平成27年度電力需給契約</t>
    <rPh sb="0" eb="2">
      <t>ドウシ</t>
    </rPh>
    <rPh sb="4" eb="6">
      <t>ハツデン</t>
    </rPh>
    <rPh sb="6" eb="7">
      <t>ショ</t>
    </rPh>
    <rPh sb="8" eb="9">
      <t>カカワ</t>
    </rPh>
    <rPh sb="10" eb="12">
      <t>ヘイセイ</t>
    </rPh>
    <rPh sb="14" eb="16">
      <t>ネンド</t>
    </rPh>
    <rPh sb="16" eb="18">
      <t>デンリョク</t>
    </rPh>
    <rPh sb="18" eb="20">
      <t>ジュキュウ</t>
    </rPh>
    <rPh sb="20" eb="22">
      <t>ケイヤク</t>
    </rPh>
    <phoneticPr fontId="2"/>
  </si>
  <si>
    <t>太陽光発電設備の系統連携に伴う電力受給に関する契約（城山ソーラーガーデン）</t>
    <rPh sb="0" eb="2">
      <t>タイヨウ</t>
    </rPh>
    <rPh sb="2" eb="3">
      <t>コウ</t>
    </rPh>
    <rPh sb="3" eb="5">
      <t>ハツデン</t>
    </rPh>
    <rPh sb="5" eb="7">
      <t>セツビ</t>
    </rPh>
    <rPh sb="8" eb="10">
      <t>ケイトウ</t>
    </rPh>
    <rPh sb="10" eb="12">
      <t>レンケイ</t>
    </rPh>
    <rPh sb="13" eb="14">
      <t>トモナ</t>
    </rPh>
    <rPh sb="15" eb="17">
      <t>デンリョク</t>
    </rPh>
    <rPh sb="17" eb="19">
      <t>ジュキュウ</t>
    </rPh>
    <rPh sb="20" eb="21">
      <t>カン</t>
    </rPh>
    <rPh sb="23" eb="25">
      <t>ケイヤク</t>
    </rPh>
    <rPh sb="26" eb="28">
      <t>シロヤマ</t>
    </rPh>
    <phoneticPr fontId="2"/>
  </si>
  <si>
    <t>城山第２ソーラーガーデン電力売却（再生可能エネルギー発電設備からの電力受給に関する契約）</t>
    <rPh sb="0" eb="2">
      <t>ジョウヤマ</t>
    </rPh>
    <rPh sb="2" eb="3">
      <t>ダイ</t>
    </rPh>
    <rPh sb="12" eb="14">
      <t>デンリョク</t>
    </rPh>
    <rPh sb="14" eb="16">
      <t>バイキャク</t>
    </rPh>
    <rPh sb="17" eb="19">
      <t>サイセイ</t>
    </rPh>
    <rPh sb="19" eb="21">
      <t>カノウ</t>
    </rPh>
    <rPh sb="26" eb="28">
      <t>ハツデン</t>
    </rPh>
    <rPh sb="28" eb="30">
      <t>セツビ</t>
    </rPh>
    <rPh sb="33" eb="35">
      <t>デンリョク</t>
    </rPh>
    <rPh sb="35" eb="37">
      <t>ジュキュウ</t>
    </rPh>
    <rPh sb="38" eb="39">
      <t>カン</t>
    </rPh>
    <rPh sb="41" eb="43">
      <t>ケイヤク</t>
    </rPh>
    <phoneticPr fontId="2"/>
  </si>
  <si>
    <t>相模ほか１１発電所及び城山発電所の電力料金収入</t>
    <rPh sb="0" eb="2">
      <t>サガミ</t>
    </rPh>
    <rPh sb="6" eb="8">
      <t>ハツデン</t>
    </rPh>
    <rPh sb="8" eb="9">
      <t>ショ</t>
    </rPh>
    <rPh sb="9" eb="10">
      <t>オヨ</t>
    </rPh>
    <rPh sb="11" eb="13">
      <t>シロヤマ</t>
    </rPh>
    <rPh sb="13" eb="15">
      <t>ハツデン</t>
    </rPh>
    <rPh sb="15" eb="16">
      <t>ショ</t>
    </rPh>
    <rPh sb="17" eb="19">
      <t>デンリョク</t>
    </rPh>
    <rPh sb="19" eb="21">
      <t>リョウキン</t>
    </rPh>
    <rPh sb="21" eb="23">
      <t>シュウニュウ</t>
    </rPh>
    <phoneticPr fontId="2"/>
  </si>
  <si>
    <t>谷ヶ原太陽光発電所の電力料金収入(平成28年3月分)</t>
    <rPh sb="17" eb="19">
      <t>ヘイセイ</t>
    </rPh>
    <rPh sb="21" eb="22">
      <t>ネン</t>
    </rPh>
    <rPh sb="23" eb="24">
      <t>ガツ</t>
    </rPh>
    <rPh sb="24" eb="25">
      <t>ブン</t>
    </rPh>
    <phoneticPr fontId="2"/>
  </si>
  <si>
    <t>厚木総合ポンプ所跡地太陽光発電設備</t>
  </si>
  <si>
    <t>三面発電所など水力発電所３か所の電力売却</t>
    <rPh sb="0" eb="2">
      <t>ミオモテ</t>
    </rPh>
    <rPh sb="2" eb="5">
      <t>ハツデンショ</t>
    </rPh>
    <rPh sb="7" eb="9">
      <t>スイリョク</t>
    </rPh>
    <rPh sb="9" eb="12">
      <t>ハツデンショ</t>
    </rPh>
    <rPh sb="14" eb="15">
      <t>ショ</t>
    </rPh>
    <rPh sb="16" eb="18">
      <t>デンリョク</t>
    </rPh>
    <rPh sb="18" eb="20">
      <t>バイキャク</t>
    </rPh>
    <phoneticPr fontId="2"/>
  </si>
  <si>
    <t>日本テクノ</t>
    <rPh sb="0" eb="2">
      <t>ニホン</t>
    </rPh>
    <phoneticPr fontId="2"/>
  </si>
  <si>
    <t>胎内第一発電所など水力発電所８か所の電力売却</t>
    <rPh sb="0" eb="2">
      <t>タイナイ</t>
    </rPh>
    <rPh sb="2" eb="4">
      <t>ダイイチ</t>
    </rPh>
    <rPh sb="4" eb="7">
      <t>ハツデンショ</t>
    </rPh>
    <rPh sb="9" eb="11">
      <t>スイリョク</t>
    </rPh>
    <rPh sb="11" eb="14">
      <t>ハツデンショ</t>
    </rPh>
    <rPh sb="16" eb="17">
      <t>ショ</t>
    </rPh>
    <rPh sb="18" eb="20">
      <t>デンリョク</t>
    </rPh>
    <rPh sb="20" eb="22">
      <t>バイキャク</t>
    </rPh>
    <phoneticPr fontId="2"/>
  </si>
  <si>
    <t>風倉発電所</t>
    <rPh sb="0" eb="1">
      <t>カザ</t>
    </rPh>
    <rPh sb="1" eb="2">
      <t>クラ</t>
    </rPh>
    <rPh sb="2" eb="5">
      <t>ハツデンショ</t>
    </rPh>
    <phoneticPr fontId="2"/>
  </si>
  <si>
    <t>東北電力</t>
    <rPh sb="0" eb="2">
      <t>トウホク</t>
    </rPh>
    <rPh sb="2" eb="4">
      <t>デンリョク</t>
    </rPh>
    <phoneticPr fontId="2"/>
  </si>
  <si>
    <t>焼峰発電所</t>
    <rPh sb="0" eb="1">
      <t>ヤ</t>
    </rPh>
    <rPh sb="1" eb="2">
      <t>ミネ</t>
    </rPh>
    <rPh sb="2" eb="5">
      <t>ハツデンショ</t>
    </rPh>
    <phoneticPr fontId="2"/>
  </si>
  <si>
    <t>大谷ダム</t>
    <rPh sb="0" eb="2">
      <t>オオタニ</t>
    </rPh>
    <phoneticPr fontId="2"/>
  </si>
  <si>
    <t>奥三管発電所</t>
    <rPh sb="0" eb="1">
      <t>オク</t>
    </rPh>
    <rPh sb="1" eb="2">
      <t>サン</t>
    </rPh>
    <rPh sb="2" eb="3">
      <t>カン</t>
    </rPh>
    <rPh sb="3" eb="5">
      <t>ハツデン</t>
    </rPh>
    <rPh sb="5" eb="6">
      <t>ショ</t>
    </rPh>
    <phoneticPr fontId="2"/>
  </si>
  <si>
    <t>10電力</t>
    <phoneticPr fontId="2"/>
  </si>
  <si>
    <t>水力発電所の電力売却</t>
    <rPh sb="0" eb="2">
      <t>スイリョク</t>
    </rPh>
    <rPh sb="2" eb="5">
      <t>ハツデンショ</t>
    </rPh>
    <rPh sb="6" eb="8">
      <t>デンリョク</t>
    </rPh>
    <rPh sb="8" eb="10">
      <t>バイキャク</t>
    </rPh>
    <phoneticPr fontId="2"/>
  </si>
  <si>
    <t>新潟東部太陽光発電所の電力売却</t>
    <rPh sb="0" eb="2">
      <t>ニイガタ</t>
    </rPh>
    <rPh sb="2" eb="4">
      <t>トウブ</t>
    </rPh>
    <rPh sb="4" eb="7">
      <t>タイヨウコウ</t>
    </rPh>
    <rPh sb="7" eb="10">
      <t>ハツデンショ</t>
    </rPh>
    <rPh sb="11" eb="13">
      <t>デンリョク</t>
    </rPh>
    <rPh sb="13" eb="15">
      <t>バイキャク</t>
    </rPh>
    <phoneticPr fontId="2"/>
  </si>
  <si>
    <t>北新潟太陽光発電所の電力売却</t>
    <rPh sb="0" eb="3">
      <t>キタニイガタ</t>
    </rPh>
    <rPh sb="3" eb="6">
      <t>タイヨウコウ</t>
    </rPh>
    <rPh sb="6" eb="9">
      <t>ハツデンショ</t>
    </rPh>
    <rPh sb="10" eb="12">
      <t>デンリョク</t>
    </rPh>
    <rPh sb="12" eb="14">
      <t>バイキャク</t>
    </rPh>
    <phoneticPr fontId="2"/>
  </si>
  <si>
    <t>発電管理センター太陽光発電所の余剰電力</t>
    <rPh sb="0" eb="2">
      <t>ハツデン</t>
    </rPh>
    <rPh sb="2" eb="4">
      <t>カンリ</t>
    </rPh>
    <rPh sb="8" eb="11">
      <t>タイヨウコウ</t>
    </rPh>
    <rPh sb="11" eb="14">
      <t>ハツデンショ</t>
    </rPh>
    <rPh sb="15" eb="17">
      <t>ヨジョウ</t>
    </rPh>
    <rPh sb="17" eb="19">
      <t>デンリョク</t>
    </rPh>
    <phoneticPr fontId="2"/>
  </si>
  <si>
    <t>全落札額のうち10電力会社が入札に参加したときの落札価格合計/電力会社
提示額（税抜き）⑭/⑥</t>
    <phoneticPr fontId="2"/>
  </si>
  <si>
    <t>全落札額のうち10電力会社が入札に参加したときの落札価格合計/電力会社
提示額（税抜き）</t>
    <phoneticPr fontId="2"/>
  </si>
  <si>
    <t>富山県企業局電気事業</t>
    <rPh sb="0" eb="3">
      <t>トヤマケン</t>
    </rPh>
    <rPh sb="3" eb="5">
      <t>キギョウ</t>
    </rPh>
    <rPh sb="5" eb="6">
      <t>キョク</t>
    </rPh>
    <rPh sb="6" eb="8">
      <t>デンキ</t>
    </rPh>
    <rPh sb="8" eb="10">
      <t>ジギョウ</t>
    </rPh>
    <phoneticPr fontId="2"/>
  </si>
  <si>
    <t>企業局電気課</t>
    <rPh sb="0" eb="2">
      <t>キギョウ</t>
    </rPh>
    <rPh sb="2" eb="3">
      <t>キョク</t>
    </rPh>
    <rPh sb="3" eb="5">
      <t>デンキ</t>
    </rPh>
    <rPh sb="5" eb="6">
      <t>カ</t>
    </rPh>
    <phoneticPr fontId="2"/>
  </si>
  <si>
    <t>北陸電力㈱</t>
    <rPh sb="0" eb="2">
      <t>ホクリク</t>
    </rPh>
    <rPh sb="2" eb="4">
      <t>デンリョク</t>
    </rPh>
    <phoneticPr fontId="2"/>
  </si>
  <si>
    <t>10電力</t>
    <rPh sb="2" eb="4">
      <t>デンリョク</t>
    </rPh>
    <phoneticPr fontId="2"/>
  </si>
  <si>
    <t>富山県企業局工業用水道事業附帯事業（神通川浄水場太陽光発電所）</t>
    <rPh sb="0" eb="3">
      <t>トヤマケン</t>
    </rPh>
    <rPh sb="3" eb="5">
      <t>キギョウ</t>
    </rPh>
    <rPh sb="5" eb="6">
      <t>キョク</t>
    </rPh>
    <rPh sb="6" eb="9">
      <t>コウギョウヨウ</t>
    </rPh>
    <rPh sb="9" eb="11">
      <t>スイドウ</t>
    </rPh>
    <rPh sb="11" eb="13">
      <t>ジギョウ</t>
    </rPh>
    <rPh sb="13" eb="15">
      <t>フタイ</t>
    </rPh>
    <rPh sb="15" eb="17">
      <t>ジギョウ</t>
    </rPh>
    <rPh sb="18" eb="20">
      <t>ジンズウ</t>
    </rPh>
    <rPh sb="20" eb="21">
      <t>ガワ</t>
    </rPh>
    <rPh sb="21" eb="24">
      <t>ジョウスイジョウ</t>
    </rPh>
    <rPh sb="24" eb="26">
      <t>タイヨウ</t>
    </rPh>
    <rPh sb="26" eb="27">
      <t>コウ</t>
    </rPh>
    <rPh sb="27" eb="29">
      <t>ハツデン</t>
    </rPh>
    <rPh sb="29" eb="30">
      <t>ショ</t>
    </rPh>
    <phoneticPr fontId="2"/>
  </si>
  <si>
    <t>企業局水道課</t>
    <rPh sb="0" eb="2">
      <t>キギョウ</t>
    </rPh>
    <rPh sb="2" eb="3">
      <t>キョク</t>
    </rPh>
    <rPh sb="3" eb="5">
      <t>スイドウ</t>
    </rPh>
    <rPh sb="5" eb="6">
      <t>カ</t>
    </rPh>
    <phoneticPr fontId="2"/>
  </si>
  <si>
    <t>石川県</t>
    <rPh sb="0" eb="3">
      <t>イシカワケン</t>
    </rPh>
    <phoneticPr fontId="2"/>
  </si>
  <si>
    <t>小屋発電所電力需給契約</t>
    <rPh sb="0" eb="2">
      <t>オヤ</t>
    </rPh>
    <rPh sb="2" eb="5">
      <t>ハツデンショ</t>
    </rPh>
    <rPh sb="5" eb="7">
      <t>デンリョク</t>
    </rPh>
    <rPh sb="7" eb="9">
      <t>ジュキュウ</t>
    </rPh>
    <rPh sb="9" eb="11">
      <t>ケイヤク</t>
    </rPh>
    <phoneticPr fontId="2"/>
  </si>
  <si>
    <t>福井県庁舎、福井県議会議事堂および福井県警察本部庁舎で使用する電気</t>
    <phoneticPr fontId="2"/>
  </si>
  <si>
    <t>北陸電力(株)</t>
    <rPh sb="0" eb="2">
      <t>ホクリク</t>
    </rPh>
    <rPh sb="2" eb="4">
      <t>デンリョク</t>
    </rPh>
    <rPh sb="4" eb="7">
      <t>カブ</t>
    </rPh>
    <phoneticPr fontId="2"/>
  </si>
  <si>
    <t>長野県庁舎</t>
    <rPh sb="0" eb="3">
      <t>ナガノケン</t>
    </rPh>
    <rPh sb="3" eb="4">
      <t>チョウ</t>
    </rPh>
    <rPh sb="4" eb="5">
      <t>シャ</t>
    </rPh>
    <phoneticPr fontId="2"/>
  </si>
  <si>
    <t>総務部財産活用課</t>
    <rPh sb="0" eb="2">
      <t>ソウム</t>
    </rPh>
    <rPh sb="2" eb="3">
      <t>ブ</t>
    </rPh>
    <rPh sb="3" eb="5">
      <t>ザイサン</t>
    </rPh>
    <rPh sb="5" eb="7">
      <t>カツヨウ</t>
    </rPh>
    <rPh sb="7" eb="8">
      <t>カ</t>
    </rPh>
    <phoneticPr fontId="2"/>
  </si>
  <si>
    <t>合同庁舎(10か所)</t>
    <rPh sb="0" eb="2">
      <t>ゴウドウ</t>
    </rPh>
    <rPh sb="2" eb="4">
      <t>チョウシャ</t>
    </rPh>
    <rPh sb="8" eb="9">
      <t>ショ</t>
    </rPh>
    <phoneticPr fontId="2"/>
  </si>
  <si>
    <t>22年度</t>
    <rPh sb="2" eb="4">
      <t>ネンド</t>
    </rPh>
    <phoneticPr fontId="2"/>
  </si>
  <si>
    <t>価格競争入札の参加条件を設定している</t>
    <rPh sb="0" eb="2">
      <t>カカク</t>
    </rPh>
    <rPh sb="2" eb="4">
      <t>キョウソウ</t>
    </rPh>
    <rPh sb="4" eb="6">
      <t>ニュウサツ</t>
    </rPh>
    <rPh sb="7" eb="9">
      <t>サンカ</t>
    </rPh>
    <rPh sb="9" eb="11">
      <t>ジョウケン</t>
    </rPh>
    <rPh sb="12" eb="14">
      <t>セッテイ</t>
    </rPh>
    <phoneticPr fontId="2"/>
  </si>
  <si>
    <t>岐阜県庁舎</t>
    <rPh sb="0" eb="3">
      <t>ギフケン</t>
    </rPh>
    <rPh sb="3" eb="5">
      <t>チョウシャ</t>
    </rPh>
    <phoneticPr fontId="2"/>
  </si>
  <si>
    <t>西濃総合庁舎</t>
    <rPh sb="0" eb="2">
      <t>セイノウ</t>
    </rPh>
    <rPh sb="2" eb="4">
      <t>ソウゴウ</t>
    </rPh>
    <rPh sb="4" eb="6">
      <t>チョウシャ</t>
    </rPh>
    <phoneticPr fontId="2"/>
  </si>
  <si>
    <t>Ｆ－Ｐｏｗｅｒ</t>
    <phoneticPr fontId="2"/>
  </si>
  <si>
    <t>揖斐総合庁舎</t>
    <rPh sb="0" eb="2">
      <t>イビ</t>
    </rPh>
    <rPh sb="2" eb="4">
      <t>ソウゴウ</t>
    </rPh>
    <rPh sb="4" eb="6">
      <t>チョウシャ</t>
    </rPh>
    <phoneticPr fontId="2"/>
  </si>
  <si>
    <t>可茂総合庁舎</t>
    <rPh sb="0" eb="1">
      <t>カ</t>
    </rPh>
    <rPh sb="1" eb="2">
      <t>モ</t>
    </rPh>
    <rPh sb="2" eb="4">
      <t>ソウゴウ</t>
    </rPh>
    <rPh sb="4" eb="6">
      <t>チョウシャ</t>
    </rPh>
    <phoneticPr fontId="2"/>
  </si>
  <si>
    <t>中濃総合庁舎</t>
    <rPh sb="0" eb="2">
      <t>チュウノウ</t>
    </rPh>
    <rPh sb="2" eb="4">
      <t>ソウゴウ</t>
    </rPh>
    <rPh sb="4" eb="6">
      <t>チョウシャ</t>
    </rPh>
    <phoneticPr fontId="2"/>
  </si>
  <si>
    <t>郡上総合庁舎</t>
    <rPh sb="0" eb="2">
      <t>グジョウ</t>
    </rPh>
    <rPh sb="2" eb="4">
      <t>ソウゴウ</t>
    </rPh>
    <rPh sb="4" eb="6">
      <t>チョウシャ</t>
    </rPh>
    <phoneticPr fontId="2"/>
  </si>
  <si>
    <t>東濃西部総合庁舎</t>
    <rPh sb="0" eb="2">
      <t>トウノウ</t>
    </rPh>
    <rPh sb="2" eb="4">
      <t>セイブ</t>
    </rPh>
    <rPh sb="4" eb="6">
      <t>ソウゴウ</t>
    </rPh>
    <rPh sb="6" eb="8">
      <t>チョウシャ</t>
    </rPh>
    <phoneticPr fontId="2"/>
  </si>
  <si>
    <t>恵那総合庁舎</t>
    <rPh sb="0" eb="2">
      <t>エナ</t>
    </rPh>
    <rPh sb="2" eb="4">
      <t>ソウゴウ</t>
    </rPh>
    <rPh sb="4" eb="6">
      <t>チョウシャ</t>
    </rPh>
    <phoneticPr fontId="2"/>
  </si>
  <si>
    <t>飛騨総合庁舎</t>
    <rPh sb="0" eb="2">
      <t>ヒダ</t>
    </rPh>
    <rPh sb="2" eb="4">
      <t>ソウゴウ</t>
    </rPh>
    <rPh sb="4" eb="6">
      <t>チョウシャ</t>
    </rPh>
    <phoneticPr fontId="2"/>
  </si>
  <si>
    <t>下呂総合庁舎</t>
    <rPh sb="0" eb="2">
      <t>ゲロ</t>
    </rPh>
    <rPh sb="2" eb="4">
      <t>ソウゴウ</t>
    </rPh>
    <rPh sb="4" eb="6">
      <t>チョウシャ</t>
    </rPh>
    <phoneticPr fontId="2"/>
  </si>
  <si>
    <t>自動車税事務所</t>
    <rPh sb="0" eb="3">
      <t>ジドウシャ</t>
    </rPh>
    <rPh sb="3" eb="4">
      <t>ゼイ</t>
    </rPh>
    <rPh sb="4" eb="6">
      <t>ジム</t>
    </rPh>
    <rPh sb="6" eb="7">
      <t>ショ</t>
    </rPh>
    <phoneticPr fontId="2"/>
  </si>
  <si>
    <t>エネサーブ</t>
    <phoneticPr fontId="2"/>
  </si>
  <si>
    <t>健康科学センター</t>
    <rPh sb="0" eb="2">
      <t>ケンコウ</t>
    </rPh>
    <rPh sb="2" eb="4">
      <t>カガク</t>
    </rPh>
    <phoneticPr fontId="2"/>
  </si>
  <si>
    <t>南飛騨健康増進センター</t>
    <rPh sb="0" eb="1">
      <t>ミナミ</t>
    </rPh>
    <rPh sb="1" eb="3">
      <t>ヒダ</t>
    </rPh>
    <rPh sb="3" eb="5">
      <t>ケンコウ</t>
    </rPh>
    <rPh sb="5" eb="7">
      <t>ゾウシン</t>
    </rPh>
    <phoneticPr fontId="2"/>
  </si>
  <si>
    <t>エヌパワー</t>
    <phoneticPr fontId="2"/>
  </si>
  <si>
    <t>産業技術センター本所</t>
    <rPh sb="0" eb="2">
      <t>サンギョウ</t>
    </rPh>
    <rPh sb="2" eb="4">
      <t>ギジュツ</t>
    </rPh>
    <rPh sb="8" eb="9">
      <t>ホン</t>
    </rPh>
    <rPh sb="9" eb="10">
      <t>ショ</t>
    </rPh>
    <phoneticPr fontId="2"/>
  </si>
  <si>
    <t>テプコカスタマーサービス</t>
    <phoneticPr fontId="2"/>
  </si>
  <si>
    <t>産業技術センター紙業部</t>
    <rPh sb="0" eb="2">
      <t>サンギョウ</t>
    </rPh>
    <rPh sb="2" eb="4">
      <t>ギジュツ</t>
    </rPh>
    <rPh sb="8" eb="9">
      <t>カミ</t>
    </rPh>
    <rPh sb="9" eb="10">
      <t>ギョウ</t>
    </rPh>
    <rPh sb="10" eb="11">
      <t>ブ</t>
    </rPh>
    <phoneticPr fontId="2"/>
  </si>
  <si>
    <t>農業大学校</t>
    <rPh sb="0" eb="2">
      <t>ノウギョウ</t>
    </rPh>
    <rPh sb="2" eb="5">
      <t>ダイガッコウ</t>
    </rPh>
    <phoneticPr fontId="2"/>
  </si>
  <si>
    <t>農政部</t>
    <rPh sb="0" eb="2">
      <t>ノウセイ</t>
    </rPh>
    <rPh sb="2" eb="3">
      <t>ブ</t>
    </rPh>
    <phoneticPr fontId="2"/>
  </si>
  <si>
    <t>森林文化アカデミー</t>
    <rPh sb="0" eb="2">
      <t>シンリン</t>
    </rPh>
    <rPh sb="2" eb="4">
      <t>ブンカ</t>
    </rPh>
    <phoneticPr fontId="2"/>
  </si>
  <si>
    <t>林政部</t>
    <rPh sb="0" eb="2">
      <t>リンセイ</t>
    </rPh>
    <rPh sb="2" eb="3">
      <t>ブ</t>
    </rPh>
    <phoneticPr fontId="2"/>
  </si>
  <si>
    <t>森林研究所</t>
    <rPh sb="0" eb="2">
      <t>シンリン</t>
    </rPh>
    <rPh sb="2" eb="5">
      <t>ケンキュウショ</t>
    </rPh>
    <phoneticPr fontId="2"/>
  </si>
  <si>
    <t>各務原浄化センター</t>
    <rPh sb="0" eb="3">
      <t>カカミガハラ</t>
    </rPh>
    <rPh sb="3" eb="5">
      <t>ジョウカ</t>
    </rPh>
    <phoneticPr fontId="2"/>
  </si>
  <si>
    <t>都市建築部</t>
    <rPh sb="0" eb="2">
      <t>トシ</t>
    </rPh>
    <rPh sb="2" eb="4">
      <t>ケンチク</t>
    </rPh>
    <rPh sb="4" eb="5">
      <t>ブ</t>
    </rPh>
    <phoneticPr fontId="2"/>
  </si>
  <si>
    <t>東部広域水道事務所
落合取水場</t>
    <rPh sb="0" eb="2">
      <t>トウブ</t>
    </rPh>
    <rPh sb="2" eb="4">
      <t>コウイキ</t>
    </rPh>
    <rPh sb="4" eb="6">
      <t>スイドウ</t>
    </rPh>
    <rPh sb="6" eb="8">
      <t>ジム</t>
    </rPh>
    <rPh sb="8" eb="9">
      <t>ショ</t>
    </rPh>
    <rPh sb="10" eb="12">
      <t>オチアイ</t>
    </rPh>
    <rPh sb="12" eb="14">
      <t>シュスイ</t>
    </rPh>
    <rPh sb="14" eb="15">
      <t>バ</t>
    </rPh>
    <phoneticPr fontId="2"/>
  </si>
  <si>
    <t>東部広域水道事務所
山之上浄水場
川合浄水場</t>
    <rPh sb="0" eb="2">
      <t>トウブ</t>
    </rPh>
    <rPh sb="2" eb="4">
      <t>コウイキ</t>
    </rPh>
    <rPh sb="4" eb="6">
      <t>スイドウ</t>
    </rPh>
    <rPh sb="6" eb="8">
      <t>ジム</t>
    </rPh>
    <rPh sb="8" eb="9">
      <t>ショ</t>
    </rPh>
    <rPh sb="10" eb="13">
      <t>ヤマノウエ</t>
    </rPh>
    <rPh sb="13" eb="16">
      <t>ジョウスイジョウ</t>
    </rPh>
    <rPh sb="17" eb="19">
      <t>カワイ</t>
    </rPh>
    <rPh sb="19" eb="22">
      <t>ジョウスイジョウ</t>
    </rPh>
    <phoneticPr fontId="2"/>
  </si>
  <si>
    <t>図書館</t>
    <rPh sb="0" eb="3">
      <t>トショカン</t>
    </rPh>
    <phoneticPr fontId="2"/>
  </si>
  <si>
    <t>文化財保護センター</t>
    <rPh sb="0" eb="3">
      <t>ブンカザイ</t>
    </rPh>
    <rPh sb="3" eb="5">
      <t>ホゴ</t>
    </rPh>
    <phoneticPr fontId="2"/>
  </si>
  <si>
    <t>岐阜高等学校</t>
    <rPh sb="0" eb="2">
      <t>ギフ</t>
    </rPh>
    <rPh sb="2" eb="4">
      <t>コウトウ</t>
    </rPh>
    <rPh sb="4" eb="6">
      <t>ガッコウ</t>
    </rPh>
    <phoneticPr fontId="2"/>
  </si>
  <si>
    <t>岐阜北高等学校</t>
    <rPh sb="0" eb="2">
      <t>ギフ</t>
    </rPh>
    <rPh sb="2" eb="3">
      <t>キタ</t>
    </rPh>
    <rPh sb="3" eb="5">
      <t>コウトウ</t>
    </rPh>
    <rPh sb="5" eb="7">
      <t>ガッコウ</t>
    </rPh>
    <phoneticPr fontId="2"/>
  </si>
  <si>
    <t>長良高等学校</t>
    <rPh sb="0" eb="2">
      <t>ナガラ</t>
    </rPh>
    <rPh sb="2" eb="4">
      <t>コウトウ</t>
    </rPh>
    <rPh sb="4" eb="6">
      <t>ガッコウ</t>
    </rPh>
    <phoneticPr fontId="2"/>
  </si>
  <si>
    <t>岐山高等学校</t>
    <rPh sb="0" eb="2">
      <t>キザン</t>
    </rPh>
    <rPh sb="2" eb="4">
      <t>コウトウ</t>
    </rPh>
    <rPh sb="4" eb="6">
      <t>ガッコウ</t>
    </rPh>
    <phoneticPr fontId="2"/>
  </si>
  <si>
    <t>加納高等学校</t>
    <rPh sb="0" eb="2">
      <t>カノウ</t>
    </rPh>
    <rPh sb="2" eb="4">
      <t>コウトウ</t>
    </rPh>
    <rPh sb="4" eb="6">
      <t>ガッコウ</t>
    </rPh>
    <phoneticPr fontId="2"/>
  </si>
  <si>
    <t>羽島北高等学校</t>
    <rPh sb="0" eb="2">
      <t>ハシマ</t>
    </rPh>
    <rPh sb="2" eb="3">
      <t>キタ</t>
    </rPh>
    <rPh sb="3" eb="5">
      <t>コウトウ</t>
    </rPh>
    <rPh sb="5" eb="7">
      <t>ガッコウ</t>
    </rPh>
    <phoneticPr fontId="2"/>
  </si>
  <si>
    <t>岐阜城北高等学校</t>
    <rPh sb="0" eb="2">
      <t>ギフ</t>
    </rPh>
    <rPh sb="2" eb="4">
      <t>ジョウホク</t>
    </rPh>
    <rPh sb="4" eb="6">
      <t>コウトウ</t>
    </rPh>
    <rPh sb="6" eb="8">
      <t>ガッコウ</t>
    </rPh>
    <phoneticPr fontId="2"/>
  </si>
  <si>
    <t>岐阜商業高等学校</t>
    <rPh sb="0" eb="2">
      <t>ギフ</t>
    </rPh>
    <rPh sb="2" eb="4">
      <t>ショウギョウ</t>
    </rPh>
    <rPh sb="4" eb="6">
      <t>コウトウ</t>
    </rPh>
    <rPh sb="6" eb="8">
      <t>ガッコウ</t>
    </rPh>
    <phoneticPr fontId="2"/>
  </si>
  <si>
    <t>岐南工業高等学校</t>
    <rPh sb="0" eb="2">
      <t>ギナン</t>
    </rPh>
    <rPh sb="1" eb="2">
      <t>ミナミ</t>
    </rPh>
    <rPh sb="2" eb="4">
      <t>コウギョウ</t>
    </rPh>
    <rPh sb="4" eb="6">
      <t>コウトウ</t>
    </rPh>
    <rPh sb="6" eb="8">
      <t>ガッコウ</t>
    </rPh>
    <phoneticPr fontId="2"/>
  </si>
  <si>
    <t>華陽フロンティア高等学校</t>
    <rPh sb="0" eb="1">
      <t>ハナ</t>
    </rPh>
    <rPh sb="8" eb="10">
      <t>コウトウ</t>
    </rPh>
    <rPh sb="10" eb="12">
      <t>ガッコウ</t>
    </rPh>
    <phoneticPr fontId="2"/>
  </si>
  <si>
    <t>各務原高等学校</t>
    <rPh sb="0" eb="3">
      <t>カカミガハラ</t>
    </rPh>
    <rPh sb="3" eb="5">
      <t>コウトウ</t>
    </rPh>
    <rPh sb="5" eb="7">
      <t>ガッコウ</t>
    </rPh>
    <phoneticPr fontId="2"/>
  </si>
  <si>
    <t>各務原西高等学校</t>
    <rPh sb="0" eb="3">
      <t>カカミガハラ</t>
    </rPh>
    <rPh sb="3" eb="4">
      <t>ニシ</t>
    </rPh>
    <rPh sb="4" eb="6">
      <t>コウトウ</t>
    </rPh>
    <rPh sb="6" eb="8">
      <t>ガッコウ</t>
    </rPh>
    <phoneticPr fontId="2"/>
  </si>
  <si>
    <t>岐阜各務野高等学校</t>
    <rPh sb="0" eb="2">
      <t>ギフ</t>
    </rPh>
    <rPh sb="2" eb="4">
      <t>カガミ</t>
    </rPh>
    <rPh sb="4" eb="5">
      <t>ノ</t>
    </rPh>
    <rPh sb="5" eb="7">
      <t>コウトウ</t>
    </rPh>
    <rPh sb="7" eb="9">
      <t>ガッコウ</t>
    </rPh>
    <phoneticPr fontId="2"/>
  </si>
  <si>
    <t>本巣松陽高等学校</t>
    <rPh sb="0" eb="2">
      <t>モトス</t>
    </rPh>
    <rPh sb="2" eb="3">
      <t>マツ</t>
    </rPh>
    <rPh sb="3" eb="4">
      <t>ヨウ</t>
    </rPh>
    <rPh sb="4" eb="6">
      <t>コウトウ</t>
    </rPh>
    <rPh sb="6" eb="8">
      <t>ガッコウ</t>
    </rPh>
    <phoneticPr fontId="2"/>
  </si>
  <si>
    <t>山県高等学校</t>
    <rPh sb="0" eb="2">
      <t>ヤマガタ</t>
    </rPh>
    <rPh sb="2" eb="4">
      <t>コウトウ</t>
    </rPh>
    <rPh sb="4" eb="6">
      <t>ガッコウ</t>
    </rPh>
    <phoneticPr fontId="2"/>
  </si>
  <si>
    <t>羽島高等学校</t>
    <rPh sb="0" eb="2">
      <t>ハシマ</t>
    </rPh>
    <rPh sb="2" eb="4">
      <t>コウトウ</t>
    </rPh>
    <rPh sb="4" eb="6">
      <t>ガッコウ</t>
    </rPh>
    <phoneticPr fontId="2"/>
  </si>
  <si>
    <t>岐阜工業高等学校</t>
    <rPh sb="0" eb="2">
      <t>ギフ</t>
    </rPh>
    <rPh sb="2" eb="4">
      <t>コウギョウ</t>
    </rPh>
    <rPh sb="4" eb="6">
      <t>コウトウ</t>
    </rPh>
    <rPh sb="6" eb="8">
      <t>ガッコウ</t>
    </rPh>
    <phoneticPr fontId="2"/>
  </si>
  <si>
    <t>揖斐高等学校</t>
    <rPh sb="0" eb="2">
      <t>イビ</t>
    </rPh>
    <rPh sb="2" eb="4">
      <t>コウトウ</t>
    </rPh>
    <rPh sb="4" eb="6">
      <t>ガッコウ</t>
    </rPh>
    <phoneticPr fontId="2"/>
  </si>
  <si>
    <t>池田高等学校</t>
    <rPh sb="0" eb="2">
      <t>イケダ</t>
    </rPh>
    <rPh sb="2" eb="4">
      <t>コウトウ</t>
    </rPh>
    <rPh sb="4" eb="6">
      <t>ガッコウ</t>
    </rPh>
    <phoneticPr fontId="2"/>
  </si>
  <si>
    <t>大垣北高等学校</t>
    <rPh sb="0" eb="2">
      <t>オオガキ</t>
    </rPh>
    <rPh sb="2" eb="3">
      <t>キタ</t>
    </rPh>
    <rPh sb="3" eb="5">
      <t>コウトウ</t>
    </rPh>
    <rPh sb="5" eb="7">
      <t>ガッコウ</t>
    </rPh>
    <phoneticPr fontId="2"/>
  </si>
  <si>
    <t>大垣南高等学校</t>
    <rPh sb="0" eb="2">
      <t>オオガキ</t>
    </rPh>
    <rPh sb="2" eb="3">
      <t>ミナミ</t>
    </rPh>
    <rPh sb="3" eb="5">
      <t>コウトウ</t>
    </rPh>
    <rPh sb="5" eb="7">
      <t>ガッコウ</t>
    </rPh>
    <phoneticPr fontId="2"/>
  </si>
  <si>
    <t>大垣東高等学校</t>
    <rPh sb="0" eb="2">
      <t>オオガキ</t>
    </rPh>
    <rPh sb="2" eb="3">
      <t>ヒガシ</t>
    </rPh>
    <rPh sb="3" eb="5">
      <t>コウトウ</t>
    </rPh>
    <rPh sb="5" eb="7">
      <t>ガッコウ</t>
    </rPh>
    <phoneticPr fontId="2"/>
  </si>
  <si>
    <t>大垣西高等学校</t>
    <rPh sb="0" eb="2">
      <t>オオガキ</t>
    </rPh>
    <rPh sb="2" eb="3">
      <t>ニシ</t>
    </rPh>
    <rPh sb="3" eb="5">
      <t>コウトウ</t>
    </rPh>
    <rPh sb="5" eb="7">
      <t>ガッコウ</t>
    </rPh>
    <phoneticPr fontId="2"/>
  </si>
  <si>
    <t>大垣養老高等学校</t>
    <rPh sb="0" eb="2">
      <t>オオガキ</t>
    </rPh>
    <rPh sb="2" eb="4">
      <t>ヨウロウ</t>
    </rPh>
    <rPh sb="4" eb="6">
      <t>コウトウ</t>
    </rPh>
    <rPh sb="6" eb="8">
      <t>ガッコウ</t>
    </rPh>
    <phoneticPr fontId="2"/>
  </si>
  <si>
    <t>大垣工業高等学校</t>
    <rPh sb="0" eb="2">
      <t>オオガキ</t>
    </rPh>
    <rPh sb="2" eb="4">
      <t>コウギョウ</t>
    </rPh>
    <rPh sb="4" eb="6">
      <t>コウトウ</t>
    </rPh>
    <rPh sb="6" eb="8">
      <t>ガッコウ</t>
    </rPh>
    <phoneticPr fontId="2"/>
  </si>
  <si>
    <t>大垣桜高等学校</t>
    <rPh sb="0" eb="2">
      <t>オオガキ</t>
    </rPh>
    <rPh sb="2" eb="3">
      <t>サクラ</t>
    </rPh>
    <rPh sb="3" eb="5">
      <t>コウトウ</t>
    </rPh>
    <rPh sb="5" eb="7">
      <t>ガッコウ</t>
    </rPh>
    <phoneticPr fontId="2"/>
  </si>
  <si>
    <t>不破高等学校</t>
    <rPh sb="0" eb="2">
      <t>フワ</t>
    </rPh>
    <rPh sb="2" eb="4">
      <t>コウトウ</t>
    </rPh>
    <rPh sb="4" eb="6">
      <t>ガッコウ</t>
    </rPh>
    <phoneticPr fontId="2"/>
  </si>
  <si>
    <t>海津明誠高等学校</t>
    <rPh sb="0" eb="2">
      <t>カイヅ</t>
    </rPh>
    <rPh sb="2" eb="3">
      <t>アカ</t>
    </rPh>
    <rPh sb="3" eb="4">
      <t>マコト</t>
    </rPh>
    <rPh sb="4" eb="6">
      <t>コウトウ</t>
    </rPh>
    <rPh sb="6" eb="8">
      <t>ガッコウ</t>
    </rPh>
    <phoneticPr fontId="2"/>
  </si>
  <si>
    <t>郡上北高等学校</t>
    <rPh sb="0" eb="2">
      <t>グジョウ</t>
    </rPh>
    <rPh sb="2" eb="3">
      <t>キタ</t>
    </rPh>
    <rPh sb="3" eb="5">
      <t>コウトウ</t>
    </rPh>
    <rPh sb="5" eb="7">
      <t>ガッコウ</t>
    </rPh>
    <phoneticPr fontId="2"/>
  </si>
  <si>
    <t>武義高等学校</t>
    <rPh sb="0" eb="2">
      <t>タケヨシ</t>
    </rPh>
    <rPh sb="2" eb="4">
      <t>コウトウ</t>
    </rPh>
    <rPh sb="4" eb="6">
      <t>ガッコウ</t>
    </rPh>
    <phoneticPr fontId="2"/>
  </si>
  <si>
    <t>関有知高等学校</t>
    <rPh sb="0" eb="1">
      <t>セキ</t>
    </rPh>
    <rPh sb="1" eb="2">
      <t>ユウ</t>
    </rPh>
    <rPh sb="2" eb="3">
      <t>シ</t>
    </rPh>
    <rPh sb="3" eb="5">
      <t>コウトウ</t>
    </rPh>
    <rPh sb="5" eb="7">
      <t>ガッコウ</t>
    </rPh>
    <phoneticPr fontId="2"/>
  </si>
  <si>
    <t>関高等学校</t>
    <rPh sb="0" eb="1">
      <t>セキ</t>
    </rPh>
    <rPh sb="1" eb="3">
      <t>コウトウ</t>
    </rPh>
    <rPh sb="3" eb="5">
      <t>ガッコウ</t>
    </rPh>
    <phoneticPr fontId="2"/>
  </si>
  <si>
    <t>加茂高等学校</t>
    <rPh sb="0" eb="2">
      <t>カモ</t>
    </rPh>
    <rPh sb="2" eb="4">
      <t>コウトウ</t>
    </rPh>
    <rPh sb="4" eb="6">
      <t>ガッコウ</t>
    </rPh>
    <phoneticPr fontId="2"/>
  </si>
  <si>
    <t>加茂農林高等学校</t>
    <rPh sb="0" eb="2">
      <t>カモ</t>
    </rPh>
    <rPh sb="2" eb="4">
      <t>ノウリン</t>
    </rPh>
    <rPh sb="4" eb="6">
      <t>コウトウ</t>
    </rPh>
    <rPh sb="6" eb="8">
      <t>ガッコウ</t>
    </rPh>
    <phoneticPr fontId="2"/>
  </si>
  <si>
    <t>八百津高等学校</t>
    <rPh sb="0" eb="3">
      <t>ヤオツ</t>
    </rPh>
    <rPh sb="3" eb="5">
      <t>コウトウ</t>
    </rPh>
    <rPh sb="5" eb="7">
      <t>ガッコウ</t>
    </rPh>
    <phoneticPr fontId="2"/>
  </si>
  <si>
    <t>東濃高等学校</t>
    <rPh sb="0" eb="2">
      <t>トウノウ</t>
    </rPh>
    <rPh sb="2" eb="4">
      <t>コウトウ</t>
    </rPh>
    <rPh sb="4" eb="6">
      <t>ガッコウ</t>
    </rPh>
    <phoneticPr fontId="2"/>
  </si>
  <si>
    <t>東濃実業高等学校</t>
    <rPh sb="0" eb="2">
      <t>トウノウ</t>
    </rPh>
    <rPh sb="2" eb="4">
      <t>ジツギョウ</t>
    </rPh>
    <rPh sb="4" eb="6">
      <t>コウトウ</t>
    </rPh>
    <rPh sb="6" eb="8">
      <t>ガッコウ</t>
    </rPh>
    <phoneticPr fontId="2"/>
  </si>
  <si>
    <t>可児高等学校</t>
    <rPh sb="0" eb="2">
      <t>カニ</t>
    </rPh>
    <rPh sb="2" eb="4">
      <t>コウトウ</t>
    </rPh>
    <rPh sb="4" eb="6">
      <t>ガッコウ</t>
    </rPh>
    <phoneticPr fontId="2"/>
  </si>
  <si>
    <t>可児工業高等学校</t>
    <rPh sb="0" eb="2">
      <t>カニ</t>
    </rPh>
    <rPh sb="2" eb="4">
      <t>コウギョウ</t>
    </rPh>
    <rPh sb="4" eb="6">
      <t>コウトウ</t>
    </rPh>
    <rPh sb="6" eb="8">
      <t>ガッコウ</t>
    </rPh>
    <phoneticPr fontId="2"/>
  </si>
  <si>
    <t>多治見高等学校</t>
    <rPh sb="0" eb="3">
      <t>タジミ</t>
    </rPh>
    <rPh sb="3" eb="5">
      <t>コウトウ</t>
    </rPh>
    <rPh sb="5" eb="7">
      <t>ガッコウ</t>
    </rPh>
    <phoneticPr fontId="2"/>
  </si>
  <si>
    <t>多治見北高等学校</t>
    <rPh sb="0" eb="3">
      <t>タジミ</t>
    </rPh>
    <rPh sb="3" eb="4">
      <t>キタ</t>
    </rPh>
    <rPh sb="4" eb="6">
      <t>コウトウ</t>
    </rPh>
    <rPh sb="6" eb="8">
      <t>ガッコウ</t>
    </rPh>
    <phoneticPr fontId="2"/>
  </si>
  <si>
    <t>瑞浪高等学校</t>
    <rPh sb="0" eb="2">
      <t>ミズナミ</t>
    </rPh>
    <rPh sb="2" eb="4">
      <t>コウトウ</t>
    </rPh>
    <rPh sb="4" eb="6">
      <t>ガッコウ</t>
    </rPh>
    <phoneticPr fontId="2"/>
  </si>
  <si>
    <t>土岐紅陵高等学校</t>
    <rPh sb="0" eb="2">
      <t>トキ</t>
    </rPh>
    <rPh sb="2" eb="3">
      <t>クレナイ</t>
    </rPh>
    <rPh sb="3" eb="4">
      <t>ミササギ</t>
    </rPh>
    <rPh sb="4" eb="6">
      <t>コウトウ</t>
    </rPh>
    <rPh sb="6" eb="8">
      <t>ガッコウ</t>
    </rPh>
    <phoneticPr fontId="2"/>
  </si>
  <si>
    <t>土岐商業高等学校</t>
    <rPh sb="0" eb="2">
      <t>トキ</t>
    </rPh>
    <rPh sb="2" eb="4">
      <t>ショウギョウ</t>
    </rPh>
    <rPh sb="4" eb="6">
      <t>コウトウ</t>
    </rPh>
    <rPh sb="6" eb="8">
      <t>ガッコウ</t>
    </rPh>
    <phoneticPr fontId="2"/>
  </si>
  <si>
    <t>東濃フロンティア高等学校</t>
    <rPh sb="0" eb="2">
      <t>トウノウ</t>
    </rPh>
    <rPh sb="8" eb="10">
      <t>コウトウ</t>
    </rPh>
    <rPh sb="10" eb="12">
      <t>ガッコウ</t>
    </rPh>
    <phoneticPr fontId="2"/>
  </si>
  <si>
    <t>恵那高等学校</t>
    <rPh sb="0" eb="2">
      <t>エナ</t>
    </rPh>
    <rPh sb="2" eb="4">
      <t>コウトウ</t>
    </rPh>
    <rPh sb="4" eb="6">
      <t>ガッコウ</t>
    </rPh>
    <phoneticPr fontId="2"/>
  </si>
  <si>
    <t>恵那南高等学校</t>
    <rPh sb="0" eb="2">
      <t>エナ</t>
    </rPh>
    <rPh sb="2" eb="3">
      <t>ミナミ</t>
    </rPh>
    <rPh sb="3" eb="5">
      <t>コウトウ</t>
    </rPh>
    <rPh sb="5" eb="7">
      <t>ガッコウ</t>
    </rPh>
    <phoneticPr fontId="2"/>
  </si>
  <si>
    <t>恵那農業高等学校</t>
    <rPh sb="0" eb="2">
      <t>エナ</t>
    </rPh>
    <rPh sb="2" eb="4">
      <t>ノウギョウ</t>
    </rPh>
    <rPh sb="4" eb="6">
      <t>コウトウ</t>
    </rPh>
    <rPh sb="6" eb="8">
      <t>ガッコウ</t>
    </rPh>
    <phoneticPr fontId="2"/>
  </si>
  <si>
    <t>中津高等学校</t>
    <rPh sb="0" eb="2">
      <t>ナカツ</t>
    </rPh>
    <rPh sb="2" eb="4">
      <t>コウトウ</t>
    </rPh>
    <rPh sb="4" eb="6">
      <t>ガッコウ</t>
    </rPh>
    <phoneticPr fontId="2"/>
  </si>
  <si>
    <t>坂下高等学校</t>
    <rPh sb="0" eb="2">
      <t>サカシタ</t>
    </rPh>
    <rPh sb="2" eb="4">
      <t>コウトウ</t>
    </rPh>
    <rPh sb="4" eb="6">
      <t>ガッコウ</t>
    </rPh>
    <phoneticPr fontId="2"/>
  </si>
  <si>
    <t>中津商業高等学校</t>
    <rPh sb="0" eb="2">
      <t>ナカツ</t>
    </rPh>
    <rPh sb="2" eb="4">
      <t>ショウギョウ</t>
    </rPh>
    <rPh sb="4" eb="6">
      <t>コウトウ</t>
    </rPh>
    <rPh sb="6" eb="8">
      <t>ガッコウ</t>
    </rPh>
    <phoneticPr fontId="2"/>
  </si>
  <si>
    <t>中津川工業高等学校</t>
    <rPh sb="0" eb="3">
      <t>ナカツガワ</t>
    </rPh>
    <rPh sb="3" eb="5">
      <t>コウギョウ</t>
    </rPh>
    <rPh sb="5" eb="7">
      <t>コウトウ</t>
    </rPh>
    <rPh sb="7" eb="9">
      <t>ガッコウ</t>
    </rPh>
    <phoneticPr fontId="2"/>
  </si>
  <si>
    <t>益田清風高等学校</t>
    <rPh sb="0" eb="2">
      <t>マシタ</t>
    </rPh>
    <rPh sb="2" eb="3">
      <t>キヨ</t>
    </rPh>
    <rPh sb="3" eb="4">
      <t>カゼ</t>
    </rPh>
    <rPh sb="4" eb="6">
      <t>コウトウ</t>
    </rPh>
    <rPh sb="6" eb="8">
      <t>ガッコウ</t>
    </rPh>
    <phoneticPr fontId="2"/>
  </si>
  <si>
    <t>斐太高等学校</t>
    <rPh sb="0" eb="2">
      <t>ヒダ</t>
    </rPh>
    <rPh sb="2" eb="4">
      <t>コウトウ</t>
    </rPh>
    <rPh sb="4" eb="6">
      <t>ガッコウ</t>
    </rPh>
    <phoneticPr fontId="2"/>
  </si>
  <si>
    <t>飛騨高山高等学校岡本校舎</t>
    <rPh sb="0" eb="2">
      <t>ヒダ</t>
    </rPh>
    <rPh sb="2" eb="4">
      <t>タカヤマ</t>
    </rPh>
    <rPh sb="4" eb="6">
      <t>コウトウ</t>
    </rPh>
    <rPh sb="6" eb="8">
      <t>ガッコウ</t>
    </rPh>
    <rPh sb="8" eb="10">
      <t>オカモト</t>
    </rPh>
    <rPh sb="10" eb="12">
      <t>コウシャ</t>
    </rPh>
    <phoneticPr fontId="2"/>
  </si>
  <si>
    <t>飛騨高山高等学校山田校舎</t>
    <rPh sb="0" eb="2">
      <t>ヒダ</t>
    </rPh>
    <rPh sb="2" eb="4">
      <t>タカヤマ</t>
    </rPh>
    <rPh sb="4" eb="6">
      <t>コウトウ</t>
    </rPh>
    <rPh sb="6" eb="8">
      <t>ガッコウ</t>
    </rPh>
    <rPh sb="8" eb="10">
      <t>ヤマダ</t>
    </rPh>
    <rPh sb="10" eb="12">
      <t>コウシャ</t>
    </rPh>
    <phoneticPr fontId="2"/>
  </si>
  <si>
    <t>高山工業高等学校</t>
    <rPh sb="0" eb="2">
      <t>タカヤマ</t>
    </rPh>
    <rPh sb="2" eb="4">
      <t>コウギョウ</t>
    </rPh>
    <rPh sb="4" eb="6">
      <t>コウトウ</t>
    </rPh>
    <rPh sb="6" eb="8">
      <t>ガッコウ</t>
    </rPh>
    <phoneticPr fontId="2"/>
  </si>
  <si>
    <t>吉城高等学校</t>
    <rPh sb="0" eb="2">
      <t>ヨシキ</t>
    </rPh>
    <rPh sb="2" eb="4">
      <t>コウトウ</t>
    </rPh>
    <rPh sb="4" eb="6">
      <t>ガッコウ</t>
    </rPh>
    <phoneticPr fontId="2"/>
  </si>
  <si>
    <t>岐阜盲学校</t>
    <rPh sb="0" eb="2">
      <t>ギフ</t>
    </rPh>
    <rPh sb="2" eb="3">
      <t>モウ</t>
    </rPh>
    <rPh sb="3" eb="5">
      <t>ガッコウ</t>
    </rPh>
    <phoneticPr fontId="2"/>
  </si>
  <si>
    <t>岐阜聾学校</t>
    <rPh sb="0" eb="2">
      <t>ギフ</t>
    </rPh>
    <rPh sb="2" eb="3">
      <t>ロウ</t>
    </rPh>
    <rPh sb="3" eb="5">
      <t>ガッコウ</t>
    </rPh>
    <phoneticPr fontId="2"/>
  </si>
  <si>
    <t>長良特別支援学校</t>
    <rPh sb="0" eb="2">
      <t>ナガラ</t>
    </rPh>
    <rPh sb="2" eb="4">
      <t>トクベツ</t>
    </rPh>
    <rPh sb="4" eb="6">
      <t>シエン</t>
    </rPh>
    <rPh sb="6" eb="8">
      <t>ガッコウ</t>
    </rPh>
    <phoneticPr fontId="2"/>
  </si>
  <si>
    <t>岐阜本巣特別支援学校</t>
    <rPh sb="0" eb="2">
      <t>ギフ</t>
    </rPh>
    <rPh sb="2" eb="4">
      <t>モトス</t>
    </rPh>
    <rPh sb="4" eb="6">
      <t>トクベツ</t>
    </rPh>
    <rPh sb="6" eb="8">
      <t>シエン</t>
    </rPh>
    <rPh sb="8" eb="10">
      <t>ガッコウ</t>
    </rPh>
    <phoneticPr fontId="2"/>
  </si>
  <si>
    <t>揖斐特別支援学校</t>
    <rPh sb="0" eb="2">
      <t>イビ</t>
    </rPh>
    <rPh sb="2" eb="4">
      <t>トクベツ</t>
    </rPh>
    <rPh sb="4" eb="6">
      <t>シエン</t>
    </rPh>
    <rPh sb="6" eb="8">
      <t>ガッコウ</t>
    </rPh>
    <phoneticPr fontId="2"/>
  </si>
  <si>
    <t>大垣特別支援学校本校舎</t>
    <rPh sb="0" eb="2">
      <t>オオガキ</t>
    </rPh>
    <rPh sb="2" eb="4">
      <t>トクベツ</t>
    </rPh>
    <rPh sb="4" eb="6">
      <t>シエン</t>
    </rPh>
    <rPh sb="6" eb="8">
      <t>ガッコウ</t>
    </rPh>
    <rPh sb="8" eb="9">
      <t>ホン</t>
    </rPh>
    <rPh sb="9" eb="11">
      <t>コウシャ</t>
    </rPh>
    <phoneticPr fontId="2"/>
  </si>
  <si>
    <t>大垣特別支援学校北校舎</t>
    <rPh sb="0" eb="2">
      <t>オオガキ</t>
    </rPh>
    <rPh sb="2" eb="4">
      <t>トクベツ</t>
    </rPh>
    <rPh sb="4" eb="6">
      <t>シエン</t>
    </rPh>
    <rPh sb="6" eb="8">
      <t>ガッコウ</t>
    </rPh>
    <rPh sb="8" eb="9">
      <t>キタ</t>
    </rPh>
    <rPh sb="9" eb="11">
      <t>コウシャ</t>
    </rPh>
    <phoneticPr fontId="2"/>
  </si>
  <si>
    <t>海津特別支援学校</t>
    <rPh sb="0" eb="2">
      <t>カイヅ</t>
    </rPh>
    <rPh sb="2" eb="4">
      <t>トクベツ</t>
    </rPh>
    <rPh sb="4" eb="6">
      <t>シエン</t>
    </rPh>
    <rPh sb="6" eb="8">
      <t>ガッコウ</t>
    </rPh>
    <phoneticPr fontId="2"/>
  </si>
  <si>
    <t>関特別支援学校</t>
    <rPh sb="0" eb="1">
      <t>セキ</t>
    </rPh>
    <rPh sb="1" eb="3">
      <t>トクベツ</t>
    </rPh>
    <rPh sb="3" eb="5">
      <t>シエン</t>
    </rPh>
    <rPh sb="5" eb="7">
      <t>ガッコウ</t>
    </rPh>
    <phoneticPr fontId="2"/>
  </si>
  <si>
    <t>中濃特別支援学校</t>
    <rPh sb="0" eb="2">
      <t>チュウノウ</t>
    </rPh>
    <rPh sb="2" eb="4">
      <t>トクベツ</t>
    </rPh>
    <rPh sb="4" eb="6">
      <t>シエン</t>
    </rPh>
    <rPh sb="6" eb="8">
      <t>ガッコウ</t>
    </rPh>
    <phoneticPr fontId="2"/>
  </si>
  <si>
    <t>可茂特別支援学校</t>
    <rPh sb="0" eb="1">
      <t>カ</t>
    </rPh>
    <rPh sb="1" eb="2">
      <t>モ</t>
    </rPh>
    <rPh sb="2" eb="4">
      <t>トクベツ</t>
    </rPh>
    <rPh sb="4" eb="6">
      <t>シエン</t>
    </rPh>
    <rPh sb="6" eb="8">
      <t>ガッコウ</t>
    </rPh>
    <phoneticPr fontId="2"/>
  </si>
  <si>
    <t>東濃特別支援学校</t>
    <rPh sb="0" eb="2">
      <t>トウノウ</t>
    </rPh>
    <rPh sb="2" eb="4">
      <t>トクベツ</t>
    </rPh>
    <rPh sb="4" eb="6">
      <t>シエン</t>
    </rPh>
    <rPh sb="6" eb="8">
      <t>ガッコウ</t>
    </rPh>
    <phoneticPr fontId="2"/>
  </si>
  <si>
    <t>恵那特別支援学校</t>
    <rPh sb="0" eb="2">
      <t>エナ</t>
    </rPh>
    <rPh sb="2" eb="4">
      <t>トクベツ</t>
    </rPh>
    <rPh sb="4" eb="6">
      <t>シエン</t>
    </rPh>
    <rPh sb="6" eb="8">
      <t>ガッコウ</t>
    </rPh>
    <phoneticPr fontId="2"/>
  </si>
  <si>
    <t>下呂特別支援学校</t>
    <rPh sb="0" eb="2">
      <t>ゲロ</t>
    </rPh>
    <rPh sb="2" eb="4">
      <t>トクベツ</t>
    </rPh>
    <rPh sb="4" eb="6">
      <t>シエン</t>
    </rPh>
    <rPh sb="6" eb="8">
      <t>ガッコウ</t>
    </rPh>
    <phoneticPr fontId="2"/>
  </si>
  <si>
    <t>飛騨特別支援学校</t>
    <rPh sb="0" eb="2">
      <t>ヒダ</t>
    </rPh>
    <rPh sb="2" eb="4">
      <t>トクベツ</t>
    </rPh>
    <rPh sb="4" eb="6">
      <t>シエン</t>
    </rPh>
    <rPh sb="6" eb="8">
      <t>ガッコウ</t>
    </rPh>
    <phoneticPr fontId="2"/>
  </si>
  <si>
    <t>飛騨吉城特別支援学校</t>
    <rPh sb="0" eb="2">
      <t>ヒダ</t>
    </rPh>
    <rPh sb="2" eb="4">
      <t>ヨシキ</t>
    </rPh>
    <rPh sb="4" eb="6">
      <t>トクベツ</t>
    </rPh>
    <rPh sb="6" eb="8">
      <t>シエン</t>
    </rPh>
    <rPh sb="8" eb="10">
      <t>ガッコウ</t>
    </rPh>
    <phoneticPr fontId="2"/>
  </si>
  <si>
    <t>運転免許センター</t>
    <rPh sb="0" eb="2">
      <t>ウンテン</t>
    </rPh>
    <rPh sb="2" eb="4">
      <t>メンキョ</t>
    </rPh>
    <phoneticPr fontId="2"/>
  </si>
  <si>
    <t>警察本部穂積分庁舎</t>
    <rPh sb="0" eb="2">
      <t>ケイサツ</t>
    </rPh>
    <rPh sb="2" eb="4">
      <t>ホンブ</t>
    </rPh>
    <rPh sb="4" eb="6">
      <t>ホヅミ</t>
    </rPh>
    <rPh sb="6" eb="9">
      <t>ブンチョウシャ</t>
    </rPh>
    <phoneticPr fontId="2"/>
  </si>
  <si>
    <t>大垣商業高等学校</t>
    <rPh sb="0" eb="2">
      <t>オオガキ</t>
    </rPh>
    <rPh sb="2" eb="4">
      <t>ショウギョウ</t>
    </rPh>
    <rPh sb="4" eb="6">
      <t>コウトウ</t>
    </rPh>
    <rPh sb="6" eb="8">
      <t>ガッコウ</t>
    </rPh>
    <phoneticPr fontId="2"/>
  </si>
  <si>
    <t>１者随契</t>
    <rPh sb="1" eb="2">
      <t>モノ</t>
    </rPh>
    <rPh sb="2" eb="4">
      <t>ズイケイ</t>
    </rPh>
    <phoneticPr fontId="2"/>
  </si>
  <si>
    <t>入札不調のため</t>
    <rPh sb="0" eb="2">
      <t>ニュウサツ</t>
    </rPh>
    <rPh sb="2" eb="4">
      <t>フチョウ</t>
    </rPh>
    <phoneticPr fontId="2"/>
  </si>
  <si>
    <t>前年度の契約業者であり適正な履行が見込めるため</t>
    <rPh sb="0" eb="3">
      <t>ゼンネンド</t>
    </rPh>
    <rPh sb="4" eb="6">
      <t>ケイヤク</t>
    </rPh>
    <rPh sb="6" eb="8">
      <t>ギョウシャ</t>
    </rPh>
    <rPh sb="11" eb="13">
      <t>テキセイ</t>
    </rPh>
    <rPh sb="14" eb="16">
      <t>リコウ</t>
    </rPh>
    <rPh sb="17" eb="19">
      <t>ミコ</t>
    </rPh>
    <phoneticPr fontId="2"/>
  </si>
  <si>
    <t>東部広域水道事務所
釜戸小水力発電所</t>
    <rPh sb="0" eb="2">
      <t>トウブ</t>
    </rPh>
    <rPh sb="2" eb="4">
      <t>コウイキ</t>
    </rPh>
    <rPh sb="4" eb="6">
      <t>スイドウ</t>
    </rPh>
    <rPh sb="6" eb="8">
      <t>ジム</t>
    </rPh>
    <rPh sb="8" eb="9">
      <t>ショ</t>
    </rPh>
    <rPh sb="10" eb="12">
      <t>カマド</t>
    </rPh>
    <rPh sb="12" eb="13">
      <t>ショウ</t>
    </rPh>
    <rPh sb="13" eb="15">
      <t>スイリョク</t>
    </rPh>
    <rPh sb="15" eb="17">
      <t>ハツデン</t>
    </rPh>
    <rPh sb="17" eb="18">
      <t>ショ</t>
    </rPh>
    <phoneticPr fontId="2"/>
  </si>
  <si>
    <t xml:space="preserve">価格競争入札の参加条件を設定している </t>
  </si>
  <si>
    <t>全落札額のうち10電力会社が入札に参加したときの落札価格合計/電力会社
提示額（税抜き）⑭/⑥</t>
    <phoneticPr fontId="2"/>
  </si>
  <si>
    <t>静岡県庁舎（本館、東館及び別館）</t>
    <phoneticPr fontId="2"/>
  </si>
  <si>
    <t>経営管理部</t>
    <rPh sb="0" eb="2">
      <t>ケイエイ</t>
    </rPh>
    <rPh sb="2" eb="4">
      <t>カンリ</t>
    </rPh>
    <rPh sb="4" eb="5">
      <t>ブ</t>
    </rPh>
    <phoneticPr fontId="2"/>
  </si>
  <si>
    <t>静岡県庁西館</t>
    <phoneticPr fontId="2"/>
  </si>
  <si>
    <t>熱海、東部及び富士総合庁舎</t>
    <phoneticPr fontId="2"/>
  </si>
  <si>
    <t>静岡及び浜松総合庁舎</t>
    <phoneticPr fontId="2"/>
  </si>
  <si>
    <t>藤枝総合庁舎</t>
    <rPh sb="0" eb="2">
      <t>フジエダ</t>
    </rPh>
    <rPh sb="2" eb="4">
      <t>ソウゴウ</t>
    </rPh>
    <rPh sb="4" eb="6">
      <t>チョウシャ</t>
    </rPh>
    <phoneticPr fontId="2"/>
  </si>
  <si>
    <t>中部電力㈱</t>
    <rPh sb="0" eb="2">
      <t>チュウブ</t>
    </rPh>
    <rPh sb="2" eb="4">
      <t>デンリョク</t>
    </rPh>
    <phoneticPr fontId="2"/>
  </si>
  <si>
    <t>中遠総合庁舎</t>
    <rPh sb="0" eb="1">
      <t>ナカ</t>
    </rPh>
    <rPh sb="1" eb="2">
      <t>トオ</t>
    </rPh>
    <rPh sb="2" eb="3">
      <t>ソウ</t>
    </rPh>
    <rPh sb="3" eb="4">
      <t>ア</t>
    </rPh>
    <rPh sb="4" eb="6">
      <t>チョウシャ</t>
    </rPh>
    <phoneticPr fontId="2"/>
  </si>
  <si>
    <t>北遠総合庁舎</t>
    <rPh sb="0" eb="1">
      <t>キタ</t>
    </rPh>
    <rPh sb="1" eb="2">
      <t>トオ</t>
    </rPh>
    <rPh sb="2" eb="3">
      <t>ソウ</t>
    </rPh>
    <rPh sb="3" eb="4">
      <t>ア</t>
    </rPh>
    <rPh sb="4" eb="6">
      <t>チョウシャ</t>
    </rPh>
    <phoneticPr fontId="2"/>
  </si>
  <si>
    <t>静岡県立美術館</t>
  </si>
  <si>
    <t>文化･観光部</t>
  </si>
  <si>
    <t>㈱F-Power</t>
    <phoneticPr fontId="2"/>
  </si>
  <si>
    <t>静岡県農林技術研究所庁舎及び静岡県立農林大学校庁舎</t>
    <phoneticPr fontId="2"/>
  </si>
  <si>
    <t>経済産業部</t>
    <rPh sb="0" eb="2">
      <t>ケイザイ</t>
    </rPh>
    <rPh sb="2" eb="4">
      <t>サンギョウ</t>
    </rPh>
    <rPh sb="4" eb="5">
      <t>ブ</t>
    </rPh>
    <phoneticPr fontId="2"/>
  </si>
  <si>
    <t>エネサーブ㈱</t>
    <phoneticPr fontId="2"/>
  </si>
  <si>
    <t>水産技術研究所本所、清水技術専門校、浜松技術専門校</t>
    <rPh sb="0" eb="2">
      <t>スイサン</t>
    </rPh>
    <rPh sb="2" eb="4">
      <t>ギジュツ</t>
    </rPh>
    <rPh sb="4" eb="7">
      <t>ケンキュウジョ</t>
    </rPh>
    <rPh sb="7" eb="9">
      <t>ホンジョ</t>
    </rPh>
    <rPh sb="10" eb="12">
      <t>シミズ</t>
    </rPh>
    <rPh sb="12" eb="14">
      <t>ギジュツ</t>
    </rPh>
    <rPh sb="14" eb="16">
      <t>センモン</t>
    </rPh>
    <rPh sb="16" eb="17">
      <t>コウ</t>
    </rPh>
    <rPh sb="18" eb="20">
      <t>ハママツ</t>
    </rPh>
    <rPh sb="20" eb="22">
      <t>ギジュツ</t>
    </rPh>
    <rPh sb="22" eb="24">
      <t>センモン</t>
    </rPh>
    <rPh sb="24" eb="25">
      <t>コウ</t>
    </rPh>
    <phoneticPr fontId="2"/>
  </si>
  <si>
    <t>㈱エネット</t>
    <phoneticPr fontId="2"/>
  </si>
  <si>
    <t>寺谷取水場</t>
    <rPh sb="0" eb="2">
      <t>テラタニ</t>
    </rPh>
    <rPh sb="2" eb="4">
      <t>シュスイ</t>
    </rPh>
    <rPh sb="4" eb="5">
      <t>ジョウ</t>
    </rPh>
    <phoneticPr fontId="2"/>
  </si>
  <si>
    <t>飯田ポンプ場</t>
    <rPh sb="0" eb="2">
      <t>イイダ</t>
    </rPh>
    <rPh sb="5" eb="6">
      <t>ジョウ</t>
    </rPh>
    <phoneticPr fontId="2"/>
  </si>
  <si>
    <t>榛南浄水場</t>
    <rPh sb="0" eb="1">
      <t>ハシバミ</t>
    </rPh>
    <rPh sb="1" eb="2">
      <t>ミナミ</t>
    </rPh>
    <rPh sb="2" eb="5">
      <t>ジョウスイジョウ</t>
    </rPh>
    <phoneticPr fontId="2"/>
  </si>
  <si>
    <t>於呂浄水場</t>
    <rPh sb="0" eb="1">
      <t>オ</t>
    </rPh>
    <rPh sb="1" eb="2">
      <t>ロ</t>
    </rPh>
    <rPh sb="2" eb="4">
      <t>ジョウスイ</t>
    </rPh>
    <rPh sb="4" eb="5">
      <t>ジョウ</t>
    </rPh>
    <phoneticPr fontId="2"/>
  </si>
  <si>
    <t>総合教育センター</t>
    <rPh sb="0" eb="2">
      <t>ソウゴウ</t>
    </rPh>
    <rPh sb="2" eb="4">
      <t>キョウイク</t>
    </rPh>
    <phoneticPr fontId="2"/>
  </si>
  <si>
    <t>下田高等学校外35庁舎</t>
    <rPh sb="0" eb="2">
      <t>シモダ</t>
    </rPh>
    <rPh sb="2" eb="4">
      <t>コウトウ</t>
    </rPh>
    <rPh sb="4" eb="6">
      <t>ガッコウ</t>
    </rPh>
    <rPh sb="6" eb="7">
      <t>ホカ</t>
    </rPh>
    <rPh sb="9" eb="11">
      <t>チョウシャ</t>
    </rPh>
    <phoneticPr fontId="2"/>
  </si>
  <si>
    <t>清水東高等学校外57庁舎</t>
    <rPh sb="0" eb="2">
      <t>シミズ</t>
    </rPh>
    <rPh sb="2" eb="3">
      <t>ヒガシ</t>
    </rPh>
    <rPh sb="3" eb="5">
      <t>コウトウ</t>
    </rPh>
    <rPh sb="5" eb="7">
      <t>ガッコウ</t>
    </rPh>
    <rPh sb="7" eb="8">
      <t>ホカ</t>
    </rPh>
    <rPh sb="10" eb="12">
      <t>チョウシャ</t>
    </rPh>
    <phoneticPr fontId="2"/>
  </si>
  <si>
    <t>沼津視覚特別支援学校外6庁舎</t>
    <rPh sb="0" eb="2">
      <t>ヌマヅ</t>
    </rPh>
    <rPh sb="2" eb="4">
      <t>シカク</t>
    </rPh>
    <rPh sb="4" eb="6">
      <t>トクベツ</t>
    </rPh>
    <rPh sb="6" eb="8">
      <t>シエン</t>
    </rPh>
    <rPh sb="8" eb="10">
      <t>ガッコウ</t>
    </rPh>
    <rPh sb="10" eb="11">
      <t>ホカ</t>
    </rPh>
    <rPh sb="12" eb="14">
      <t>チョウシャ</t>
    </rPh>
    <phoneticPr fontId="2"/>
  </si>
  <si>
    <t>静岡視覚特別支援学校外14庁舎</t>
    <rPh sb="0" eb="2">
      <t>シズオカ</t>
    </rPh>
    <rPh sb="2" eb="4">
      <t>シカク</t>
    </rPh>
    <rPh sb="4" eb="6">
      <t>トクベツ</t>
    </rPh>
    <rPh sb="6" eb="8">
      <t>シエン</t>
    </rPh>
    <rPh sb="8" eb="10">
      <t>ガッコウ</t>
    </rPh>
    <rPh sb="10" eb="11">
      <t>ホカ</t>
    </rPh>
    <rPh sb="13" eb="15">
      <t>チョウシャ</t>
    </rPh>
    <phoneticPr fontId="2"/>
  </si>
  <si>
    <t>中部運転免許センター及び西部運転免許センター</t>
    <rPh sb="0" eb="2">
      <t>チュウブ</t>
    </rPh>
    <rPh sb="2" eb="4">
      <t>ウンテン</t>
    </rPh>
    <rPh sb="4" eb="6">
      <t>メンキョ</t>
    </rPh>
    <rPh sb="10" eb="11">
      <t>オヨ</t>
    </rPh>
    <rPh sb="12" eb="14">
      <t>セイブ</t>
    </rPh>
    <rPh sb="14" eb="16">
      <t>ウンテン</t>
    </rPh>
    <rPh sb="16" eb="18">
      <t>メンキョ</t>
    </rPh>
    <phoneticPr fontId="2"/>
  </si>
  <si>
    <t>静岡がんセンター</t>
    <rPh sb="0" eb="2">
      <t>シズオカ</t>
    </rPh>
    <phoneticPr fontId="2"/>
  </si>
  <si>
    <t>がんセンター局</t>
    <phoneticPr fontId="2"/>
  </si>
  <si>
    <t>下田総合庁舎</t>
    <phoneticPr fontId="2"/>
  </si>
  <si>
    <t>地方自治法施行令第167条の２第１項第２号「競争不適」</t>
    <phoneticPr fontId="2"/>
  </si>
  <si>
    <t>電気事業法第18条第２項により一般電気事業者は特定規模需要に対し供給義務を負うため（契約プランに蓄熱割引を唯一持つ事業者）</t>
    <phoneticPr fontId="2"/>
  </si>
  <si>
    <t>八幡取水場</t>
    <rPh sb="0" eb="2">
      <t>ヤハタ</t>
    </rPh>
    <rPh sb="2" eb="3">
      <t>ト</t>
    </rPh>
    <rPh sb="3" eb="4">
      <t>スイ</t>
    </rPh>
    <rPh sb="4" eb="5">
      <t>ジョウ</t>
    </rPh>
    <phoneticPr fontId="2"/>
  </si>
  <si>
    <t>3,693,000
(3年間)</t>
    <rPh sb="12" eb="14">
      <t>ネンカン</t>
    </rPh>
    <phoneticPr fontId="2"/>
  </si>
  <si>
    <t>地方公共団体の物品等又は特定役務の調達手続の特例を定める政令（平成７年政令第372号）第10条第１項第１号の規定に該当</t>
    <phoneticPr fontId="2"/>
  </si>
  <si>
    <t>電気事業法第18条第２項により一般電気事業者は特定規模需要に対し供給義務を負うため（契約プランにピーク時間調整割引よりも低廉な割引を唯一持つ事業者）</t>
    <rPh sb="51" eb="53">
      <t>ジカン</t>
    </rPh>
    <rPh sb="53" eb="55">
      <t>チョウセイ</t>
    </rPh>
    <rPh sb="55" eb="57">
      <t>ワリビキ</t>
    </rPh>
    <rPh sb="60" eb="62">
      <t>テイレン</t>
    </rPh>
    <rPh sb="63" eb="65">
      <t>ワリビキ</t>
    </rPh>
    <phoneticPr fontId="2"/>
  </si>
  <si>
    <t>中島浄水場</t>
    <rPh sb="0" eb="2">
      <t>ナカジマ</t>
    </rPh>
    <rPh sb="2" eb="5">
      <t>ジョウスイジョウ</t>
    </rPh>
    <phoneticPr fontId="2"/>
  </si>
  <si>
    <t>17,385,000
(3年間)</t>
    <rPh sb="13" eb="15">
      <t>ネンカン</t>
    </rPh>
    <phoneticPr fontId="2"/>
  </si>
  <si>
    <t>地方公共団体の物品等又は特定役務の調達手続の特例を定める政令（平成７年政令第372号）第10条第１項第１号の規定に該当</t>
  </si>
  <si>
    <t>新林ポンプ場</t>
    <rPh sb="0" eb="1">
      <t>シン</t>
    </rPh>
    <rPh sb="1" eb="2">
      <t>ハヤシ</t>
    </rPh>
    <rPh sb="5" eb="6">
      <t>ジョウ</t>
    </rPh>
    <phoneticPr fontId="2"/>
  </si>
  <si>
    <t>6,840,000
(3年間)</t>
    <rPh sb="12" eb="14">
      <t>ネンカン</t>
    </rPh>
    <phoneticPr fontId="2"/>
  </si>
  <si>
    <t>五本松ポンプ場</t>
    <rPh sb="0" eb="2">
      <t>ゴホン</t>
    </rPh>
    <rPh sb="2" eb="3">
      <t>マツ</t>
    </rPh>
    <rPh sb="6" eb="7">
      <t>ジョウ</t>
    </rPh>
    <phoneticPr fontId="2"/>
  </si>
  <si>
    <t>12,945,000
(3年間)</t>
    <rPh sb="13" eb="15">
      <t>ネンカン</t>
    </rPh>
    <phoneticPr fontId="2"/>
  </si>
  <si>
    <t>畑ポンプ場</t>
    <rPh sb="0" eb="1">
      <t>ハタケ</t>
    </rPh>
    <rPh sb="4" eb="5">
      <t>ジョウ</t>
    </rPh>
    <phoneticPr fontId="2"/>
  </si>
  <si>
    <t>2,376,000
(3年間)</t>
    <rPh sb="12" eb="14">
      <t>ネンカン</t>
    </rPh>
    <phoneticPr fontId="2"/>
  </si>
  <si>
    <t>堂庭取水場</t>
    <rPh sb="0" eb="1">
      <t>ドウ</t>
    </rPh>
    <rPh sb="1" eb="2">
      <t>ニワ</t>
    </rPh>
    <rPh sb="2" eb="3">
      <t>ト</t>
    </rPh>
    <rPh sb="3" eb="5">
      <t>ミズバ</t>
    </rPh>
    <phoneticPr fontId="2"/>
  </si>
  <si>
    <t>25,041,000
(3年間)</t>
    <rPh sb="13" eb="15">
      <t>ネンカン</t>
    </rPh>
    <phoneticPr fontId="2"/>
  </si>
  <si>
    <t>電気事業法第18条第２項により一般電気事業者は特定規模需要に対し供給義務を負うため（契約プランに低廉な割引を唯一持つ事業者）</t>
    <rPh sb="48" eb="50">
      <t>テイレン</t>
    </rPh>
    <rPh sb="51" eb="53">
      <t>ワリビキ</t>
    </rPh>
    <phoneticPr fontId="2"/>
  </si>
  <si>
    <t>厚庭浄水場</t>
    <rPh sb="0" eb="1">
      <t>アツ</t>
    </rPh>
    <rPh sb="1" eb="2">
      <t>ニワ</t>
    </rPh>
    <rPh sb="2" eb="5">
      <t>ジョウスイジョウ</t>
    </rPh>
    <phoneticPr fontId="2"/>
  </si>
  <si>
    <t>4,158,000
(3年間)</t>
    <rPh sb="12" eb="14">
      <t>ネンカン</t>
    </rPh>
    <phoneticPr fontId="2"/>
  </si>
  <si>
    <t>富士川浄水場</t>
    <rPh sb="0" eb="3">
      <t>フジカワ</t>
    </rPh>
    <rPh sb="3" eb="6">
      <t>ジョウスイジョウ</t>
    </rPh>
    <phoneticPr fontId="2"/>
  </si>
  <si>
    <t>57,627,000
(3年間)</t>
    <rPh sb="13" eb="15">
      <t>ネンカン</t>
    </rPh>
    <phoneticPr fontId="2"/>
  </si>
  <si>
    <t>電気事業法第18条第２項により一般電気事業者は特定規模需要に対し供給義務を負うため（契約プランにピーク時間調整割引を唯一持つ事業者）</t>
    <rPh sb="51" eb="53">
      <t>ジカン</t>
    </rPh>
    <rPh sb="53" eb="55">
      <t>チョウセイ</t>
    </rPh>
    <rPh sb="55" eb="57">
      <t>ワリビキ</t>
    </rPh>
    <phoneticPr fontId="2"/>
  </si>
  <si>
    <t>蒲原取水場</t>
    <rPh sb="0" eb="2">
      <t>カンバラ</t>
    </rPh>
    <rPh sb="2" eb="3">
      <t>シュ</t>
    </rPh>
    <rPh sb="3" eb="4">
      <t>スイ</t>
    </rPh>
    <rPh sb="4" eb="5">
      <t>ジョウ</t>
    </rPh>
    <phoneticPr fontId="2"/>
  </si>
  <si>
    <t>18,771,000
(3年間)</t>
    <rPh sb="13" eb="15">
      <t>ネンカン</t>
    </rPh>
    <phoneticPr fontId="2"/>
  </si>
  <si>
    <t>於呂取水場</t>
    <rPh sb="0" eb="1">
      <t>オ</t>
    </rPh>
    <rPh sb="1" eb="2">
      <t>ロ</t>
    </rPh>
    <rPh sb="2" eb="3">
      <t>シュ</t>
    </rPh>
    <rPh sb="3" eb="5">
      <t>ミズバ</t>
    </rPh>
    <phoneticPr fontId="2"/>
  </si>
  <si>
    <t>16,413,000
(3年間)</t>
    <rPh sb="13" eb="15">
      <t>ネンカン</t>
    </rPh>
    <phoneticPr fontId="2"/>
  </si>
  <si>
    <t>奥野ダム小水力発電</t>
    <rPh sb="0" eb="2">
      <t>オクノ</t>
    </rPh>
    <rPh sb="4" eb="5">
      <t>ショウ</t>
    </rPh>
    <rPh sb="5" eb="7">
      <t>スイリョク</t>
    </rPh>
    <rPh sb="7" eb="9">
      <t>ハツデン</t>
    </rPh>
    <phoneticPr fontId="2"/>
  </si>
  <si>
    <t>交通基盤部</t>
    <rPh sb="0" eb="2">
      <t>コウツウ</t>
    </rPh>
    <rPh sb="2" eb="4">
      <t>キバン</t>
    </rPh>
    <rPh sb="4" eb="5">
      <t>ブ</t>
    </rPh>
    <phoneticPr fontId="2"/>
  </si>
  <si>
    <t>ミツウロコグリーンエネルギー㈱</t>
  </si>
  <si>
    <t>ダイヤモンドパワー㈱</t>
  </si>
  <si>
    <t>環境部</t>
    <rPh sb="0" eb="3">
      <t>カンキョウブ</t>
    </rPh>
    <phoneticPr fontId="2"/>
  </si>
  <si>
    <t>教育委員会事務局</t>
    <rPh sb="0" eb="2">
      <t>キョウイク</t>
    </rPh>
    <rPh sb="2" eb="5">
      <t>イインカイ</t>
    </rPh>
    <rPh sb="5" eb="8">
      <t>ジムキョク</t>
    </rPh>
    <phoneticPr fontId="2"/>
  </si>
  <si>
    <t>企業庁</t>
    <rPh sb="0" eb="3">
      <t>キギョウチョウ</t>
    </rPh>
    <phoneticPr fontId="2"/>
  </si>
  <si>
    <t>地域連携部</t>
    <rPh sb="0" eb="2">
      <t>チイキ</t>
    </rPh>
    <rPh sb="2" eb="4">
      <t>レンケイ</t>
    </rPh>
    <rPh sb="4" eb="5">
      <t>ブ</t>
    </rPh>
    <phoneticPr fontId="2"/>
  </si>
  <si>
    <t>病院事業庁</t>
    <rPh sb="0" eb="2">
      <t>ビョウイン</t>
    </rPh>
    <rPh sb="2" eb="4">
      <t>ジギョウ</t>
    </rPh>
    <rPh sb="4" eb="5">
      <t>チョウ</t>
    </rPh>
    <phoneticPr fontId="2"/>
  </si>
  <si>
    <t>三重ごみ固形燃料発電所で使用する電気</t>
    <rPh sb="0" eb="2">
      <t>ミエ</t>
    </rPh>
    <rPh sb="4" eb="6">
      <t>コケイ</t>
    </rPh>
    <rPh sb="6" eb="8">
      <t>ネンリョウ</t>
    </rPh>
    <rPh sb="8" eb="10">
      <t>ハツデン</t>
    </rPh>
    <rPh sb="10" eb="11">
      <t>ショ</t>
    </rPh>
    <rPh sb="12" eb="14">
      <t>シヨウ</t>
    </rPh>
    <rPh sb="16" eb="18">
      <t>デンキ</t>
    </rPh>
    <phoneticPr fontId="2"/>
  </si>
  <si>
    <t>不参加</t>
    <rPh sb="0" eb="3">
      <t>フサンカ</t>
    </rPh>
    <phoneticPr fontId="2"/>
  </si>
  <si>
    <t>三重県庁舎で使用する電気</t>
  </si>
  <si>
    <t>総務部</t>
  </si>
  <si>
    <t>一般競争入札</t>
  </si>
  <si>
    <t>三重県栄町庁舎で使用する電気</t>
  </si>
  <si>
    <t>三重県吉田山会館で使用する電気</t>
  </si>
  <si>
    <t>中部電力㈱</t>
  </si>
  <si>
    <t>三重県桑名庁舎で使用する電気</t>
  </si>
  <si>
    <t>三重県四日市庁舎で使用する電気</t>
  </si>
  <si>
    <t>丸紅㈱</t>
  </si>
  <si>
    <t>三重県鈴鹿庁舎で使用する電気</t>
  </si>
  <si>
    <t>三重県津庁舎で使用する電気</t>
  </si>
  <si>
    <t>三重県松阪庁舎で使用する電気</t>
  </si>
  <si>
    <t>三重県伊勢庁舎で使用する電気</t>
  </si>
  <si>
    <t>三重県志摩庁舎で使用する電気</t>
  </si>
  <si>
    <t>三重県伊賀庁舎で使用する電気</t>
  </si>
  <si>
    <t>三重県尾鷲庁舎で使用する電気</t>
  </si>
  <si>
    <t>三重県熊野庁舎で使用する電気</t>
  </si>
  <si>
    <t>伊藤忠エネクス㈱</t>
    <rPh sb="0" eb="3">
      <t>イトウチュウ</t>
    </rPh>
    <phoneticPr fontId="2"/>
  </si>
  <si>
    <t>三重県木曽岬干拓排水機場で使用する電気</t>
    <rPh sb="0" eb="3">
      <t>ミエケン</t>
    </rPh>
    <rPh sb="3" eb="5">
      <t>キソ</t>
    </rPh>
    <rPh sb="5" eb="6">
      <t>ミサキ</t>
    </rPh>
    <rPh sb="6" eb="8">
      <t>カンタク</t>
    </rPh>
    <rPh sb="8" eb="11">
      <t>ハイスイキ</t>
    </rPh>
    <rPh sb="11" eb="12">
      <t>バ</t>
    </rPh>
    <rPh sb="13" eb="15">
      <t>シヨウ</t>
    </rPh>
    <rPh sb="17" eb="19">
      <t>デンキ</t>
    </rPh>
    <phoneticPr fontId="2"/>
  </si>
  <si>
    <t>三重県立こころの医療センターで使用する電気</t>
  </si>
  <si>
    <t>株式会社Ｆ－Ｐｏｗｅｒ</t>
  </si>
  <si>
    <t>三重県立一志病院で使用する電気</t>
  </si>
  <si>
    <t>中部電力株式会社</t>
  </si>
  <si>
    <t>Ｈ2７年度
売却実績
（税抜き・円）</t>
    <rPh sb="3" eb="5">
      <t>ネンド</t>
    </rPh>
    <rPh sb="6" eb="8">
      <t>バイキャク</t>
    </rPh>
    <rPh sb="8" eb="10">
      <t>ジッセキ</t>
    </rPh>
    <rPh sb="12" eb="13">
      <t>ゼイ</t>
    </rPh>
    <rPh sb="13" eb="14">
      <t>ヌ</t>
    </rPh>
    <rPh sb="16" eb="17">
      <t>エン</t>
    </rPh>
    <phoneticPr fontId="2"/>
  </si>
  <si>
    <t>H2７年度
数量実績(kWh)</t>
    <rPh sb="3" eb="5">
      <t>ネンド</t>
    </rPh>
    <rPh sb="6" eb="8">
      <t>スウリョウ</t>
    </rPh>
    <rPh sb="8" eb="10">
      <t>ジッセキ</t>
    </rPh>
    <phoneticPr fontId="2"/>
  </si>
  <si>
    <t>三重ごみ固形燃料発電所の余剰電力の売却</t>
    <rPh sb="0" eb="2">
      <t>ミエ</t>
    </rPh>
    <rPh sb="4" eb="6">
      <t>コケイ</t>
    </rPh>
    <rPh sb="6" eb="8">
      <t>ネンリョウ</t>
    </rPh>
    <rPh sb="8" eb="10">
      <t>ハツデン</t>
    </rPh>
    <rPh sb="10" eb="11">
      <t>ショ</t>
    </rPh>
    <rPh sb="12" eb="14">
      <t>ヨジョウ</t>
    </rPh>
    <rPh sb="14" eb="16">
      <t>デンリョク</t>
    </rPh>
    <rPh sb="17" eb="19">
      <t>バイキャク</t>
    </rPh>
    <phoneticPr fontId="2"/>
  </si>
  <si>
    <t>太陽光余剰電力</t>
    <rPh sb="0" eb="2">
      <t>タイヨウ</t>
    </rPh>
    <rPh sb="2" eb="3">
      <t>ヒカリ</t>
    </rPh>
    <rPh sb="3" eb="5">
      <t>ヨジョウ</t>
    </rPh>
    <rPh sb="5" eb="7">
      <t>デンリョク</t>
    </rPh>
    <phoneticPr fontId="2"/>
  </si>
  <si>
    <t>ダム管理用水力発電設備電力</t>
  </si>
  <si>
    <t>随意契約</t>
  </si>
  <si>
    <t>中部電力</t>
  </si>
  <si>
    <t>太陽光発電売電収入
（新野見坂トンネル）</t>
  </si>
  <si>
    <t>滋賀県本庁舎で使用する電気</t>
    <rPh sb="0" eb="3">
      <t>シガケン</t>
    </rPh>
    <rPh sb="3" eb="6">
      <t>ホンチョウシャ</t>
    </rPh>
    <rPh sb="7" eb="9">
      <t>シヨウ</t>
    </rPh>
    <rPh sb="11" eb="13">
      <t>デンキ</t>
    </rPh>
    <phoneticPr fontId="2"/>
  </si>
  <si>
    <t>総務課</t>
    <rPh sb="0" eb="3">
      <t>ソウムカ</t>
    </rPh>
    <phoneticPr fontId="2"/>
  </si>
  <si>
    <t>大津合同庁舎で使用する電力</t>
    <rPh sb="0" eb="2">
      <t>オオツ</t>
    </rPh>
    <rPh sb="2" eb="4">
      <t>ゴウドウ</t>
    </rPh>
    <rPh sb="4" eb="6">
      <t>チョウシャ</t>
    </rPh>
    <rPh sb="7" eb="9">
      <t>シヨウ</t>
    </rPh>
    <rPh sb="11" eb="13">
      <t>デンリョク</t>
    </rPh>
    <phoneticPr fontId="2"/>
  </si>
  <si>
    <t>びわこモーターボート競走場で使用する電気の需給</t>
    <phoneticPr fontId="2"/>
  </si>
  <si>
    <t>総務部事業課</t>
    <rPh sb="0" eb="2">
      <t>ソウム</t>
    </rPh>
    <rPh sb="2" eb="3">
      <t>ブ</t>
    </rPh>
    <rPh sb="3" eb="5">
      <t>ジギョウ</t>
    </rPh>
    <rPh sb="5" eb="6">
      <t>カ</t>
    </rPh>
    <phoneticPr fontId="2"/>
  </si>
  <si>
    <t>滋賀県警察本部庁舎で使用する電気</t>
    <rPh sb="0" eb="3">
      <t>シガケン</t>
    </rPh>
    <rPh sb="3" eb="5">
      <t>ケイサツ</t>
    </rPh>
    <rPh sb="5" eb="7">
      <t>ホンブ</t>
    </rPh>
    <rPh sb="7" eb="9">
      <t>チョウシャ</t>
    </rPh>
    <rPh sb="10" eb="12">
      <t>シヨウ</t>
    </rPh>
    <rPh sb="14" eb="16">
      <t>デンキ</t>
    </rPh>
    <phoneticPr fontId="2"/>
  </si>
  <si>
    <t>滋賀県警察本部</t>
    <rPh sb="0" eb="2">
      <t>シガ</t>
    </rPh>
    <rPh sb="2" eb="3">
      <t>ケン</t>
    </rPh>
    <rPh sb="3" eb="5">
      <t>ケイサツ</t>
    </rPh>
    <rPh sb="5" eb="7">
      <t>ホンブ</t>
    </rPh>
    <phoneticPr fontId="2"/>
  </si>
  <si>
    <t>株式会社F-Power</t>
    <rPh sb="0" eb="2">
      <t>カブシキ</t>
    </rPh>
    <rPh sb="2" eb="4">
      <t>カイシャ</t>
    </rPh>
    <phoneticPr fontId="2"/>
  </si>
  <si>
    <t>近江大橋の太陽光発電設備にかかる売電収入</t>
    <rPh sb="0" eb="2">
      <t>オウミ</t>
    </rPh>
    <rPh sb="2" eb="4">
      <t>オオハシ</t>
    </rPh>
    <rPh sb="5" eb="8">
      <t>タイヨウコウ</t>
    </rPh>
    <rPh sb="8" eb="10">
      <t>ハツデン</t>
    </rPh>
    <rPh sb="10" eb="12">
      <t>セツビ</t>
    </rPh>
    <rPh sb="16" eb="18">
      <t>バイデン</t>
    </rPh>
    <rPh sb="18" eb="20">
      <t>シュウニュウ</t>
    </rPh>
    <phoneticPr fontId="2"/>
  </si>
  <si>
    <t>大津土木事務所</t>
    <rPh sb="0" eb="2">
      <t>オオツ</t>
    </rPh>
    <rPh sb="2" eb="4">
      <t>ドボク</t>
    </rPh>
    <rPh sb="4" eb="6">
      <t>ジム</t>
    </rPh>
    <rPh sb="6" eb="7">
      <t>ショ</t>
    </rPh>
    <phoneticPr fontId="2"/>
  </si>
  <si>
    <t>１者</t>
    <rPh sb="1" eb="2">
      <t>シャ</t>
    </rPh>
    <phoneticPr fontId="2"/>
  </si>
  <si>
    <t>関西電力(株)滋賀営業所</t>
    <rPh sb="0" eb="2">
      <t>カンサイ</t>
    </rPh>
    <rPh sb="2" eb="4">
      <t>デンリョク</t>
    </rPh>
    <rPh sb="4" eb="7">
      <t>カブ</t>
    </rPh>
    <rPh sb="7" eb="9">
      <t>シガ</t>
    </rPh>
    <rPh sb="9" eb="12">
      <t>エイギョウショ</t>
    </rPh>
    <phoneticPr fontId="2"/>
  </si>
  <si>
    <t>27年度</t>
    <rPh sb="2" eb="4">
      <t>ネンド</t>
    </rPh>
    <phoneticPr fontId="2"/>
  </si>
  <si>
    <t>大阪府北部広域防災拠点外1施設で使用する電気調達（単価契約）</t>
    <rPh sb="0" eb="3">
      <t>オオサカフ</t>
    </rPh>
    <rPh sb="3" eb="5">
      <t>ホクブ</t>
    </rPh>
    <rPh sb="5" eb="7">
      <t>コウイキ</t>
    </rPh>
    <rPh sb="7" eb="9">
      <t>ボウサイ</t>
    </rPh>
    <rPh sb="9" eb="11">
      <t>キョテン</t>
    </rPh>
    <rPh sb="11" eb="12">
      <t>ホカ</t>
    </rPh>
    <rPh sb="13" eb="15">
      <t>シセツ</t>
    </rPh>
    <rPh sb="16" eb="18">
      <t>シヨウ</t>
    </rPh>
    <rPh sb="20" eb="22">
      <t>デンキ</t>
    </rPh>
    <rPh sb="22" eb="24">
      <t>チョウタツ</t>
    </rPh>
    <rPh sb="25" eb="27">
      <t>タンカ</t>
    </rPh>
    <rPh sb="27" eb="29">
      <t>ケイヤク</t>
    </rPh>
    <phoneticPr fontId="2"/>
  </si>
  <si>
    <t>政策企画部</t>
    <rPh sb="0" eb="2">
      <t>セイサク</t>
    </rPh>
    <rPh sb="2" eb="4">
      <t>キカク</t>
    </rPh>
    <rPh sb="4" eb="5">
      <t>ブ</t>
    </rPh>
    <phoneticPr fontId="2"/>
  </si>
  <si>
    <t>大阪府庁舎（本館、別館、及び大阪府公館）で使用する電気調達</t>
    <rPh sb="0" eb="3">
      <t>オオサカフ</t>
    </rPh>
    <rPh sb="3" eb="5">
      <t>チョウシャ</t>
    </rPh>
    <rPh sb="6" eb="8">
      <t>ホンカン</t>
    </rPh>
    <rPh sb="9" eb="11">
      <t>ベッカン</t>
    </rPh>
    <rPh sb="12" eb="13">
      <t>オヨ</t>
    </rPh>
    <rPh sb="14" eb="17">
      <t>オオサカフ</t>
    </rPh>
    <rPh sb="17" eb="19">
      <t>コウカン</t>
    </rPh>
    <rPh sb="21" eb="23">
      <t>シヨウ</t>
    </rPh>
    <rPh sb="25" eb="27">
      <t>デンキ</t>
    </rPh>
    <rPh sb="27" eb="29">
      <t>チョウタツ</t>
    </rPh>
    <phoneticPr fontId="2"/>
  </si>
  <si>
    <t>大阪府庁舎分館6号館外2施設で使用する電気調達</t>
    <rPh sb="0" eb="3">
      <t>オオサカフ</t>
    </rPh>
    <rPh sb="3" eb="5">
      <t>チョウシャ</t>
    </rPh>
    <rPh sb="5" eb="7">
      <t>ブンカン</t>
    </rPh>
    <rPh sb="8" eb="10">
      <t>ゴウカン</t>
    </rPh>
    <rPh sb="10" eb="11">
      <t>ガイ</t>
    </rPh>
    <rPh sb="12" eb="14">
      <t>シセツ</t>
    </rPh>
    <rPh sb="15" eb="17">
      <t>シヨウ</t>
    </rPh>
    <rPh sb="19" eb="21">
      <t>デンキ</t>
    </rPh>
    <rPh sb="21" eb="23">
      <t>チョウタツ</t>
    </rPh>
    <phoneticPr fontId="2"/>
  </si>
  <si>
    <t>大阪府咲洲庁舎で使用する電気調達業務</t>
    <phoneticPr fontId="2"/>
  </si>
  <si>
    <t>大阪府なにわ北府税事務所外7施設で使用する電気調達</t>
    <rPh sb="0" eb="3">
      <t>オオサカフ</t>
    </rPh>
    <rPh sb="6" eb="7">
      <t>キタ</t>
    </rPh>
    <rPh sb="7" eb="8">
      <t>フ</t>
    </rPh>
    <rPh sb="8" eb="9">
      <t>ゼイ</t>
    </rPh>
    <rPh sb="9" eb="11">
      <t>ジム</t>
    </rPh>
    <rPh sb="11" eb="12">
      <t>ショ</t>
    </rPh>
    <rPh sb="12" eb="13">
      <t>ホカ</t>
    </rPh>
    <rPh sb="14" eb="16">
      <t>シセツ</t>
    </rPh>
    <rPh sb="17" eb="19">
      <t>シヨウ</t>
    </rPh>
    <rPh sb="21" eb="23">
      <t>デンキ</t>
    </rPh>
    <rPh sb="23" eb="25">
      <t>チョウタツ</t>
    </rPh>
    <phoneticPr fontId="2"/>
  </si>
  <si>
    <t>財務部</t>
    <rPh sb="0" eb="2">
      <t>ザイム</t>
    </rPh>
    <rPh sb="2" eb="3">
      <t>ブ</t>
    </rPh>
    <phoneticPr fontId="2"/>
  </si>
  <si>
    <t>日本万国博覧会記念公園事務所</t>
    <rPh sb="0" eb="2">
      <t>ニホン</t>
    </rPh>
    <rPh sb="2" eb="4">
      <t>バンコク</t>
    </rPh>
    <rPh sb="4" eb="7">
      <t>ハクランカイ</t>
    </rPh>
    <rPh sb="7" eb="9">
      <t>キネン</t>
    </rPh>
    <rPh sb="9" eb="11">
      <t>コウエン</t>
    </rPh>
    <rPh sb="11" eb="13">
      <t>ジム</t>
    </rPh>
    <rPh sb="13" eb="14">
      <t>ショ</t>
    </rPh>
    <phoneticPr fontId="2"/>
  </si>
  <si>
    <t>府民文化部</t>
    <rPh sb="0" eb="2">
      <t>フミン</t>
    </rPh>
    <rPh sb="2" eb="5">
      <t>ブンカブ</t>
    </rPh>
    <phoneticPr fontId="2"/>
  </si>
  <si>
    <t>日本ロジテック共同組合</t>
    <rPh sb="0" eb="2">
      <t>ニホン</t>
    </rPh>
    <rPh sb="7" eb="9">
      <t>キョウドウ</t>
    </rPh>
    <rPh sb="9" eb="11">
      <t>クミアイ</t>
    </rPh>
    <phoneticPr fontId="2"/>
  </si>
  <si>
    <t>大阪府池田保健所外１３施設で使用する電気調達（単価契約）</t>
    <rPh sb="0" eb="3">
      <t>オオサカフ</t>
    </rPh>
    <rPh sb="3" eb="5">
      <t>イケダ</t>
    </rPh>
    <rPh sb="5" eb="7">
      <t>ホケン</t>
    </rPh>
    <rPh sb="7" eb="8">
      <t>ショ</t>
    </rPh>
    <rPh sb="8" eb="9">
      <t>ホカ</t>
    </rPh>
    <rPh sb="11" eb="13">
      <t>シセツ</t>
    </rPh>
    <rPh sb="14" eb="16">
      <t>シヨウ</t>
    </rPh>
    <rPh sb="18" eb="20">
      <t>デンキ</t>
    </rPh>
    <rPh sb="20" eb="22">
      <t>チョウタツ</t>
    </rPh>
    <rPh sb="23" eb="25">
      <t>タンカ</t>
    </rPh>
    <rPh sb="25" eb="27">
      <t>ケイヤク</t>
    </rPh>
    <phoneticPr fontId="2"/>
  </si>
  <si>
    <t>健康医療部</t>
    <rPh sb="0" eb="2">
      <t>ケンコウ</t>
    </rPh>
    <rPh sb="2" eb="4">
      <t>イリョウ</t>
    </rPh>
    <rPh sb="4" eb="5">
      <t>ブ</t>
    </rPh>
    <phoneticPr fontId="2"/>
  </si>
  <si>
    <t>大阪府港湾局阪南港湾事務所 外９施設で使用する電気調達</t>
    <rPh sb="0" eb="3">
      <t>オオサカフ</t>
    </rPh>
    <rPh sb="3" eb="5">
      <t>コウワン</t>
    </rPh>
    <rPh sb="5" eb="6">
      <t>キョク</t>
    </rPh>
    <rPh sb="6" eb="8">
      <t>ハンナン</t>
    </rPh>
    <rPh sb="8" eb="10">
      <t>コウワン</t>
    </rPh>
    <rPh sb="10" eb="12">
      <t>ジム</t>
    </rPh>
    <rPh sb="12" eb="13">
      <t>ショ</t>
    </rPh>
    <rPh sb="14" eb="15">
      <t>ホカ</t>
    </rPh>
    <rPh sb="16" eb="18">
      <t>シセツ</t>
    </rPh>
    <rPh sb="19" eb="21">
      <t>シヨウ</t>
    </rPh>
    <rPh sb="23" eb="25">
      <t>デンキ</t>
    </rPh>
    <rPh sb="25" eb="27">
      <t>チョウタツ</t>
    </rPh>
    <phoneticPr fontId="2"/>
  </si>
  <si>
    <t>都市整備部</t>
    <rPh sb="0" eb="2">
      <t>トシ</t>
    </rPh>
    <rPh sb="2" eb="4">
      <t>セイビ</t>
    </rPh>
    <rPh sb="4" eb="5">
      <t>ブ</t>
    </rPh>
    <phoneticPr fontId="2"/>
  </si>
  <si>
    <t>業務用759ｋW、産業用218ｋW</t>
    <rPh sb="0" eb="3">
      <t>ギョウムヨウ</t>
    </rPh>
    <rPh sb="9" eb="12">
      <t>サンギョウヨウ</t>
    </rPh>
    <phoneticPr fontId="2"/>
  </si>
  <si>
    <t>業務用1,579,967kW時、産業用　　343,938kW時</t>
    <rPh sb="0" eb="3">
      <t>ギョウムヨウ</t>
    </rPh>
    <rPh sb="14" eb="15">
      <t>ジ</t>
    </rPh>
    <rPh sb="16" eb="19">
      <t>サンギョウヨウ</t>
    </rPh>
    <rPh sb="30" eb="31">
      <t>ジ</t>
    </rPh>
    <phoneticPr fontId="2"/>
  </si>
  <si>
    <t>大阪府立園芸高等学校他４０校で使用する電気調達業務（単価契約）</t>
    <rPh sb="0" eb="2">
      <t>オオサカ</t>
    </rPh>
    <rPh sb="2" eb="4">
      <t>フリツ</t>
    </rPh>
    <rPh sb="4" eb="6">
      <t>エンゲイ</t>
    </rPh>
    <rPh sb="6" eb="8">
      <t>コウトウ</t>
    </rPh>
    <rPh sb="8" eb="10">
      <t>ガッコウ</t>
    </rPh>
    <rPh sb="10" eb="11">
      <t>ホカ</t>
    </rPh>
    <rPh sb="13" eb="14">
      <t>コウ</t>
    </rPh>
    <rPh sb="15" eb="17">
      <t>シヨウ</t>
    </rPh>
    <rPh sb="19" eb="21">
      <t>デンキ</t>
    </rPh>
    <rPh sb="21" eb="23">
      <t>チョウタツ</t>
    </rPh>
    <rPh sb="23" eb="25">
      <t>ギョウム</t>
    </rPh>
    <rPh sb="26" eb="28">
      <t>タンカ</t>
    </rPh>
    <rPh sb="28" eb="30">
      <t>ケイヤク</t>
    </rPh>
    <phoneticPr fontId="2"/>
  </si>
  <si>
    <t>伊藤忠エネクス株式会社</t>
    <rPh sb="0" eb="2">
      <t>イトウ</t>
    </rPh>
    <rPh sb="2" eb="3">
      <t>チュウ</t>
    </rPh>
    <rPh sb="7" eb="11">
      <t>カブシキガイシャ</t>
    </rPh>
    <phoneticPr fontId="2"/>
  </si>
  <si>
    <t>大阪府立長吉高等学校他６６校で使用する電気調達業務（単価契約）</t>
    <rPh sb="0" eb="2">
      <t>オオサカ</t>
    </rPh>
    <rPh sb="2" eb="4">
      <t>フリツ</t>
    </rPh>
    <rPh sb="4" eb="6">
      <t>ナガヨシ</t>
    </rPh>
    <rPh sb="6" eb="8">
      <t>コウトウ</t>
    </rPh>
    <rPh sb="8" eb="10">
      <t>ガッコウ</t>
    </rPh>
    <rPh sb="10" eb="11">
      <t>ホカ</t>
    </rPh>
    <rPh sb="13" eb="14">
      <t>コウ</t>
    </rPh>
    <rPh sb="15" eb="17">
      <t>シヨウ</t>
    </rPh>
    <rPh sb="19" eb="21">
      <t>デンキ</t>
    </rPh>
    <rPh sb="21" eb="23">
      <t>チョウタツ</t>
    </rPh>
    <rPh sb="23" eb="25">
      <t>ギョウム</t>
    </rPh>
    <rPh sb="26" eb="28">
      <t>タンカ</t>
    </rPh>
    <rPh sb="28" eb="30">
      <t>ケイヤク</t>
    </rPh>
    <phoneticPr fontId="2"/>
  </si>
  <si>
    <t>大阪府立港高等学校他６５校で使用する電気調達業務（単価契約）</t>
    <rPh sb="0" eb="2">
      <t>オオサカ</t>
    </rPh>
    <rPh sb="2" eb="4">
      <t>フリツ</t>
    </rPh>
    <rPh sb="4" eb="5">
      <t>ミナト</t>
    </rPh>
    <rPh sb="5" eb="7">
      <t>コウトウ</t>
    </rPh>
    <rPh sb="7" eb="9">
      <t>ガッコウ</t>
    </rPh>
    <rPh sb="9" eb="10">
      <t>ホカ</t>
    </rPh>
    <rPh sb="12" eb="13">
      <t>コウ</t>
    </rPh>
    <rPh sb="14" eb="16">
      <t>シヨウ</t>
    </rPh>
    <rPh sb="18" eb="20">
      <t>デンキ</t>
    </rPh>
    <rPh sb="20" eb="22">
      <t>チョウタツ</t>
    </rPh>
    <rPh sb="22" eb="24">
      <t>ギョウム</t>
    </rPh>
    <rPh sb="25" eb="27">
      <t>タンカ</t>
    </rPh>
    <rPh sb="27" eb="29">
      <t>ケイヤク</t>
    </rPh>
    <phoneticPr fontId="2"/>
  </si>
  <si>
    <t>大阪府警察門真運転免許試験場で使用する電気調達業務</t>
    <rPh sb="0" eb="3">
      <t>オオサカフ</t>
    </rPh>
    <rPh sb="3" eb="5">
      <t>ケイサツ</t>
    </rPh>
    <rPh sb="5" eb="7">
      <t>カドマ</t>
    </rPh>
    <rPh sb="7" eb="9">
      <t>ウンテン</t>
    </rPh>
    <rPh sb="9" eb="11">
      <t>メンキョ</t>
    </rPh>
    <rPh sb="11" eb="14">
      <t>シケンジョウ</t>
    </rPh>
    <rPh sb="15" eb="17">
      <t>シヨウ</t>
    </rPh>
    <rPh sb="19" eb="21">
      <t>デンキ</t>
    </rPh>
    <rPh sb="21" eb="23">
      <t>チョウタツ</t>
    </rPh>
    <rPh sb="23" eb="25">
      <t>ギョウム</t>
    </rPh>
    <phoneticPr fontId="2"/>
  </si>
  <si>
    <t>大阪府曾根崎警察署で使用する電気調達業務</t>
    <rPh sb="0" eb="3">
      <t>オオサカフ</t>
    </rPh>
    <rPh sb="3" eb="6">
      <t>ソネザキ</t>
    </rPh>
    <rPh sb="6" eb="9">
      <t>ケイサツショ</t>
    </rPh>
    <rPh sb="10" eb="12">
      <t>シヨウ</t>
    </rPh>
    <rPh sb="14" eb="16">
      <t>デンキ</t>
    </rPh>
    <rPh sb="16" eb="18">
      <t>チョウタツ</t>
    </rPh>
    <rPh sb="18" eb="20">
      <t>ギョウム</t>
    </rPh>
    <phoneticPr fontId="2"/>
  </si>
  <si>
    <t>大阪府総合訓練センターで使用する電気調達業務</t>
    <rPh sb="0" eb="3">
      <t>オオサカフ</t>
    </rPh>
    <rPh sb="3" eb="5">
      <t>ソウゴウ</t>
    </rPh>
    <rPh sb="5" eb="7">
      <t>クンレン</t>
    </rPh>
    <rPh sb="12" eb="14">
      <t>シヨウ</t>
    </rPh>
    <rPh sb="16" eb="18">
      <t>デンキ</t>
    </rPh>
    <rPh sb="18" eb="20">
      <t>チョウタツ</t>
    </rPh>
    <rPh sb="20" eb="22">
      <t>ギョウム</t>
    </rPh>
    <phoneticPr fontId="2"/>
  </si>
  <si>
    <t>大阪府警察本部本庁舎で使用する電気調達業務</t>
    <rPh sb="0" eb="3">
      <t>オオサカフ</t>
    </rPh>
    <rPh sb="3" eb="5">
      <t>ケイサツ</t>
    </rPh>
    <rPh sb="5" eb="7">
      <t>ホンブ</t>
    </rPh>
    <rPh sb="7" eb="10">
      <t>ホンチョウシャ</t>
    </rPh>
    <rPh sb="11" eb="13">
      <t>シヨウ</t>
    </rPh>
    <rPh sb="15" eb="17">
      <t>デンキ</t>
    </rPh>
    <rPh sb="17" eb="19">
      <t>チョウタツ</t>
    </rPh>
    <rPh sb="19" eb="21">
      <t>ギョウム</t>
    </rPh>
    <phoneticPr fontId="2"/>
  </si>
  <si>
    <t>株式会社エネット</t>
    <rPh sb="0" eb="2">
      <t>カブシキ</t>
    </rPh>
    <rPh sb="2" eb="4">
      <t>カイシャ</t>
    </rPh>
    <phoneticPr fontId="2"/>
  </si>
  <si>
    <t>大阪府西警察署他８施設で使用する電気調達業務</t>
    <rPh sb="0" eb="3">
      <t>オオサカフ</t>
    </rPh>
    <rPh sb="3" eb="4">
      <t>ニシ</t>
    </rPh>
    <rPh sb="4" eb="7">
      <t>ケイサツショ</t>
    </rPh>
    <rPh sb="7" eb="8">
      <t>ホカ</t>
    </rPh>
    <rPh sb="9" eb="11">
      <t>シセツ</t>
    </rPh>
    <rPh sb="12" eb="14">
      <t>シヨウ</t>
    </rPh>
    <rPh sb="16" eb="18">
      <t>デンキ</t>
    </rPh>
    <rPh sb="18" eb="20">
      <t>チョウタツ</t>
    </rPh>
    <rPh sb="20" eb="22">
      <t>ギョウム</t>
    </rPh>
    <phoneticPr fontId="2"/>
  </si>
  <si>
    <t>南大阪湾岸流域下水道南部水みらいセンター
太陽光発電電力売却(単価契約)</t>
    <rPh sb="0" eb="1">
      <t>ミナミ</t>
    </rPh>
    <rPh sb="1" eb="3">
      <t>オオサカ</t>
    </rPh>
    <rPh sb="3" eb="5">
      <t>ワンガン</t>
    </rPh>
    <rPh sb="5" eb="10">
      <t>リュウイキゲスイドウ</t>
    </rPh>
    <rPh sb="10" eb="12">
      <t>ナンブ</t>
    </rPh>
    <rPh sb="12" eb="13">
      <t>ミズ</t>
    </rPh>
    <rPh sb="21" eb="24">
      <t>タイヨウコウ</t>
    </rPh>
    <rPh sb="24" eb="26">
      <t>ハツデン</t>
    </rPh>
    <rPh sb="26" eb="28">
      <t>デンリョク</t>
    </rPh>
    <rPh sb="28" eb="30">
      <t>バイキャク</t>
    </rPh>
    <rPh sb="31" eb="33">
      <t>タンカ</t>
    </rPh>
    <rPh sb="33" eb="35">
      <t>ケイヤク</t>
    </rPh>
    <phoneticPr fontId="2"/>
  </si>
  <si>
    <t>中央水みらいセンター　メガソーラー発電電力売却</t>
    <rPh sb="0" eb="2">
      <t>チュウオウ</t>
    </rPh>
    <rPh sb="2" eb="3">
      <t>ミズ</t>
    </rPh>
    <phoneticPr fontId="2"/>
  </si>
  <si>
    <t>特命随意契約（再生可能エネルギー発電に関する電力受給契約）</t>
    <rPh sb="16" eb="18">
      <t>ハツデン</t>
    </rPh>
    <rPh sb="19" eb="20">
      <t>カン</t>
    </rPh>
    <rPh sb="22" eb="24">
      <t>デンリョク</t>
    </rPh>
    <rPh sb="24" eb="26">
      <t>ジュキュウ</t>
    </rPh>
    <rPh sb="26" eb="28">
      <t>ケイヤク</t>
    </rPh>
    <phoneticPr fontId="2"/>
  </si>
  <si>
    <t>関西電力</t>
    <rPh sb="0" eb="2">
      <t>カンサイ</t>
    </rPh>
    <rPh sb="2" eb="4">
      <t>デンリョク</t>
    </rPh>
    <phoneticPr fontId="2"/>
  </si>
  <si>
    <t>渚水みらいセンターメガソーラー発電に伴う受給電力売却</t>
    <rPh sb="0" eb="1">
      <t>ナギサ</t>
    </rPh>
    <rPh sb="1" eb="2">
      <t>ミズ</t>
    </rPh>
    <rPh sb="15" eb="17">
      <t>ハツデン</t>
    </rPh>
    <rPh sb="18" eb="19">
      <t>トモナ</t>
    </rPh>
    <rPh sb="20" eb="22">
      <t>ジュキュウ</t>
    </rPh>
    <rPh sb="22" eb="24">
      <t>デンリョク</t>
    </rPh>
    <rPh sb="24" eb="26">
      <t>バイキャク</t>
    </rPh>
    <phoneticPr fontId="2"/>
  </si>
  <si>
    <t>特命随意契約（再生可能エネルギー電気の調達及び供給並びに接続等に関する契約）</t>
  </si>
  <si>
    <t>大井水みらいセンターメガソーラー発電所電力売却</t>
    <rPh sb="0" eb="2">
      <t>オオイ</t>
    </rPh>
    <rPh sb="2" eb="3">
      <t>ミズ</t>
    </rPh>
    <rPh sb="16" eb="18">
      <t>ハツデン</t>
    </rPh>
    <rPh sb="18" eb="19">
      <t>ショ</t>
    </rPh>
    <rPh sb="19" eb="21">
      <t>デンリョク</t>
    </rPh>
    <rPh sb="21" eb="23">
      <t>バイキャク</t>
    </rPh>
    <phoneticPr fontId="2"/>
  </si>
  <si>
    <t>特命随意契約（再生可能エネルギー電気の調達及び供給並びに接続等に関する契約）</t>
    <rPh sb="0" eb="2">
      <t>トクメイ</t>
    </rPh>
    <rPh sb="2" eb="4">
      <t>ズイイ</t>
    </rPh>
    <rPh sb="4" eb="6">
      <t>ケイヤク</t>
    </rPh>
    <rPh sb="7" eb="9">
      <t>サイセイ</t>
    </rPh>
    <rPh sb="9" eb="11">
      <t>カノウ</t>
    </rPh>
    <rPh sb="16" eb="18">
      <t>デンキ</t>
    </rPh>
    <rPh sb="19" eb="21">
      <t>チョウタツ</t>
    </rPh>
    <rPh sb="21" eb="22">
      <t>オヨ</t>
    </rPh>
    <rPh sb="23" eb="25">
      <t>キョウキュウ</t>
    </rPh>
    <rPh sb="25" eb="26">
      <t>ナラ</t>
    </rPh>
    <rPh sb="28" eb="30">
      <t>セツゾク</t>
    </rPh>
    <rPh sb="30" eb="31">
      <t>トウ</t>
    </rPh>
    <rPh sb="32" eb="33">
      <t>カン</t>
    </rPh>
    <rPh sb="35" eb="37">
      <t>ケイヤク</t>
    </rPh>
    <phoneticPr fontId="2"/>
  </si>
  <si>
    <t>狭山水みらいセンターメガソーラー発電所電力売却</t>
    <rPh sb="0" eb="2">
      <t>サヤマ</t>
    </rPh>
    <rPh sb="2" eb="3">
      <t>ミズ</t>
    </rPh>
    <rPh sb="16" eb="18">
      <t>ハツデン</t>
    </rPh>
    <rPh sb="18" eb="19">
      <t>ショ</t>
    </rPh>
    <rPh sb="19" eb="21">
      <t>デンリョク</t>
    </rPh>
    <rPh sb="21" eb="23">
      <t>バイキャク</t>
    </rPh>
    <phoneticPr fontId="2"/>
  </si>
  <si>
    <t>北部水みらいセンターメガソーラー発電所電力売却</t>
    <rPh sb="0" eb="2">
      <t>ホクブ</t>
    </rPh>
    <rPh sb="2" eb="3">
      <t>ミズ</t>
    </rPh>
    <rPh sb="16" eb="18">
      <t>ハツデン</t>
    </rPh>
    <rPh sb="18" eb="19">
      <t>ショ</t>
    </rPh>
    <rPh sb="19" eb="21">
      <t>デンリョク</t>
    </rPh>
    <rPh sb="21" eb="23">
      <t>バイキャク</t>
    </rPh>
    <phoneticPr fontId="2"/>
  </si>
  <si>
    <t>中部水みらいセンターメガソーラー発電所電力売却</t>
    <rPh sb="0" eb="2">
      <t>チュウブ</t>
    </rPh>
    <rPh sb="2" eb="3">
      <t>ミズ</t>
    </rPh>
    <rPh sb="16" eb="18">
      <t>ハツデン</t>
    </rPh>
    <rPh sb="18" eb="19">
      <t>ショ</t>
    </rPh>
    <rPh sb="19" eb="21">
      <t>デンリョク</t>
    </rPh>
    <rPh sb="21" eb="23">
      <t>バイキャク</t>
    </rPh>
    <phoneticPr fontId="2"/>
  </si>
  <si>
    <t>南部水みらいセンターメガソーラー発電所電力売却</t>
    <rPh sb="0" eb="2">
      <t>ナンブ</t>
    </rPh>
    <rPh sb="2" eb="3">
      <t>ミズ</t>
    </rPh>
    <rPh sb="16" eb="18">
      <t>ハツデン</t>
    </rPh>
    <rPh sb="18" eb="19">
      <t>ショ</t>
    </rPh>
    <rPh sb="19" eb="21">
      <t>デンリョク</t>
    </rPh>
    <rPh sb="21" eb="23">
      <t>バイキャク</t>
    </rPh>
    <phoneticPr fontId="2"/>
  </si>
  <si>
    <t>箕面森町近隣公園（太陽光発電）の余剰電力の売却</t>
    <rPh sb="0" eb="2">
      <t>ミノオ</t>
    </rPh>
    <rPh sb="2" eb="4">
      <t>シンマチ</t>
    </rPh>
    <rPh sb="4" eb="6">
      <t>キンリン</t>
    </rPh>
    <rPh sb="6" eb="8">
      <t>コウエン</t>
    </rPh>
    <rPh sb="9" eb="12">
      <t>タイヨウコウ</t>
    </rPh>
    <rPh sb="12" eb="14">
      <t>ハツデン</t>
    </rPh>
    <rPh sb="16" eb="18">
      <t>ヨジョウ</t>
    </rPh>
    <rPh sb="18" eb="20">
      <t>デンリョク</t>
    </rPh>
    <rPh sb="21" eb="23">
      <t>バイキャク</t>
    </rPh>
    <phoneticPr fontId="2"/>
  </si>
  <si>
    <t>（5）</t>
    <phoneticPr fontId="2"/>
  </si>
  <si>
    <t>(6)</t>
    <phoneticPr fontId="2"/>
  </si>
  <si>
    <t>(9)</t>
    <phoneticPr fontId="2"/>
  </si>
  <si>
    <t>（11）</t>
    <phoneticPr fontId="2"/>
  </si>
  <si>
    <t>入札で、電力会社が入札した金額合計⑥</t>
    <rPh sb="0" eb="2">
      <t>ニュウサツ</t>
    </rPh>
    <rPh sb="4" eb="6">
      <t>デンリョク</t>
    </rPh>
    <rPh sb="6" eb="8">
      <t>ガイシャ</t>
    </rPh>
    <rPh sb="9" eb="11">
      <t>ニュウサツ</t>
    </rPh>
    <rPh sb="13" eb="15">
      <t>キンガク</t>
    </rPh>
    <rPh sb="15" eb="17">
      <t>ゴウケイ</t>
    </rPh>
    <phoneticPr fontId="2"/>
  </si>
  <si>
    <t>10電力会社以外との随意契約額合計⑦</t>
    <rPh sb="2" eb="4">
      <t>デンリョク</t>
    </rPh>
    <rPh sb="4" eb="6">
      <t>ガイシャ</t>
    </rPh>
    <rPh sb="6" eb="8">
      <t>イガイ</t>
    </rPh>
    <rPh sb="10" eb="12">
      <t>ズイイ</t>
    </rPh>
    <rPh sb="12" eb="14">
      <t>ケイヤク</t>
    </rPh>
    <rPh sb="14" eb="15">
      <t>ガク</t>
    </rPh>
    <rPh sb="15" eb="17">
      <t>ゴウケイ</t>
    </rPh>
    <phoneticPr fontId="2"/>
  </si>
  <si>
    <t>１０電力会社の提示額合計⑧</t>
    <rPh sb="2" eb="4">
      <t>デンリョク</t>
    </rPh>
    <rPh sb="4" eb="6">
      <t>ガイシャ</t>
    </rPh>
    <rPh sb="7" eb="9">
      <t>テイジ</t>
    </rPh>
    <rPh sb="9" eb="10">
      <t>ガク</t>
    </rPh>
    <rPh sb="10" eb="12">
      <t>ゴウケイ</t>
    </rPh>
    <phoneticPr fontId="2"/>
  </si>
  <si>
    <t>兵庫県本庁舎ほか２庁舎</t>
    <rPh sb="0" eb="3">
      <t>ヒョウゴケン</t>
    </rPh>
    <rPh sb="3" eb="6">
      <t>ホンチョウシャ</t>
    </rPh>
    <rPh sb="9" eb="11">
      <t>チョウシャ</t>
    </rPh>
    <phoneticPr fontId="2"/>
  </si>
  <si>
    <t>入札参加条件を設定している</t>
  </si>
  <si>
    <t>・二酸化炭素排出係数
・未利用エネルギー活用状況
・新エネルギー導入状況
・グリーン電力証書の購入状況
・環境マネジメントシステムの導入状況</t>
  </si>
  <si>
    <t>23年度</t>
    <rPh sb="2" eb="4">
      <t>ネンド</t>
    </rPh>
    <phoneticPr fontId="2"/>
  </si>
  <si>
    <t>本庁計</t>
    <rPh sb="0" eb="2">
      <t>ホンチョウ</t>
    </rPh>
    <rPh sb="2" eb="3">
      <t>ケイ</t>
    </rPh>
    <phoneticPr fontId="2"/>
  </si>
  <si>
    <t>神戸ハーバーランド庁舎</t>
    <rPh sb="0" eb="2">
      <t>コウベ</t>
    </rPh>
    <rPh sb="9" eb="11">
      <t>チョウシャ</t>
    </rPh>
    <phoneticPr fontId="2"/>
  </si>
  <si>
    <t>県立大学附属高校</t>
    <rPh sb="0" eb="2">
      <t>ケンリツ</t>
    </rPh>
    <rPh sb="2" eb="4">
      <t>ダイガク</t>
    </rPh>
    <rPh sb="4" eb="6">
      <t>フゾク</t>
    </rPh>
    <rPh sb="6" eb="8">
      <t>コウコウ</t>
    </rPh>
    <phoneticPr fontId="2"/>
  </si>
  <si>
    <t>県立大学附属中学</t>
    <rPh sb="0" eb="2">
      <t>ケンリツ</t>
    </rPh>
    <rPh sb="2" eb="4">
      <t>ダイガク</t>
    </rPh>
    <rPh sb="4" eb="6">
      <t>フゾク</t>
    </rPh>
    <rPh sb="6" eb="8">
      <t>チュウガク</t>
    </rPh>
    <phoneticPr fontId="2"/>
  </si>
  <si>
    <t>広域防災センター</t>
    <rPh sb="0" eb="2">
      <t>コウイキ</t>
    </rPh>
    <rPh sb="2" eb="4">
      <t>ボウサイ</t>
    </rPh>
    <phoneticPr fontId="2"/>
  </si>
  <si>
    <t>自治研修所</t>
    <rPh sb="0" eb="2">
      <t>ジチ</t>
    </rPh>
    <rPh sb="2" eb="5">
      <t>ケンシュウジョ</t>
    </rPh>
    <phoneticPr fontId="2"/>
  </si>
  <si>
    <t>兵庫陶芸美術館</t>
    <rPh sb="0" eb="2">
      <t>ヒョウゴ</t>
    </rPh>
    <rPh sb="2" eb="4">
      <t>トウゲイ</t>
    </rPh>
    <rPh sb="4" eb="7">
      <t>ビジュツカン</t>
    </rPh>
    <phoneticPr fontId="2"/>
  </si>
  <si>
    <t>企画県民部計</t>
    <rPh sb="0" eb="2">
      <t>キカク</t>
    </rPh>
    <rPh sb="2" eb="4">
      <t>ケンミン</t>
    </rPh>
    <rPh sb="4" eb="5">
      <t>ブ</t>
    </rPh>
    <rPh sb="5" eb="6">
      <t>ケイ</t>
    </rPh>
    <phoneticPr fontId="2"/>
  </si>
  <si>
    <t>健康科学研究センター</t>
  </si>
  <si>
    <t>生活科学総合センター</t>
  </si>
  <si>
    <t>中央こども家庭センター</t>
  </si>
  <si>
    <t>西宮こども家庭センター</t>
  </si>
  <si>
    <t>川西こども家庭センター</t>
  </si>
  <si>
    <t>姫路こども家庭センター</t>
  </si>
  <si>
    <t>豊岡こども家庭センター</t>
  </si>
  <si>
    <t>明石学園</t>
    <rPh sb="0" eb="2">
      <t>アカシ</t>
    </rPh>
    <rPh sb="2" eb="4">
      <t>ガクエン</t>
    </rPh>
    <phoneticPr fontId="2"/>
  </si>
  <si>
    <t>総合衛生学院</t>
    <rPh sb="0" eb="2">
      <t>ソウゴウ</t>
    </rPh>
    <rPh sb="2" eb="4">
      <t>エイセイ</t>
    </rPh>
    <rPh sb="4" eb="6">
      <t>ガクイン</t>
    </rPh>
    <phoneticPr fontId="2"/>
  </si>
  <si>
    <t>食肉衛生検査センター</t>
  </si>
  <si>
    <t>西播磨食肉衛生検査所</t>
  </si>
  <si>
    <t>但馬食肉衛生検査所</t>
  </si>
  <si>
    <t>淡路食肉衛生検査所</t>
  </si>
  <si>
    <t>動物愛護センター本所</t>
  </si>
  <si>
    <t>動物管理事務所</t>
  </si>
  <si>
    <t>動物愛護センター三木支所</t>
  </si>
  <si>
    <t>動物愛護センター龍野支所</t>
  </si>
  <si>
    <t>動物愛護センター但馬支所</t>
  </si>
  <si>
    <t>動物愛護センター淡路支所</t>
  </si>
  <si>
    <t>健康福祉部計</t>
    <rPh sb="0" eb="2">
      <t>ケンコウ</t>
    </rPh>
    <rPh sb="2" eb="4">
      <t>フクシ</t>
    </rPh>
    <rPh sb="4" eb="5">
      <t>ブ</t>
    </rPh>
    <rPh sb="5" eb="6">
      <t>ケイ</t>
    </rPh>
    <phoneticPr fontId="2"/>
  </si>
  <si>
    <t>兵庫県立ものづくり大学校</t>
    <rPh sb="0" eb="2">
      <t>ヒョウゴ</t>
    </rPh>
    <rPh sb="2" eb="4">
      <t>ケンリツ</t>
    </rPh>
    <rPh sb="9" eb="11">
      <t>ダイガク</t>
    </rPh>
    <rPh sb="11" eb="12">
      <t>コウ</t>
    </rPh>
    <phoneticPr fontId="2"/>
  </si>
  <si>
    <t>但馬技術大学校</t>
    <rPh sb="0" eb="2">
      <t>タジマ</t>
    </rPh>
    <rPh sb="2" eb="4">
      <t>ギジュツ</t>
    </rPh>
    <rPh sb="4" eb="7">
      <t>ダイガッコウ</t>
    </rPh>
    <phoneticPr fontId="2"/>
  </si>
  <si>
    <t>神戸高等技術専門学院</t>
    <rPh sb="0" eb="2">
      <t>コウベ</t>
    </rPh>
    <rPh sb="2" eb="4">
      <t>コウトウ</t>
    </rPh>
    <rPh sb="4" eb="6">
      <t>ギジュツ</t>
    </rPh>
    <rPh sb="6" eb="8">
      <t>センモン</t>
    </rPh>
    <rPh sb="8" eb="10">
      <t>ガクイン</t>
    </rPh>
    <phoneticPr fontId="2"/>
  </si>
  <si>
    <t>県立障害者高等技術専門学院</t>
    <rPh sb="0" eb="2">
      <t>ケンリツ</t>
    </rPh>
    <rPh sb="2" eb="5">
      <t>ショウガイシャ</t>
    </rPh>
    <rPh sb="5" eb="7">
      <t>コウトウ</t>
    </rPh>
    <rPh sb="7" eb="9">
      <t>ギジュツ</t>
    </rPh>
    <rPh sb="9" eb="11">
      <t>センモン</t>
    </rPh>
    <rPh sb="11" eb="13">
      <t>ガクイン</t>
    </rPh>
    <phoneticPr fontId="2"/>
  </si>
  <si>
    <t>兵庫障害者職業能力開発校</t>
    <rPh sb="0" eb="2">
      <t>ヒョウゴ</t>
    </rPh>
    <rPh sb="2" eb="5">
      <t>ショウガイシャ</t>
    </rPh>
    <rPh sb="5" eb="7">
      <t>ショクギョウ</t>
    </rPh>
    <rPh sb="7" eb="9">
      <t>ノウリョク</t>
    </rPh>
    <rPh sb="9" eb="11">
      <t>カイハツ</t>
    </rPh>
    <rPh sb="11" eb="12">
      <t>コウ</t>
    </rPh>
    <phoneticPr fontId="2"/>
  </si>
  <si>
    <t>県立工業技術センター（研究本館）</t>
    <rPh sb="0" eb="2">
      <t>ケンリツ</t>
    </rPh>
    <rPh sb="2" eb="4">
      <t>コウギョウ</t>
    </rPh>
    <rPh sb="4" eb="6">
      <t>ギジュツ</t>
    </rPh>
    <rPh sb="11" eb="13">
      <t>ケンキュウ</t>
    </rPh>
    <rPh sb="13" eb="15">
      <t>ホンカン</t>
    </rPh>
    <phoneticPr fontId="2"/>
  </si>
  <si>
    <t>県立工業技術センター(本館)</t>
    <rPh sb="0" eb="2">
      <t>ケンリツ</t>
    </rPh>
    <rPh sb="2" eb="4">
      <t>コウギョウ</t>
    </rPh>
    <rPh sb="4" eb="6">
      <t>ギジュツ</t>
    </rPh>
    <rPh sb="11" eb="13">
      <t>ホンカン</t>
    </rPh>
    <phoneticPr fontId="2"/>
  </si>
  <si>
    <t>県立工業技術センター(試作実験館)</t>
    <rPh sb="0" eb="2">
      <t>ケンリツ</t>
    </rPh>
    <rPh sb="2" eb="4">
      <t>コウギョウ</t>
    </rPh>
    <rPh sb="4" eb="6">
      <t>ギジュツ</t>
    </rPh>
    <rPh sb="11" eb="13">
      <t>シサク</t>
    </rPh>
    <rPh sb="13" eb="15">
      <t>ジッケン</t>
    </rPh>
    <rPh sb="15" eb="16">
      <t>カン</t>
    </rPh>
    <phoneticPr fontId="2"/>
  </si>
  <si>
    <t>県立工業技術センター(技術交流館)</t>
    <rPh sb="0" eb="2">
      <t>ケンリツ</t>
    </rPh>
    <rPh sb="2" eb="4">
      <t>コウギョウ</t>
    </rPh>
    <rPh sb="4" eb="6">
      <t>ギジュツ</t>
    </rPh>
    <rPh sb="11" eb="13">
      <t>ギジュツ</t>
    </rPh>
    <rPh sb="13" eb="15">
      <t>コウリュウ</t>
    </rPh>
    <rPh sb="15" eb="16">
      <t>カン</t>
    </rPh>
    <phoneticPr fontId="2"/>
  </si>
  <si>
    <t>県立工業技術センター(繊維工業技術支援センター)</t>
    <rPh sb="0" eb="2">
      <t>ケンリツ</t>
    </rPh>
    <rPh sb="2" eb="4">
      <t>コウギョウ</t>
    </rPh>
    <rPh sb="4" eb="6">
      <t>ギジュツ</t>
    </rPh>
    <rPh sb="11" eb="13">
      <t>センイ</t>
    </rPh>
    <rPh sb="13" eb="15">
      <t>コウギョウ</t>
    </rPh>
    <rPh sb="15" eb="17">
      <t>ギジュツ</t>
    </rPh>
    <rPh sb="17" eb="19">
      <t>シエン</t>
    </rPh>
    <phoneticPr fontId="2"/>
  </si>
  <si>
    <t>県立工業技術センター(皮革工業技術支線センター)</t>
    <rPh sb="0" eb="2">
      <t>ケンリツ</t>
    </rPh>
    <rPh sb="2" eb="4">
      <t>コウギョウ</t>
    </rPh>
    <rPh sb="4" eb="6">
      <t>ギジュツ</t>
    </rPh>
    <rPh sb="11" eb="13">
      <t>ヒカク</t>
    </rPh>
    <rPh sb="13" eb="15">
      <t>コウギョウ</t>
    </rPh>
    <rPh sb="15" eb="17">
      <t>ギジュツ</t>
    </rPh>
    <rPh sb="17" eb="19">
      <t>シセン</t>
    </rPh>
    <phoneticPr fontId="2"/>
  </si>
  <si>
    <t>タクシーメーター明石検査場</t>
    <rPh sb="8" eb="10">
      <t>アカシ</t>
    </rPh>
    <rPh sb="10" eb="13">
      <t>ケンサジョウ</t>
    </rPh>
    <phoneticPr fontId="2"/>
  </si>
  <si>
    <t>タクシーメーター姫路検査場</t>
    <rPh sb="8" eb="10">
      <t>ヒメジ</t>
    </rPh>
    <rPh sb="10" eb="13">
      <t>ケンサジョウ</t>
    </rPh>
    <phoneticPr fontId="2"/>
  </si>
  <si>
    <t>タクシーメーター尼崎検査場</t>
    <rPh sb="8" eb="10">
      <t>アマガサキ</t>
    </rPh>
    <rPh sb="10" eb="13">
      <t>ケンサジョウ</t>
    </rPh>
    <phoneticPr fontId="2"/>
  </si>
  <si>
    <t>産業労働部</t>
    <rPh sb="0" eb="2">
      <t>サンギョウ</t>
    </rPh>
    <rPh sb="2" eb="4">
      <t>ロウドウ</t>
    </rPh>
    <rPh sb="4" eb="5">
      <t>ブ</t>
    </rPh>
    <phoneticPr fontId="2"/>
  </si>
  <si>
    <t>県立農林水産技術総合センター</t>
    <rPh sb="0" eb="2">
      <t>ケンリツ</t>
    </rPh>
    <rPh sb="2" eb="4">
      <t>ノウリン</t>
    </rPh>
    <rPh sb="4" eb="6">
      <t>スイサン</t>
    </rPh>
    <rPh sb="6" eb="8">
      <t>ギジュツ</t>
    </rPh>
    <rPh sb="8" eb="10">
      <t>ソウゴウ</t>
    </rPh>
    <phoneticPr fontId="2"/>
  </si>
  <si>
    <t>原種農場</t>
    <rPh sb="0" eb="1">
      <t>ゲン</t>
    </rPh>
    <rPh sb="1" eb="2">
      <t>シュ</t>
    </rPh>
    <rPh sb="2" eb="4">
      <t>ノウジョウ</t>
    </rPh>
    <phoneticPr fontId="2"/>
  </si>
  <si>
    <t>酒米試験地</t>
    <rPh sb="0" eb="1">
      <t>サカ</t>
    </rPh>
    <rPh sb="1" eb="2">
      <t>コメ</t>
    </rPh>
    <rPh sb="2" eb="5">
      <t>シケンチ</t>
    </rPh>
    <phoneticPr fontId="2"/>
  </si>
  <si>
    <t>北部農業技術センター</t>
    <rPh sb="0" eb="2">
      <t>ホクブ</t>
    </rPh>
    <rPh sb="2" eb="4">
      <t>ノウギョウ</t>
    </rPh>
    <rPh sb="4" eb="6">
      <t>ギジュツ</t>
    </rPh>
    <phoneticPr fontId="2"/>
  </si>
  <si>
    <t>淡路農業技術センター</t>
    <rPh sb="0" eb="2">
      <t>アワジ</t>
    </rPh>
    <rPh sb="2" eb="4">
      <t>ノウギョウ</t>
    </rPh>
    <rPh sb="4" eb="6">
      <t>ギジュツ</t>
    </rPh>
    <phoneticPr fontId="2"/>
  </si>
  <si>
    <t>森林林業技術センター</t>
    <rPh sb="0" eb="2">
      <t>シンリン</t>
    </rPh>
    <rPh sb="2" eb="4">
      <t>リンギョウ</t>
    </rPh>
    <rPh sb="4" eb="6">
      <t>ギジュツ</t>
    </rPh>
    <phoneticPr fontId="2"/>
  </si>
  <si>
    <t>水産技術センター</t>
    <rPh sb="0" eb="2">
      <t>スイサン</t>
    </rPh>
    <rPh sb="2" eb="4">
      <t>ギジュツ</t>
    </rPh>
    <phoneticPr fontId="2"/>
  </si>
  <si>
    <t>但馬水産技術センター</t>
    <rPh sb="0" eb="2">
      <t>タジマ</t>
    </rPh>
    <rPh sb="2" eb="4">
      <t>スイサン</t>
    </rPh>
    <rPh sb="4" eb="6">
      <t>ギジュツ</t>
    </rPh>
    <phoneticPr fontId="2"/>
  </si>
  <si>
    <t>淡路家畜保健衛生所</t>
    <rPh sb="0" eb="2">
      <t>アワジ</t>
    </rPh>
    <rPh sb="2" eb="4">
      <t>カチク</t>
    </rPh>
    <rPh sb="4" eb="6">
      <t>ホケン</t>
    </rPh>
    <rPh sb="6" eb="8">
      <t>エイセイ</t>
    </rPh>
    <rPh sb="8" eb="9">
      <t>ジョ</t>
    </rPh>
    <phoneticPr fontId="2"/>
  </si>
  <si>
    <t>和田山家畜保健衛生所</t>
    <rPh sb="0" eb="3">
      <t>ワダヤマ</t>
    </rPh>
    <rPh sb="3" eb="5">
      <t>カチク</t>
    </rPh>
    <rPh sb="5" eb="7">
      <t>ホケン</t>
    </rPh>
    <rPh sb="7" eb="10">
      <t>エイセイショ</t>
    </rPh>
    <phoneticPr fontId="2"/>
  </si>
  <si>
    <t>姫路家畜保健衛生所庁舎</t>
  </si>
  <si>
    <t>森林動物研究センター</t>
    <rPh sb="0" eb="2">
      <t>シンリン</t>
    </rPh>
    <rPh sb="2" eb="4">
      <t>ドウブツ</t>
    </rPh>
    <rPh sb="4" eb="6">
      <t>ケンキュウ</t>
    </rPh>
    <phoneticPr fontId="2"/>
  </si>
  <si>
    <t>農政環境部計</t>
    <rPh sb="0" eb="2">
      <t>ノウセイ</t>
    </rPh>
    <rPh sb="2" eb="5">
      <t>カンキョウブ</t>
    </rPh>
    <rPh sb="5" eb="6">
      <t>ケイ</t>
    </rPh>
    <phoneticPr fontId="2"/>
  </si>
  <si>
    <t>県立淡路景観園芸学校</t>
    <rPh sb="0" eb="2">
      <t>ケンリツ</t>
    </rPh>
    <rPh sb="2" eb="4">
      <t>アワジ</t>
    </rPh>
    <rPh sb="4" eb="6">
      <t>ケイカン</t>
    </rPh>
    <rPh sb="6" eb="8">
      <t>エンゲイ</t>
    </rPh>
    <rPh sb="8" eb="10">
      <t>ガッコウ</t>
    </rPh>
    <phoneticPr fontId="2"/>
  </si>
  <si>
    <t>県土整備部計</t>
    <rPh sb="0" eb="2">
      <t>ケンド</t>
    </rPh>
    <rPh sb="2" eb="4">
      <t>セイビ</t>
    </rPh>
    <rPh sb="4" eb="5">
      <t>ブ</t>
    </rPh>
    <rPh sb="5" eb="6">
      <t>ケイ</t>
    </rPh>
    <phoneticPr fontId="2"/>
  </si>
  <si>
    <t>神戸庁舎</t>
    <rPh sb="0" eb="2">
      <t>コウベ</t>
    </rPh>
    <rPh sb="2" eb="4">
      <t>チョウシャ</t>
    </rPh>
    <phoneticPr fontId="2"/>
  </si>
  <si>
    <t>西神戸庁舎</t>
    <rPh sb="0" eb="1">
      <t>ニシ</t>
    </rPh>
    <rPh sb="1" eb="3">
      <t>コウベ</t>
    </rPh>
    <rPh sb="3" eb="5">
      <t>チョウシャ</t>
    </rPh>
    <phoneticPr fontId="2"/>
  </si>
  <si>
    <t>六甲山自然保護センター</t>
    <rPh sb="0" eb="3">
      <t>ロッコウサン</t>
    </rPh>
    <rPh sb="3" eb="5">
      <t>シゼン</t>
    </rPh>
    <rPh sb="5" eb="7">
      <t>ホゴ</t>
    </rPh>
    <phoneticPr fontId="2"/>
  </si>
  <si>
    <t>神戸農業改良普及センター</t>
    <rPh sb="0" eb="2">
      <t>コウベ</t>
    </rPh>
    <rPh sb="2" eb="4">
      <t>ノウギョウ</t>
    </rPh>
    <rPh sb="4" eb="6">
      <t>カイリョウ</t>
    </rPh>
    <rPh sb="6" eb="8">
      <t>フキュウ</t>
    </rPh>
    <phoneticPr fontId="2"/>
  </si>
  <si>
    <t>石井ダム管理所</t>
    <rPh sb="0" eb="2">
      <t>イシイ</t>
    </rPh>
    <rPh sb="4" eb="7">
      <t>カンリショ</t>
    </rPh>
    <phoneticPr fontId="2"/>
  </si>
  <si>
    <t>天王ダム管理所</t>
    <rPh sb="0" eb="2">
      <t>テンオウ</t>
    </rPh>
    <rPh sb="4" eb="7">
      <t>カンリショ</t>
    </rPh>
    <phoneticPr fontId="2"/>
  </si>
  <si>
    <t>各水位計、雨量計、水門等</t>
    <rPh sb="0" eb="1">
      <t>カク</t>
    </rPh>
    <rPh sb="1" eb="3">
      <t>スイイ</t>
    </rPh>
    <rPh sb="3" eb="4">
      <t>ケイ</t>
    </rPh>
    <rPh sb="5" eb="8">
      <t>ウリョウケイ</t>
    </rPh>
    <rPh sb="9" eb="11">
      <t>スイモン</t>
    </rPh>
    <rPh sb="11" eb="12">
      <t>トウ</t>
    </rPh>
    <phoneticPr fontId="2"/>
  </si>
  <si>
    <t>回転灯</t>
    <rPh sb="0" eb="2">
      <t>カイテン</t>
    </rPh>
    <rPh sb="2" eb="3">
      <t>ヒ</t>
    </rPh>
    <phoneticPr fontId="2"/>
  </si>
  <si>
    <t>無線中継所</t>
    <rPh sb="0" eb="2">
      <t>ムセン</t>
    </rPh>
    <rPh sb="2" eb="5">
      <t>チュウケイショ</t>
    </rPh>
    <phoneticPr fontId="2"/>
  </si>
  <si>
    <t>有野水防ステーション</t>
    <rPh sb="0" eb="2">
      <t>アリノ</t>
    </rPh>
    <rPh sb="2" eb="4">
      <t>スイボウ</t>
    </rPh>
    <phoneticPr fontId="2"/>
  </si>
  <si>
    <t>新湊川街路灯</t>
    <rPh sb="0" eb="1">
      <t>シン</t>
    </rPh>
    <rPh sb="1" eb="3">
      <t>ミナトガワ</t>
    </rPh>
    <rPh sb="3" eb="5">
      <t>ガイロ</t>
    </rPh>
    <rPh sb="5" eb="6">
      <t>トウ</t>
    </rPh>
    <phoneticPr fontId="2"/>
  </si>
  <si>
    <t>菅野池ポンプ</t>
    <rPh sb="0" eb="1">
      <t>カン</t>
    </rPh>
    <rPh sb="1" eb="2">
      <t>ノ</t>
    </rPh>
    <rPh sb="2" eb="3">
      <t>イケ</t>
    </rPh>
    <phoneticPr fontId="2"/>
  </si>
  <si>
    <t>地すべり局舎等</t>
    <rPh sb="0" eb="1">
      <t>ジ</t>
    </rPh>
    <rPh sb="4" eb="6">
      <t>キョクシャ</t>
    </rPh>
    <rPh sb="6" eb="7">
      <t>トウ</t>
    </rPh>
    <phoneticPr fontId="2"/>
  </si>
  <si>
    <t>神戸県民局計</t>
    <rPh sb="0" eb="2">
      <t>コウベ</t>
    </rPh>
    <rPh sb="2" eb="5">
      <t>ケンミンキョク</t>
    </rPh>
    <rPh sb="5" eb="6">
      <t>ケイ</t>
    </rPh>
    <phoneticPr fontId="2"/>
  </si>
  <si>
    <t>尼崎総合庁舎</t>
    <rPh sb="0" eb="4">
      <t>アマガサキソウゴウ</t>
    </rPh>
    <rPh sb="4" eb="6">
      <t>チョウシャ</t>
    </rPh>
    <phoneticPr fontId="2"/>
  </si>
  <si>
    <t>西宮庁舎</t>
    <rPh sb="0" eb="2">
      <t>ニシノミヤ</t>
    </rPh>
    <rPh sb="2" eb="4">
      <t>チョウシャ</t>
    </rPh>
    <phoneticPr fontId="2"/>
  </si>
  <si>
    <t>芦屋健康福祉事務所</t>
    <rPh sb="0" eb="2">
      <t>アシヤ</t>
    </rPh>
    <rPh sb="2" eb="4">
      <t>ケンコウ</t>
    </rPh>
    <rPh sb="4" eb="6">
      <t>フクシ</t>
    </rPh>
    <rPh sb="6" eb="9">
      <t>ジムショ</t>
    </rPh>
    <phoneticPr fontId="2"/>
  </si>
  <si>
    <t>西宮土木事務所パトロール隊待機室</t>
    <rPh sb="0" eb="4">
      <t>ニシノミヤドボク</t>
    </rPh>
    <rPh sb="4" eb="7">
      <t>ジムショ</t>
    </rPh>
    <rPh sb="12" eb="13">
      <t>タイ</t>
    </rPh>
    <rPh sb="13" eb="16">
      <t>タイキシツ</t>
    </rPh>
    <phoneticPr fontId="2"/>
  </si>
  <si>
    <t>現場等電気代（西宮土木）</t>
    <rPh sb="0" eb="2">
      <t>ゲンバ</t>
    </rPh>
    <rPh sb="2" eb="3">
      <t>トウ</t>
    </rPh>
    <rPh sb="3" eb="6">
      <t>デンキダイ</t>
    </rPh>
    <rPh sb="7" eb="11">
      <t>ニシノミヤドボク</t>
    </rPh>
    <phoneticPr fontId="2"/>
  </si>
  <si>
    <t>尼崎港管理事務所</t>
    <rPh sb="0" eb="2">
      <t>アマガサキ</t>
    </rPh>
    <rPh sb="2" eb="3">
      <t>コウ</t>
    </rPh>
    <rPh sb="3" eb="5">
      <t>カンリ</t>
    </rPh>
    <rPh sb="5" eb="8">
      <t>ジムショ</t>
    </rPh>
    <phoneticPr fontId="2"/>
  </si>
  <si>
    <t>現場等電気代（尼崎港）</t>
    <rPh sb="0" eb="2">
      <t>ゲンバ</t>
    </rPh>
    <rPh sb="2" eb="3">
      <t>トウ</t>
    </rPh>
    <rPh sb="3" eb="6">
      <t>デンキダイ</t>
    </rPh>
    <rPh sb="7" eb="9">
      <t>アマガサキ</t>
    </rPh>
    <rPh sb="9" eb="10">
      <t>コウ</t>
    </rPh>
    <phoneticPr fontId="2"/>
  </si>
  <si>
    <t>阪神南県民センター計</t>
    <rPh sb="0" eb="2">
      <t>ハンシン</t>
    </rPh>
    <rPh sb="2" eb="3">
      <t>ミナミ</t>
    </rPh>
    <rPh sb="3" eb="5">
      <t>ケンミン</t>
    </rPh>
    <rPh sb="9" eb="10">
      <t>ケイ</t>
    </rPh>
    <phoneticPr fontId="2"/>
  </si>
  <si>
    <t>宝塚庁舎</t>
    <rPh sb="0" eb="2">
      <t>タカラヅカ</t>
    </rPh>
    <rPh sb="2" eb="4">
      <t>チョウシャ</t>
    </rPh>
    <phoneticPr fontId="2"/>
  </si>
  <si>
    <t>伊丹庁舎</t>
    <rPh sb="0" eb="2">
      <t>イタミ</t>
    </rPh>
    <rPh sb="2" eb="4">
      <t>チョウシャ</t>
    </rPh>
    <phoneticPr fontId="2"/>
  </si>
  <si>
    <t>三田庁舎</t>
    <rPh sb="0" eb="2">
      <t>ミタ</t>
    </rPh>
    <rPh sb="2" eb="4">
      <t>チョウシャ</t>
    </rPh>
    <phoneticPr fontId="2"/>
  </si>
  <si>
    <t>小林庁舎</t>
    <rPh sb="0" eb="2">
      <t>オバヤシ</t>
    </rPh>
    <rPh sb="2" eb="4">
      <t>チョウシャ</t>
    </rPh>
    <phoneticPr fontId="2"/>
  </si>
  <si>
    <t>検査室</t>
    <rPh sb="0" eb="3">
      <t>ケンサシツ</t>
    </rPh>
    <phoneticPr fontId="2"/>
  </si>
  <si>
    <t>パト舎</t>
    <rPh sb="2" eb="3">
      <t>シャ</t>
    </rPh>
    <phoneticPr fontId="2"/>
  </si>
  <si>
    <t>猪名川水防無線</t>
    <rPh sb="0" eb="3">
      <t>イナガワ</t>
    </rPh>
    <rPh sb="3" eb="5">
      <t>スイボウ</t>
    </rPh>
    <rPh sb="5" eb="7">
      <t>ムセン</t>
    </rPh>
    <phoneticPr fontId="2"/>
  </si>
  <si>
    <t>昆陽川除塵機</t>
    <rPh sb="0" eb="2">
      <t>コヤ</t>
    </rPh>
    <rPh sb="2" eb="4">
      <t>カワヨケ</t>
    </rPh>
    <rPh sb="4" eb="5">
      <t>チリ</t>
    </rPh>
    <rPh sb="5" eb="6">
      <t>キ</t>
    </rPh>
    <phoneticPr fontId="2"/>
  </si>
  <si>
    <t>河川井堰</t>
    <rPh sb="0" eb="2">
      <t>カセン</t>
    </rPh>
    <rPh sb="2" eb="3">
      <t>イ</t>
    </rPh>
    <rPh sb="3" eb="4">
      <t>セキ</t>
    </rPh>
    <phoneticPr fontId="2"/>
  </si>
  <si>
    <t>水位・雨量観測所</t>
    <rPh sb="0" eb="2">
      <t>スイイ</t>
    </rPh>
    <rPh sb="3" eb="5">
      <t>ウリョウ</t>
    </rPh>
    <rPh sb="5" eb="8">
      <t>カンソクショ</t>
    </rPh>
    <phoneticPr fontId="2"/>
  </si>
  <si>
    <t>河川監視カメラ</t>
    <rPh sb="0" eb="2">
      <t>カセン</t>
    </rPh>
    <rPh sb="2" eb="4">
      <t>カンシ</t>
    </rPh>
    <phoneticPr fontId="2"/>
  </si>
  <si>
    <t>(国)176号宝塚共同溝</t>
    <rPh sb="0" eb="3">
      <t>クニ</t>
    </rPh>
    <rPh sb="6" eb="7">
      <t>ゴウ</t>
    </rPh>
    <rPh sb="7" eb="9">
      <t>タカラヅカ</t>
    </rPh>
    <rPh sb="9" eb="12">
      <t>キョウドウコウ</t>
    </rPh>
    <phoneticPr fontId="2"/>
  </si>
  <si>
    <t>(主)伊丹豊中線空港地下道</t>
    <rPh sb="0" eb="3">
      <t>シュ</t>
    </rPh>
    <rPh sb="3" eb="5">
      <t>イタミ</t>
    </rPh>
    <rPh sb="5" eb="7">
      <t>トヨナカ</t>
    </rPh>
    <rPh sb="7" eb="8">
      <t>セン</t>
    </rPh>
    <rPh sb="8" eb="10">
      <t>クウコウ</t>
    </rPh>
    <rPh sb="10" eb="13">
      <t>チカドウ</t>
    </rPh>
    <phoneticPr fontId="2"/>
  </si>
  <si>
    <t>街路灯(道路保全関係)</t>
    <rPh sb="0" eb="3">
      <t>ガイロトウ</t>
    </rPh>
    <rPh sb="4" eb="6">
      <t>ドウロ</t>
    </rPh>
    <rPh sb="6" eb="8">
      <t>ホゼン</t>
    </rPh>
    <rPh sb="8" eb="10">
      <t>カンケイ</t>
    </rPh>
    <phoneticPr fontId="2"/>
  </si>
  <si>
    <t>電灯</t>
    <rPh sb="0" eb="2">
      <t>デントウ</t>
    </rPh>
    <phoneticPr fontId="2"/>
  </si>
  <si>
    <t>調整池高圧電力</t>
    <rPh sb="0" eb="3">
      <t>チョウセイチ</t>
    </rPh>
    <rPh sb="3" eb="5">
      <t>コウアツ</t>
    </rPh>
    <rPh sb="5" eb="7">
      <t>デンリョク</t>
    </rPh>
    <phoneticPr fontId="2"/>
  </si>
  <si>
    <t>青野ダム関連</t>
    <rPh sb="0" eb="2">
      <t>アオノ</t>
    </rPh>
    <rPh sb="4" eb="6">
      <t>カンレン</t>
    </rPh>
    <phoneticPr fontId="2"/>
  </si>
  <si>
    <t>阪神北県民局計</t>
    <rPh sb="0" eb="2">
      <t>ハンシン</t>
    </rPh>
    <rPh sb="2" eb="3">
      <t>キタ</t>
    </rPh>
    <rPh sb="3" eb="6">
      <t>ケンミンキョク</t>
    </rPh>
    <rPh sb="6" eb="7">
      <t>ケイ</t>
    </rPh>
    <phoneticPr fontId="2"/>
  </si>
  <si>
    <t>加古川総合庁舎</t>
    <rPh sb="0" eb="3">
      <t>カコガワ</t>
    </rPh>
    <rPh sb="3" eb="5">
      <t>ソウゴウ</t>
    </rPh>
    <rPh sb="5" eb="7">
      <t>チョウシャ</t>
    </rPh>
    <phoneticPr fontId="2"/>
  </si>
  <si>
    <t>・二酸化炭素排出係数
・未利用エネルギーの活用状況
・再生可能エネルギーの導入状況
・グリーン電力証書（兵庫県内産）の購入状況
・環境マネジメントシステムの導入状況
・需要家に対する省エネルギー・節電に関する情報提供の取組</t>
    <rPh sb="1" eb="4">
      <t>ニサンカ</t>
    </rPh>
    <rPh sb="4" eb="6">
      <t>タンソ</t>
    </rPh>
    <rPh sb="6" eb="8">
      <t>ハイシュツ</t>
    </rPh>
    <rPh sb="8" eb="10">
      <t>ケイスウ</t>
    </rPh>
    <rPh sb="12" eb="15">
      <t>ミリヨウ</t>
    </rPh>
    <rPh sb="21" eb="23">
      <t>カツヨウ</t>
    </rPh>
    <rPh sb="23" eb="25">
      <t>ジョウキョウ</t>
    </rPh>
    <rPh sb="27" eb="29">
      <t>サイセイ</t>
    </rPh>
    <rPh sb="29" eb="31">
      <t>カノウ</t>
    </rPh>
    <rPh sb="37" eb="39">
      <t>ドウニュウ</t>
    </rPh>
    <rPh sb="39" eb="41">
      <t>ジョウキョウ</t>
    </rPh>
    <rPh sb="47" eb="49">
      <t>デンリョク</t>
    </rPh>
    <rPh sb="49" eb="51">
      <t>ショウショ</t>
    </rPh>
    <rPh sb="52" eb="54">
      <t>ヒョウゴ</t>
    </rPh>
    <rPh sb="54" eb="56">
      <t>ケンナイ</t>
    </rPh>
    <rPh sb="56" eb="57">
      <t>サン</t>
    </rPh>
    <rPh sb="59" eb="61">
      <t>コウニュウ</t>
    </rPh>
    <rPh sb="61" eb="63">
      <t>ジョウキョウ</t>
    </rPh>
    <rPh sb="65" eb="67">
      <t>カンキョウ</t>
    </rPh>
    <rPh sb="78" eb="80">
      <t>ドウニュウ</t>
    </rPh>
    <rPh sb="80" eb="82">
      <t>ジョウキョウ</t>
    </rPh>
    <rPh sb="84" eb="86">
      <t>ジュヨウ</t>
    </rPh>
    <rPh sb="86" eb="87">
      <t>カ</t>
    </rPh>
    <rPh sb="88" eb="89">
      <t>タイ</t>
    </rPh>
    <rPh sb="91" eb="92">
      <t>ショウ</t>
    </rPh>
    <rPh sb="98" eb="100">
      <t>セツデン</t>
    </rPh>
    <rPh sb="101" eb="102">
      <t>カン</t>
    </rPh>
    <rPh sb="104" eb="106">
      <t>ジョウホウ</t>
    </rPh>
    <rPh sb="106" eb="108">
      <t>テイキョウ</t>
    </rPh>
    <rPh sb="109" eb="110">
      <t>ト</t>
    </rPh>
    <rPh sb="110" eb="111">
      <t>ク</t>
    </rPh>
    <phoneticPr fontId="2"/>
  </si>
  <si>
    <t>明石健康福祉事務所</t>
    <rPh sb="0" eb="2">
      <t>アカシ</t>
    </rPh>
    <rPh sb="2" eb="4">
      <t>ケンコウ</t>
    </rPh>
    <rPh sb="4" eb="6">
      <t>フクシ</t>
    </rPh>
    <rPh sb="6" eb="9">
      <t>ジムショ</t>
    </rPh>
    <phoneticPr fontId="2"/>
  </si>
  <si>
    <t>明石鉄道高架対策室（庁舎）</t>
    <rPh sb="0" eb="2">
      <t>アカシ</t>
    </rPh>
    <rPh sb="2" eb="4">
      <t>テツドウ</t>
    </rPh>
    <rPh sb="4" eb="6">
      <t>コウカ</t>
    </rPh>
    <rPh sb="6" eb="9">
      <t>タイサクシツ</t>
    </rPh>
    <rPh sb="10" eb="12">
      <t>チョウシャ</t>
    </rPh>
    <phoneticPr fontId="2"/>
  </si>
  <si>
    <t>道路管理（加古川土木事務所管内）</t>
    <rPh sb="0" eb="2">
      <t>ドウロ</t>
    </rPh>
    <rPh sb="2" eb="4">
      <t>カンリ</t>
    </rPh>
    <phoneticPr fontId="2"/>
  </si>
  <si>
    <t>港湾管理（加古川土木事務所管内）　</t>
    <rPh sb="0" eb="2">
      <t>コウワン</t>
    </rPh>
    <rPh sb="2" eb="4">
      <t>カンリ</t>
    </rPh>
    <phoneticPr fontId="2"/>
  </si>
  <si>
    <t>河川管理（加古川土木事務所管内）</t>
    <rPh sb="0" eb="2">
      <t>カセン</t>
    </rPh>
    <rPh sb="2" eb="4">
      <t>カンリ</t>
    </rPh>
    <phoneticPr fontId="2"/>
  </si>
  <si>
    <t>東播磨県民局計</t>
    <rPh sb="0" eb="1">
      <t>ヒガシ</t>
    </rPh>
    <rPh sb="1" eb="3">
      <t>ハリマ</t>
    </rPh>
    <rPh sb="3" eb="6">
      <t>ケンミンキョク</t>
    </rPh>
    <rPh sb="6" eb="7">
      <t>ケイ</t>
    </rPh>
    <phoneticPr fontId="2"/>
  </si>
  <si>
    <t>社総合庁舎</t>
    <rPh sb="0" eb="1">
      <t>ヤシロ</t>
    </rPh>
    <rPh sb="1" eb="3">
      <t>ソウゴウ</t>
    </rPh>
    <rPh sb="3" eb="5">
      <t>チョウシャ</t>
    </rPh>
    <phoneticPr fontId="2"/>
  </si>
  <si>
    <t>三木庁舎</t>
    <rPh sb="0" eb="2">
      <t>ミキ</t>
    </rPh>
    <rPh sb="2" eb="4">
      <t>チョウシャ</t>
    </rPh>
    <phoneticPr fontId="2"/>
  </si>
  <si>
    <t>多可事業所</t>
    <rPh sb="0" eb="2">
      <t>タカ</t>
    </rPh>
    <rPh sb="2" eb="5">
      <t>ジギョウショ</t>
    </rPh>
    <phoneticPr fontId="2"/>
  </si>
  <si>
    <t>加西業務所</t>
    <rPh sb="0" eb="2">
      <t>カサイ</t>
    </rPh>
    <rPh sb="2" eb="4">
      <t>ギョウム</t>
    </rPh>
    <rPh sb="4" eb="5">
      <t>ショ</t>
    </rPh>
    <phoneticPr fontId="2"/>
  </si>
  <si>
    <t>道路管理</t>
    <rPh sb="0" eb="2">
      <t>ドウロ</t>
    </rPh>
    <rPh sb="2" eb="4">
      <t>カンリ</t>
    </rPh>
    <phoneticPr fontId="2"/>
  </si>
  <si>
    <t>河川管理</t>
    <rPh sb="0" eb="2">
      <t>カセン</t>
    </rPh>
    <rPh sb="2" eb="4">
      <t>カンリ</t>
    </rPh>
    <phoneticPr fontId="2"/>
  </si>
  <si>
    <t>北播磨県民局計</t>
    <rPh sb="0" eb="1">
      <t>キタ</t>
    </rPh>
    <rPh sb="1" eb="3">
      <t>ハリマ</t>
    </rPh>
    <rPh sb="3" eb="6">
      <t>ケンミンキョク</t>
    </rPh>
    <rPh sb="6" eb="7">
      <t>ケイ</t>
    </rPh>
    <phoneticPr fontId="2"/>
  </si>
  <si>
    <t>姫路総合庁舎</t>
    <rPh sb="0" eb="2">
      <t>ヒメジ</t>
    </rPh>
    <rPh sb="2" eb="4">
      <t>ソウゴウ</t>
    </rPh>
    <rPh sb="4" eb="6">
      <t>チョウシャ</t>
    </rPh>
    <phoneticPr fontId="2"/>
  </si>
  <si>
    <t>丹波県民局がまとめて入札</t>
    <rPh sb="0" eb="2">
      <t>タンバ</t>
    </rPh>
    <rPh sb="2" eb="5">
      <t>ケンミンキョク</t>
    </rPh>
    <rPh sb="10" eb="12">
      <t>ニュウサツ</t>
    </rPh>
    <phoneticPr fontId="2"/>
  </si>
  <si>
    <t>福崎保健所</t>
    <rPh sb="0" eb="2">
      <t>フクザキ</t>
    </rPh>
    <rPh sb="2" eb="4">
      <t>ホケン</t>
    </rPh>
    <rPh sb="4" eb="5">
      <t>ショ</t>
    </rPh>
    <phoneticPr fontId="2"/>
  </si>
  <si>
    <t>妻鹿漁港電灯</t>
    <rPh sb="0" eb="1">
      <t>ツマ</t>
    </rPh>
    <rPh sb="1" eb="2">
      <t>シカ</t>
    </rPh>
    <rPh sb="2" eb="4">
      <t>ギョコウ</t>
    </rPh>
    <rPh sb="4" eb="6">
      <t>デントウ</t>
    </rPh>
    <phoneticPr fontId="2"/>
  </si>
  <si>
    <t>白浜漁港電灯</t>
    <rPh sb="0" eb="2">
      <t>シラハマ</t>
    </rPh>
    <rPh sb="2" eb="4">
      <t>ギョコウ</t>
    </rPh>
    <rPh sb="4" eb="6">
      <t>デントウ</t>
    </rPh>
    <phoneticPr fontId="2"/>
  </si>
  <si>
    <t>家島電灯代</t>
    <rPh sb="0" eb="2">
      <t>イエシマ</t>
    </rPh>
    <rPh sb="2" eb="4">
      <t>デントウ</t>
    </rPh>
    <rPh sb="4" eb="5">
      <t>ダイ</t>
    </rPh>
    <phoneticPr fontId="2"/>
  </si>
  <si>
    <t>福崎事業所</t>
    <rPh sb="0" eb="2">
      <t>フクサキ</t>
    </rPh>
    <rPh sb="2" eb="5">
      <t>ジギョウショ</t>
    </rPh>
    <phoneticPr fontId="2"/>
  </si>
  <si>
    <t>生野ダム管理所</t>
    <rPh sb="0" eb="2">
      <t>イクノ</t>
    </rPh>
    <rPh sb="4" eb="6">
      <t>カンリ</t>
    </rPh>
    <rPh sb="6" eb="7">
      <t>ショ</t>
    </rPh>
    <phoneticPr fontId="2"/>
  </si>
  <si>
    <t>菅生ダム管理所</t>
    <rPh sb="0" eb="1">
      <t>スガ</t>
    </rPh>
    <rPh sb="1" eb="2">
      <t>イ</t>
    </rPh>
    <rPh sb="4" eb="6">
      <t>カンリ</t>
    </rPh>
    <rPh sb="6" eb="7">
      <t>ショ</t>
    </rPh>
    <phoneticPr fontId="2"/>
  </si>
  <si>
    <t>安富ダム管理所</t>
    <rPh sb="0" eb="2">
      <t>ヤストミ</t>
    </rPh>
    <rPh sb="4" eb="6">
      <t>カンリ</t>
    </rPh>
    <rPh sb="6" eb="7">
      <t>ショ</t>
    </rPh>
    <phoneticPr fontId="2"/>
  </si>
  <si>
    <t>道路照明等</t>
    <rPh sb="0" eb="2">
      <t>ドウロ</t>
    </rPh>
    <rPh sb="2" eb="4">
      <t>ショウメイ</t>
    </rPh>
    <rPh sb="4" eb="5">
      <t>トウ</t>
    </rPh>
    <phoneticPr fontId="2"/>
  </si>
  <si>
    <t>市川潮止堰</t>
    <rPh sb="0" eb="2">
      <t>イチカワ</t>
    </rPh>
    <rPh sb="2" eb="3">
      <t>シオ</t>
    </rPh>
    <rPh sb="3" eb="4">
      <t>ド</t>
    </rPh>
    <rPh sb="4" eb="5">
      <t>セキ</t>
    </rPh>
    <phoneticPr fontId="2"/>
  </si>
  <si>
    <t>水防対策施設　等</t>
    <rPh sb="0" eb="2">
      <t>スイボウ</t>
    </rPh>
    <rPh sb="2" eb="4">
      <t>タイサク</t>
    </rPh>
    <rPh sb="4" eb="6">
      <t>シセツ</t>
    </rPh>
    <rPh sb="7" eb="8">
      <t>トウ</t>
    </rPh>
    <phoneticPr fontId="2"/>
  </si>
  <si>
    <t>姫路港管理事務所</t>
    <rPh sb="0" eb="2">
      <t>ヒメジ</t>
    </rPh>
    <rPh sb="2" eb="3">
      <t>コウ</t>
    </rPh>
    <rPh sb="3" eb="5">
      <t>カンリ</t>
    </rPh>
    <rPh sb="5" eb="7">
      <t>ジム</t>
    </rPh>
    <rPh sb="7" eb="8">
      <t>ショ</t>
    </rPh>
    <phoneticPr fontId="2"/>
  </si>
  <si>
    <t>姫路港臨港道路</t>
    <rPh sb="0" eb="2">
      <t>ヒメジ</t>
    </rPh>
    <rPh sb="2" eb="3">
      <t>コウ</t>
    </rPh>
    <rPh sb="3" eb="5">
      <t>リンコウ</t>
    </rPh>
    <rPh sb="5" eb="7">
      <t>ドウロ</t>
    </rPh>
    <phoneticPr fontId="2"/>
  </si>
  <si>
    <t>中播磨県民センター計</t>
    <rPh sb="0" eb="1">
      <t>ナカ</t>
    </rPh>
    <rPh sb="1" eb="3">
      <t>ハリマ</t>
    </rPh>
    <rPh sb="3" eb="5">
      <t>ケンミン</t>
    </rPh>
    <rPh sb="9" eb="10">
      <t>ケイ</t>
    </rPh>
    <phoneticPr fontId="2"/>
  </si>
  <si>
    <t>西播磨総合庁舎</t>
    <rPh sb="0" eb="1">
      <t>ニシ</t>
    </rPh>
    <rPh sb="1" eb="3">
      <t>ハリマ</t>
    </rPh>
    <rPh sb="3" eb="5">
      <t>ソウゴウ</t>
    </rPh>
    <rPh sb="5" eb="7">
      <t>チョウシャ</t>
    </rPh>
    <phoneticPr fontId="2"/>
  </si>
  <si>
    <t>売電は、H24.11月から10年契約</t>
    <rPh sb="0" eb="2">
      <t>バイデン</t>
    </rPh>
    <rPh sb="10" eb="11">
      <t>ツキ</t>
    </rPh>
    <rPh sb="15" eb="16">
      <t>ネン</t>
    </rPh>
    <rPh sb="16" eb="18">
      <t>ケイヤク</t>
    </rPh>
    <phoneticPr fontId="2"/>
  </si>
  <si>
    <t>龍野庁舎</t>
    <rPh sb="0" eb="2">
      <t>タツノ</t>
    </rPh>
    <rPh sb="2" eb="4">
      <t>チョウシャ</t>
    </rPh>
    <phoneticPr fontId="2"/>
  </si>
  <si>
    <t>西播磨広域防災拠点</t>
    <rPh sb="0" eb="1">
      <t>ニシ</t>
    </rPh>
    <rPh sb="1" eb="3">
      <t>ハリマ</t>
    </rPh>
    <rPh sb="3" eb="5">
      <t>コウイキ</t>
    </rPh>
    <rPh sb="5" eb="7">
      <t>ボウサイ</t>
    </rPh>
    <rPh sb="7" eb="9">
      <t>キョテン</t>
    </rPh>
    <phoneticPr fontId="2"/>
  </si>
  <si>
    <t>赤穂庁舎</t>
    <rPh sb="0" eb="2">
      <t>アコウ</t>
    </rPh>
    <rPh sb="2" eb="4">
      <t>チョウシャ</t>
    </rPh>
    <phoneticPr fontId="2"/>
  </si>
  <si>
    <t>佐用業務所</t>
    <rPh sb="0" eb="2">
      <t>サヨ</t>
    </rPh>
    <rPh sb="2" eb="4">
      <t>ギョウム</t>
    </rPh>
    <rPh sb="4" eb="5">
      <t>ショ</t>
    </rPh>
    <phoneticPr fontId="2"/>
  </si>
  <si>
    <t>安室ダム管理事務所</t>
    <rPh sb="0" eb="2">
      <t>ヤスムロ</t>
    </rPh>
    <rPh sb="4" eb="6">
      <t>カンリ</t>
    </rPh>
    <rPh sb="6" eb="9">
      <t>ジムショ</t>
    </rPh>
    <phoneticPr fontId="2"/>
  </si>
  <si>
    <t>県道の街灯・電光掲示版等</t>
    <rPh sb="0" eb="2">
      <t>ケンドウ</t>
    </rPh>
    <rPh sb="3" eb="4">
      <t>マチ</t>
    </rPh>
    <rPh sb="4" eb="5">
      <t>アカ</t>
    </rPh>
    <rPh sb="6" eb="8">
      <t>デンコウ</t>
    </rPh>
    <rPh sb="8" eb="10">
      <t>ケイジ</t>
    </rPh>
    <rPh sb="10" eb="11">
      <t>ハン</t>
    </rPh>
    <rPh sb="11" eb="12">
      <t>トウ</t>
    </rPh>
    <phoneticPr fontId="2"/>
  </si>
  <si>
    <t>水防監視カメラ等</t>
    <rPh sb="0" eb="2">
      <t>スイボウ</t>
    </rPh>
    <rPh sb="2" eb="4">
      <t>カンシ</t>
    </rPh>
    <rPh sb="7" eb="8">
      <t>トウ</t>
    </rPh>
    <phoneticPr fontId="2"/>
  </si>
  <si>
    <t>宍粟事業所</t>
    <rPh sb="0" eb="2">
      <t>シソウ</t>
    </rPh>
    <rPh sb="2" eb="5">
      <t>ジギョウショ</t>
    </rPh>
    <phoneticPr fontId="2"/>
  </si>
  <si>
    <t>引原ダム管理所等</t>
    <rPh sb="0" eb="2">
      <t>ヒキハラ</t>
    </rPh>
    <rPh sb="4" eb="7">
      <t>カンリショ</t>
    </rPh>
    <rPh sb="7" eb="8">
      <t>トウ</t>
    </rPh>
    <phoneticPr fontId="2"/>
  </si>
  <si>
    <t>道路関係（街路灯、電光掲示板等）</t>
    <rPh sb="0" eb="2">
      <t>ドウロ</t>
    </rPh>
    <rPh sb="2" eb="4">
      <t>カンケイ</t>
    </rPh>
    <rPh sb="5" eb="8">
      <t>ガイロトウ</t>
    </rPh>
    <rPh sb="9" eb="11">
      <t>デンコウ</t>
    </rPh>
    <rPh sb="11" eb="14">
      <t>ケイジバン</t>
    </rPh>
    <rPh sb="14" eb="15">
      <t>トウ</t>
    </rPh>
    <phoneticPr fontId="2"/>
  </si>
  <si>
    <t>水防関係（監視カメラ等）</t>
    <rPh sb="0" eb="2">
      <t>スイボウ</t>
    </rPh>
    <rPh sb="2" eb="4">
      <t>カンケイ</t>
    </rPh>
    <rPh sb="5" eb="7">
      <t>カンシ</t>
    </rPh>
    <rPh sb="10" eb="11">
      <t>トウ</t>
    </rPh>
    <phoneticPr fontId="2"/>
  </si>
  <si>
    <t>西播磨県民局計</t>
    <rPh sb="0" eb="1">
      <t>ニシ</t>
    </rPh>
    <rPh sb="1" eb="3">
      <t>ハリマ</t>
    </rPh>
    <rPh sb="3" eb="6">
      <t>ケンミンキョク</t>
    </rPh>
    <rPh sb="6" eb="7">
      <t>ケイ</t>
    </rPh>
    <phoneticPr fontId="2"/>
  </si>
  <si>
    <t>豊岡総合庁舎（仮設庁舎含む）</t>
    <rPh sb="0" eb="2">
      <t>トヨオカ</t>
    </rPh>
    <rPh sb="2" eb="4">
      <t>ソウゴウ</t>
    </rPh>
    <rPh sb="4" eb="6">
      <t>チョウシャ</t>
    </rPh>
    <rPh sb="7" eb="9">
      <t>カセツ</t>
    </rPh>
    <rPh sb="9" eb="11">
      <t>チョウシャ</t>
    </rPh>
    <rPh sb="11" eb="12">
      <t>フク</t>
    </rPh>
    <phoneticPr fontId="2"/>
  </si>
  <si>
    <t>和田山庁舎</t>
    <rPh sb="0" eb="3">
      <t>ワダヤマ</t>
    </rPh>
    <rPh sb="3" eb="5">
      <t>チョウシャ</t>
    </rPh>
    <phoneticPr fontId="2"/>
  </si>
  <si>
    <t>新温泉庁舎</t>
    <rPh sb="0" eb="3">
      <t>シンオンセン</t>
    </rPh>
    <rPh sb="3" eb="5">
      <t>チョウシャ</t>
    </rPh>
    <phoneticPr fontId="2"/>
  </si>
  <si>
    <t>朝来市山内トンネル照明</t>
    <rPh sb="0" eb="2">
      <t>アサゴ</t>
    </rPh>
    <rPh sb="2" eb="3">
      <t>シ</t>
    </rPh>
    <rPh sb="3" eb="5">
      <t>ヤマウチ</t>
    </rPh>
    <rPh sb="9" eb="11">
      <t>ショウメイ</t>
    </rPh>
    <phoneticPr fontId="2"/>
  </si>
  <si>
    <t>但馬水産事務所</t>
    <rPh sb="0" eb="2">
      <t>タジマ</t>
    </rPh>
    <rPh sb="2" eb="4">
      <t>スイサン</t>
    </rPh>
    <rPh sb="4" eb="7">
      <t>ジムショ</t>
    </rPh>
    <phoneticPr fontId="2"/>
  </si>
  <si>
    <t>新温泉健康福祉事務所</t>
    <rPh sb="0" eb="3">
      <t>シンオンセン</t>
    </rPh>
    <rPh sb="3" eb="5">
      <t>ケンコウ</t>
    </rPh>
    <rPh sb="5" eb="7">
      <t>フクシ</t>
    </rPh>
    <rPh sb="7" eb="10">
      <t>ジムショ</t>
    </rPh>
    <phoneticPr fontId="2"/>
  </si>
  <si>
    <t>但馬長寿の郷</t>
    <rPh sb="0" eb="4">
      <t>タジマチョウジュ</t>
    </rPh>
    <rPh sb="5" eb="6">
      <t>サト</t>
    </rPh>
    <phoneticPr fontId="2"/>
  </si>
  <si>
    <t>養父庁舎（仮事務所含む）</t>
    <rPh sb="0" eb="2">
      <t>ヤブ</t>
    </rPh>
    <rPh sb="2" eb="4">
      <t>チョウシャ</t>
    </rPh>
    <rPh sb="5" eb="6">
      <t>カリ</t>
    </rPh>
    <rPh sb="6" eb="9">
      <t>ジムショ</t>
    </rPh>
    <rPh sb="9" eb="10">
      <t>フク</t>
    </rPh>
    <phoneticPr fontId="2"/>
  </si>
  <si>
    <t>養父土木（朝来業務所）</t>
    <rPh sb="0" eb="2">
      <t>ヤブ</t>
    </rPh>
    <rPh sb="2" eb="4">
      <t>ドボク</t>
    </rPh>
    <rPh sb="5" eb="7">
      <t>アサゴ</t>
    </rPh>
    <rPh sb="7" eb="9">
      <t>ギョウム</t>
    </rPh>
    <rPh sb="9" eb="10">
      <t>ショ</t>
    </rPh>
    <phoneticPr fontId="2"/>
  </si>
  <si>
    <t>養父土木（道路照明等）</t>
    <rPh sb="0" eb="2">
      <t>ヤブ</t>
    </rPh>
    <rPh sb="2" eb="4">
      <t>ドボク</t>
    </rPh>
    <rPh sb="5" eb="7">
      <t>ドウロ</t>
    </rPh>
    <rPh sb="7" eb="9">
      <t>ショウメイ</t>
    </rPh>
    <rPh sb="9" eb="10">
      <t>トウ</t>
    </rPh>
    <phoneticPr fontId="2"/>
  </si>
  <si>
    <t>豊岡土木（但東事業所）</t>
  </si>
  <si>
    <t>豊岡土木（道路施設等）</t>
  </si>
  <si>
    <t>新温泉土木（船越トンネル）</t>
    <rPh sb="0" eb="3">
      <t>シンオンセン</t>
    </rPh>
    <rPh sb="3" eb="5">
      <t>ドボク</t>
    </rPh>
    <rPh sb="6" eb="8">
      <t>フナコシ</t>
    </rPh>
    <phoneticPr fontId="2"/>
  </si>
  <si>
    <t>新温泉土木その他（道路照明等）</t>
    <rPh sb="0" eb="3">
      <t>シンオンセン</t>
    </rPh>
    <rPh sb="3" eb="5">
      <t>ドボク</t>
    </rPh>
    <rPh sb="7" eb="8">
      <t>タ</t>
    </rPh>
    <rPh sb="9" eb="11">
      <t>ドウロ</t>
    </rPh>
    <rPh sb="11" eb="14">
      <t>ショウメイナド</t>
    </rPh>
    <phoneticPr fontId="2"/>
  </si>
  <si>
    <t>但馬県民局計</t>
    <rPh sb="0" eb="2">
      <t>タジマ</t>
    </rPh>
    <rPh sb="2" eb="5">
      <t>ケンミンキョク</t>
    </rPh>
    <rPh sb="5" eb="6">
      <t>ケイ</t>
    </rPh>
    <phoneticPr fontId="2"/>
  </si>
  <si>
    <t>柏原総合庁舎</t>
    <rPh sb="0" eb="2">
      <t>カイバラ</t>
    </rPh>
    <rPh sb="2" eb="4">
      <t>ソウゴウ</t>
    </rPh>
    <rPh sb="4" eb="6">
      <t>チョウシャ</t>
    </rPh>
    <phoneticPr fontId="2"/>
  </si>
  <si>
    <t>篠山庁舎</t>
    <rPh sb="0" eb="1">
      <t>ササ</t>
    </rPh>
    <rPh sb="1" eb="2">
      <t>ヤマ</t>
    </rPh>
    <rPh sb="2" eb="4">
      <t>チョウシャ</t>
    </rPh>
    <phoneticPr fontId="2"/>
  </si>
  <si>
    <t>道路管理関係（街路灯・情報板等）</t>
    <rPh sb="0" eb="2">
      <t>ドウロ</t>
    </rPh>
    <rPh sb="2" eb="4">
      <t>カンリ</t>
    </rPh>
    <rPh sb="4" eb="6">
      <t>カンケイ</t>
    </rPh>
    <rPh sb="7" eb="10">
      <t>ガイロトウ</t>
    </rPh>
    <rPh sb="11" eb="14">
      <t>ジョウホウバン</t>
    </rPh>
    <rPh sb="14" eb="15">
      <t>トウ</t>
    </rPh>
    <phoneticPr fontId="2"/>
  </si>
  <si>
    <t>丹波県民局計</t>
    <rPh sb="0" eb="2">
      <t>タンバ</t>
    </rPh>
    <rPh sb="2" eb="5">
      <t>ケンミンキョク</t>
    </rPh>
    <rPh sb="5" eb="6">
      <t>ケイ</t>
    </rPh>
    <phoneticPr fontId="2"/>
  </si>
  <si>
    <t>洲本総合庁舎</t>
    <rPh sb="0" eb="2">
      <t>スモト</t>
    </rPh>
    <rPh sb="2" eb="4">
      <t>ソウゴウ</t>
    </rPh>
    <rPh sb="4" eb="6">
      <t>チョウシャ</t>
    </rPh>
    <phoneticPr fontId="2"/>
  </si>
  <si>
    <t>三原川水系ダム統合管理所</t>
    <rPh sb="0" eb="2">
      <t>ミハラ</t>
    </rPh>
    <rPh sb="2" eb="3">
      <t>カワ</t>
    </rPh>
    <rPh sb="3" eb="5">
      <t>スイケイ</t>
    </rPh>
    <rPh sb="7" eb="9">
      <t>トウゴウ</t>
    </rPh>
    <rPh sb="9" eb="12">
      <t>カンリショ</t>
    </rPh>
    <phoneticPr fontId="2"/>
  </si>
  <si>
    <t>牛内ダム管理所</t>
    <rPh sb="0" eb="1">
      <t>ウシ</t>
    </rPh>
    <rPh sb="1" eb="2">
      <t>ウチ</t>
    </rPh>
    <rPh sb="4" eb="7">
      <t>カンリショ</t>
    </rPh>
    <phoneticPr fontId="2"/>
  </si>
  <si>
    <t>諭鶴羽ダム管理所</t>
    <rPh sb="0" eb="3">
      <t>ユヅルハ</t>
    </rPh>
    <rPh sb="5" eb="8">
      <t>カンリショ</t>
    </rPh>
    <phoneticPr fontId="2"/>
  </si>
  <si>
    <t>成相ダム管理所</t>
    <rPh sb="0" eb="1">
      <t>セイ</t>
    </rPh>
    <rPh sb="1" eb="2">
      <t>ソウ</t>
    </rPh>
    <rPh sb="4" eb="6">
      <t>カンリ</t>
    </rPh>
    <rPh sb="6" eb="7">
      <t>ショ</t>
    </rPh>
    <phoneticPr fontId="2"/>
  </si>
  <si>
    <t>北富士ダム管理所</t>
    <rPh sb="0" eb="1">
      <t>キタ</t>
    </rPh>
    <rPh sb="1" eb="3">
      <t>フジ</t>
    </rPh>
    <rPh sb="5" eb="8">
      <t>カンリショ</t>
    </rPh>
    <phoneticPr fontId="2"/>
  </si>
  <si>
    <t>土木管理施設（道路等）</t>
    <rPh sb="0" eb="2">
      <t>ドボク</t>
    </rPh>
    <rPh sb="2" eb="4">
      <t>カンリ</t>
    </rPh>
    <rPh sb="4" eb="6">
      <t>シセツ</t>
    </rPh>
    <rPh sb="7" eb="9">
      <t>ドウロ</t>
    </rPh>
    <rPh sb="9" eb="10">
      <t>トウ</t>
    </rPh>
    <phoneticPr fontId="2"/>
  </si>
  <si>
    <t>北淡路農業改良普及センター</t>
    <rPh sb="0" eb="1">
      <t>キタ</t>
    </rPh>
    <rPh sb="1" eb="3">
      <t>アワジ</t>
    </rPh>
    <rPh sb="3" eb="5">
      <t>ノウギョウ</t>
    </rPh>
    <rPh sb="5" eb="7">
      <t>カイリョウ</t>
    </rPh>
    <rPh sb="7" eb="9">
      <t>フキュウ</t>
    </rPh>
    <phoneticPr fontId="2"/>
  </si>
  <si>
    <t>南淡路農業改良普及センター</t>
    <rPh sb="0" eb="1">
      <t>ミナミ</t>
    </rPh>
    <rPh sb="1" eb="3">
      <t>アワジ</t>
    </rPh>
    <rPh sb="3" eb="5">
      <t>ノウギョウ</t>
    </rPh>
    <rPh sb="5" eb="7">
      <t>カイリョウ</t>
    </rPh>
    <rPh sb="7" eb="9">
      <t>フキュウ</t>
    </rPh>
    <phoneticPr fontId="2"/>
  </si>
  <si>
    <t>淡路県民局計</t>
    <rPh sb="0" eb="2">
      <t>アワジ</t>
    </rPh>
    <rPh sb="2" eb="5">
      <t>ケンミンキョク</t>
    </rPh>
    <rPh sb="5" eb="6">
      <t>ケイ</t>
    </rPh>
    <phoneticPr fontId="2"/>
  </si>
  <si>
    <t>多田浄水場</t>
    <rPh sb="0" eb="2">
      <t>タダ</t>
    </rPh>
    <rPh sb="2" eb="5">
      <t>ジョウスイジョウ</t>
    </rPh>
    <phoneticPr fontId="2"/>
  </si>
  <si>
    <t xml:space="preserve">・二酸化炭素排出係数
・未利用エネルギーの活用状況
・再生可能エネルギーの導入状況
・グリーン電力証書（兵庫県内産）の購入状況
・環境マネジメントシステムの導入状況
・需要家に対する省エネルギー・節電に関する情報提供の取組
</t>
    <phoneticPr fontId="2"/>
  </si>
  <si>
    <t>向陽台中継ポンプ場</t>
    <rPh sb="0" eb="1">
      <t>ム</t>
    </rPh>
    <rPh sb="3" eb="5">
      <t>チュウケイ</t>
    </rPh>
    <rPh sb="8" eb="9">
      <t>バ</t>
    </rPh>
    <phoneticPr fontId="2"/>
  </si>
  <si>
    <t>三田浄水場</t>
    <rPh sb="0" eb="2">
      <t>サンダ</t>
    </rPh>
    <rPh sb="2" eb="5">
      <t>ジョウスイジョウ</t>
    </rPh>
    <phoneticPr fontId="2"/>
  </si>
  <si>
    <t>神戸加圧ポンプ所</t>
    <rPh sb="0" eb="2">
      <t>コウベ</t>
    </rPh>
    <rPh sb="2" eb="4">
      <t>カアツ</t>
    </rPh>
    <rPh sb="7" eb="8">
      <t>ショ</t>
    </rPh>
    <phoneticPr fontId="2"/>
  </si>
  <si>
    <t>神出浄水場</t>
    <rPh sb="0" eb="1">
      <t>カミ</t>
    </rPh>
    <rPh sb="1" eb="2">
      <t>デ</t>
    </rPh>
    <rPh sb="2" eb="5">
      <t>ジョウスイジョウ</t>
    </rPh>
    <phoneticPr fontId="2"/>
  </si>
  <si>
    <t>五百蔵加圧ポンプ場</t>
    <rPh sb="0" eb="2">
      <t>ゴヒャク</t>
    </rPh>
    <rPh sb="2" eb="3">
      <t>クラ</t>
    </rPh>
    <rPh sb="3" eb="5">
      <t>カアツ</t>
    </rPh>
    <rPh sb="8" eb="9">
      <t>ジョウ</t>
    </rPh>
    <phoneticPr fontId="2"/>
  </si>
  <si>
    <t>加古川工業用水道管理所</t>
    <rPh sb="0" eb="3">
      <t>カコガワ</t>
    </rPh>
    <rPh sb="3" eb="5">
      <t>コウギョウ</t>
    </rPh>
    <rPh sb="5" eb="7">
      <t>ヨウスイ</t>
    </rPh>
    <rPh sb="7" eb="8">
      <t>ドウ</t>
    </rPh>
    <rPh sb="8" eb="11">
      <t>カンリショ</t>
    </rPh>
    <phoneticPr fontId="2"/>
  </si>
  <si>
    <t>船津浄水場</t>
    <rPh sb="0" eb="2">
      <t>フナツ</t>
    </rPh>
    <rPh sb="2" eb="5">
      <t>ジョウスイジョウ</t>
    </rPh>
    <phoneticPr fontId="2"/>
  </si>
  <si>
    <t>別府加圧ポンプ所</t>
    <rPh sb="0" eb="2">
      <t>ベップ</t>
    </rPh>
    <rPh sb="2" eb="4">
      <t>カアツ</t>
    </rPh>
    <rPh sb="7" eb="8">
      <t>ショ</t>
    </rPh>
    <phoneticPr fontId="2"/>
  </si>
  <si>
    <t>揖保川工業用水道管理所</t>
    <rPh sb="0" eb="3">
      <t>イボガワ</t>
    </rPh>
    <rPh sb="3" eb="5">
      <t>コウギョウ</t>
    </rPh>
    <rPh sb="5" eb="7">
      <t>ヨウスイ</t>
    </rPh>
    <rPh sb="7" eb="8">
      <t>ドウ</t>
    </rPh>
    <rPh sb="8" eb="11">
      <t>カンリショ</t>
    </rPh>
    <phoneticPr fontId="2"/>
  </si>
  <si>
    <t>市川工業用水道管理所</t>
    <rPh sb="0" eb="2">
      <t>イチカワ</t>
    </rPh>
    <rPh sb="2" eb="5">
      <t>コウギョウヨウ</t>
    </rPh>
    <rPh sb="5" eb="7">
      <t>スイドウ</t>
    </rPh>
    <rPh sb="7" eb="10">
      <t>カンリショ</t>
    </rPh>
    <phoneticPr fontId="2"/>
  </si>
  <si>
    <t>兵庫県企業庁播磨科学公園都市まちづくり事務所庁舎ほか光都プラザ（地区センター）</t>
    <rPh sb="0" eb="6">
      <t>ヒョウゴケンキギョウチョウ</t>
    </rPh>
    <rPh sb="6" eb="14">
      <t>ハリマカガクコウエントシ</t>
    </rPh>
    <rPh sb="19" eb="22">
      <t>ジムショ</t>
    </rPh>
    <rPh sb="22" eb="24">
      <t>チョウシャ</t>
    </rPh>
    <rPh sb="26" eb="28">
      <t>コウト</t>
    </rPh>
    <rPh sb="32" eb="34">
      <t>チク</t>
    </rPh>
    <phoneticPr fontId="2"/>
  </si>
  <si>
    <t>揖保川第2ポンプ場</t>
    <rPh sb="0" eb="3">
      <t>イボガワ</t>
    </rPh>
    <rPh sb="3" eb="4">
      <t>ダイ</t>
    </rPh>
    <rPh sb="8" eb="9">
      <t>ジョウ</t>
    </rPh>
    <phoneticPr fontId="2"/>
  </si>
  <si>
    <t>三田カルチャータウン太陽光発電所</t>
    <rPh sb="0" eb="2">
      <t>サンダ</t>
    </rPh>
    <rPh sb="10" eb="13">
      <t>タイヨウコウ</t>
    </rPh>
    <rPh sb="13" eb="16">
      <t>ハツデンショ</t>
    </rPh>
    <phoneticPr fontId="2"/>
  </si>
  <si>
    <t>網干浜太陽光発電所</t>
    <rPh sb="0" eb="2">
      <t>アボシ</t>
    </rPh>
    <rPh sb="2" eb="3">
      <t>ハマ</t>
    </rPh>
    <rPh sb="3" eb="6">
      <t>タイヨウコウ</t>
    </rPh>
    <rPh sb="6" eb="9">
      <t>ハツデンショ</t>
    </rPh>
    <phoneticPr fontId="2"/>
  </si>
  <si>
    <t>豊富太陽光発電所</t>
    <rPh sb="0" eb="2">
      <t>トヨトミ</t>
    </rPh>
    <rPh sb="2" eb="5">
      <t>タイヨウコウ</t>
    </rPh>
    <rPh sb="5" eb="8">
      <t>ハツデンショ</t>
    </rPh>
    <phoneticPr fontId="2"/>
  </si>
  <si>
    <t>上西条・都染太陽光発電所</t>
    <rPh sb="0" eb="1">
      <t>カミ</t>
    </rPh>
    <rPh sb="1" eb="3">
      <t>サイジョウ</t>
    </rPh>
    <rPh sb="4" eb="5">
      <t>ツ</t>
    </rPh>
    <rPh sb="5" eb="6">
      <t>ゾ</t>
    </rPh>
    <rPh sb="6" eb="9">
      <t>タイヨウコウ</t>
    </rPh>
    <rPh sb="9" eb="12">
      <t>ハツデンショ</t>
    </rPh>
    <phoneticPr fontId="2"/>
  </si>
  <si>
    <t>権現ダム太陽光発電所</t>
    <rPh sb="0" eb="2">
      <t>ゴンゲン</t>
    </rPh>
    <rPh sb="4" eb="7">
      <t>タイヨウコウ</t>
    </rPh>
    <rPh sb="7" eb="10">
      <t>ハツデンショ</t>
    </rPh>
    <phoneticPr fontId="2"/>
  </si>
  <si>
    <t>養老太陽光発電所</t>
    <rPh sb="0" eb="2">
      <t>ヨウロウ</t>
    </rPh>
    <rPh sb="2" eb="5">
      <t>タイヨウコウ</t>
    </rPh>
    <rPh sb="5" eb="8">
      <t>ハツデンショ</t>
    </rPh>
    <phoneticPr fontId="2"/>
  </si>
  <si>
    <t>播磨科学公園都市太陽光第一発電所</t>
    <rPh sb="0" eb="2">
      <t>ハリマ</t>
    </rPh>
    <rPh sb="2" eb="4">
      <t>カガク</t>
    </rPh>
    <rPh sb="4" eb="6">
      <t>コウエン</t>
    </rPh>
    <rPh sb="6" eb="8">
      <t>トシ</t>
    </rPh>
    <rPh sb="8" eb="11">
      <t>タイヨウコウ</t>
    </rPh>
    <rPh sb="11" eb="12">
      <t>ダイ</t>
    </rPh>
    <rPh sb="12" eb="13">
      <t>1</t>
    </rPh>
    <rPh sb="13" eb="16">
      <t>ハツデンショ</t>
    </rPh>
    <phoneticPr fontId="2"/>
  </si>
  <si>
    <t>播磨科学公園都市太陽光第二発電所</t>
    <rPh sb="0" eb="2">
      <t>ハリマ</t>
    </rPh>
    <rPh sb="2" eb="4">
      <t>カガク</t>
    </rPh>
    <rPh sb="4" eb="6">
      <t>コウエン</t>
    </rPh>
    <rPh sb="6" eb="8">
      <t>トシ</t>
    </rPh>
    <rPh sb="8" eb="11">
      <t>タイヨウコウ</t>
    </rPh>
    <rPh sb="11" eb="12">
      <t>ダイ</t>
    </rPh>
    <rPh sb="12" eb="13">
      <t>2</t>
    </rPh>
    <rPh sb="13" eb="16">
      <t>ハツデンショ</t>
    </rPh>
    <phoneticPr fontId="2"/>
  </si>
  <si>
    <t>佐野太陽光発電所</t>
    <rPh sb="0" eb="2">
      <t>サノ</t>
    </rPh>
    <rPh sb="2" eb="5">
      <t>タイヨウコウ</t>
    </rPh>
    <rPh sb="5" eb="8">
      <t>ハツデンショ</t>
    </rPh>
    <phoneticPr fontId="2"/>
  </si>
  <si>
    <t>播磨科学公園都市太陽光第三発電所</t>
    <rPh sb="0" eb="2">
      <t>ハリマ</t>
    </rPh>
    <rPh sb="2" eb="4">
      <t>カガク</t>
    </rPh>
    <rPh sb="4" eb="6">
      <t>コウエン</t>
    </rPh>
    <rPh sb="6" eb="8">
      <t>トシ</t>
    </rPh>
    <rPh sb="8" eb="11">
      <t>タイヨウコウ</t>
    </rPh>
    <rPh sb="11" eb="12">
      <t>ダイ</t>
    </rPh>
    <rPh sb="12" eb="13">
      <t>3</t>
    </rPh>
    <rPh sb="13" eb="16">
      <t>ハツデンショ</t>
    </rPh>
    <phoneticPr fontId="2"/>
  </si>
  <si>
    <t>神谷ダム太陽光発電所</t>
    <rPh sb="0" eb="2">
      <t>コタニ</t>
    </rPh>
    <rPh sb="4" eb="7">
      <t>タイヨウコウ</t>
    </rPh>
    <rPh sb="7" eb="10">
      <t>ハツデンショ</t>
    </rPh>
    <phoneticPr fontId="2"/>
  </si>
  <si>
    <t>平荘ダム太陽光発電所</t>
    <rPh sb="0" eb="2">
      <t>ヘイソウ</t>
    </rPh>
    <rPh sb="4" eb="7">
      <t>タイヨウコウ</t>
    </rPh>
    <rPh sb="7" eb="10">
      <t>ハツデンショ</t>
    </rPh>
    <phoneticPr fontId="2"/>
  </si>
  <si>
    <t>企業庁計</t>
    <rPh sb="0" eb="3">
      <t>キギョウチョウ</t>
    </rPh>
    <rPh sb="3" eb="4">
      <t>ケイ</t>
    </rPh>
    <phoneticPr fontId="2"/>
  </si>
  <si>
    <t>尼崎総合医療センター</t>
    <rPh sb="0" eb="2">
      <t>アマガサキ</t>
    </rPh>
    <rPh sb="2" eb="4">
      <t>ソウゴウ</t>
    </rPh>
    <rPh sb="4" eb="6">
      <t>イリョウ</t>
    </rPh>
    <phoneticPr fontId="2"/>
  </si>
  <si>
    <t>22年度</t>
  </si>
  <si>
    <t>入札参加資格に設定</t>
    <rPh sb="0" eb="2">
      <t>ニュウサツ</t>
    </rPh>
    <rPh sb="2" eb="4">
      <t>サンカ</t>
    </rPh>
    <rPh sb="4" eb="6">
      <t>シカク</t>
    </rPh>
    <rPh sb="7" eb="9">
      <t>セッテイ</t>
    </rPh>
    <phoneticPr fontId="2"/>
  </si>
  <si>
    <t>・二酸化炭素排出係数
・未利用エネルギー活用状況
・新エネルギー導入状況
・グリーン電力証書購入状況
・環境マネジメントシステムの導入状況
・ＲＰＳ法第８条第１項に規定する勧告の有無</t>
    <rPh sb="46" eb="48">
      <t>コウニュウ</t>
    </rPh>
    <rPh sb="48" eb="50">
      <t>ジョウキョウ</t>
    </rPh>
    <rPh sb="74" eb="75">
      <t>ホウ</t>
    </rPh>
    <phoneticPr fontId="2"/>
  </si>
  <si>
    <t>23年度</t>
    <phoneticPr fontId="2"/>
  </si>
  <si>
    <t>H27．7月開院</t>
    <rPh sb="5" eb="6">
      <t>ガツ</t>
    </rPh>
    <rPh sb="6" eb="8">
      <t>カイイン</t>
    </rPh>
    <phoneticPr fontId="2"/>
  </si>
  <si>
    <t>西宮病院</t>
    <rPh sb="0" eb="2">
      <t>ニシノミヤ</t>
    </rPh>
    <rPh sb="2" eb="4">
      <t>ビョウイン</t>
    </rPh>
    <phoneticPr fontId="2"/>
  </si>
  <si>
    <t>加古川医療センター</t>
    <rPh sb="0" eb="3">
      <t>カコガワ</t>
    </rPh>
    <rPh sb="3" eb="5">
      <t>イリョウ</t>
    </rPh>
    <phoneticPr fontId="2"/>
  </si>
  <si>
    <t>淡路医療センター</t>
    <rPh sb="0" eb="2">
      <t>アワジ</t>
    </rPh>
    <rPh sb="2" eb="4">
      <t>イリョウ</t>
    </rPh>
    <phoneticPr fontId="2"/>
  </si>
  <si>
    <t>光風病院</t>
    <rPh sb="0" eb="2">
      <t>コウフウ</t>
    </rPh>
    <rPh sb="2" eb="4">
      <t>ビョウイン</t>
    </rPh>
    <phoneticPr fontId="2"/>
  </si>
  <si>
    <t>柏原病院</t>
    <rPh sb="0" eb="2">
      <t>カイバラ</t>
    </rPh>
    <rPh sb="2" eb="4">
      <t>ビョウイン</t>
    </rPh>
    <phoneticPr fontId="2"/>
  </si>
  <si>
    <t>こども病院</t>
    <rPh sb="3" eb="5">
      <t>ビョウイン</t>
    </rPh>
    <phoneticPr fontId="2"/>
  </si>
  <si>
    <t>がんセンター</t>
  </si>
  <si>
    <t>姫路循環器病センター</t>
    <rPh sb="0" eb="2">
      <t>ヒメジ</t>
    </rPh>
    <rPh sb="2" eb="6">
      <t>ジュンカンキビョウ</t>
    </rPh>
    <phoneticPr fontId="2"/>
  </si>
  <si>
    <t>粒子線医療センター</t>
    <rPh sb="0" eb="3">
      <t>リュウシセン</t>
    </rPh>
    <rPh sb="3" eb="5">
      <t>イリョウ</t>
    </rPh>
    <phoneticPr fontId="2"/>
  </si>
  <si>
    <t>病院局計</t>
    <rPh sb="0" eb="2">
      <t>ビョウイン</t>
    </rPh>
    <rPh sb="2" eb="3">
      <t>キョク</t>
    </rPh>
    <rPh sb="3" eb="4">
      <t>ケイ</t>
    </rPh>
    <phoneticPr fontId="2"/>
  </si>
  <si>
    <t>県立学校</t>
    <rPh sb="0" eb="2">
      <t>ケンリツ</t>
    </rPh>
    <rPh sb="2" eb="4">
      <t>ガッコウ</t>
    </rPh>
    <phoneticPr fontId="2"/>
  </si>
  <si>
    <t>美術館</t>
    <rPh sb="0" eb="3">
      <t>ビジュツカン</t>
    </rPh>
    <phoneticPr fontId="2"/>
  </si>
  <si>
    <t>歴史博物館</t>
    <rPh sb="0" eb="2">
      <t>レキシ</t>
    </rPh>
    <rPh sb="2" eb="5">
      <t>ハクブツカン</t>
    </rPh>
    <phoneticPr fontId="2"/>
  </si>
  <si>
    <t>人と自然の博物館</t>
    <rPh sb="0" eb="1">
      <t>ヒト</t>
    </rPh>
    <rPh sb="2" eb="4">
      <t>シゼン</t>
    </rPh>
    <rPh sb="5" eb="8">
      <t>ハクブツカン</t>
    </rPh>
    <phoneticPr fontId="2"/>
  </si>
  <si>
    <t>コウノトリの郷公園</t>
    <rPh sb="6" eb="7">
      <t>サト</t>
    </rPh>
    <rPh sb="7" eb="9">
      <t>コウエン</t>
    </rPh>
    <phoneticPr fontId="2"/>
  </si>
  <si>
    <t>考古博物館</t>
    <rPh sb="0" eb="2">
      <t>コウコ</t>
    </rPh>
    <rPh sb="2" eb="5">
      <t>ハクブツカン</t>
    </rPh>
    <phoneticPr fontId="2"/>
  </si>
  <si>
    <t>考古博物館魚住分館</t>
    <rPh sb="0" eb="2">
      <t>コウコ</t>
    </rPh>
    <rPh sb="2" eb="5">
      <t>ハクブツカン</t>
    </rPh>
    <rPh sb="5" eb="7">
      <t>ウオズミ</t>
    </rPh>
    <rPh sb="7" eb="9">
      <t>ブンカン</t>
    </rPh>
    <phoneticPr fontId="2"/>
  </si>
  <si>
    <t>南但馬自然学校</t>
    <rPh sb="0" eb="3">
      <t>ミナミタジマ</t>
    </rPh>
    <rPh sb="3" eb="5">
      <t>シゼン</t>
    </rPh>
    <rPh sb="5" eb="7">
      <t>ガッコウ</t>
    </rPh>
    <phoneticPr fontId="2"/>
  </si>
  <si>
    <t>但馬やまびこの郷</t>
    <rPh sb="0" eb="2">
      <t>タジマ</t>
    </rPh>
    <rPh sb="7" eb="8">
      <t>サト</t>
    </rPh>
    <phoneticPr fontId="2"/>
  </si>
  <si>
    <t>教育研修所</t>
    <rPh sb="0" eb="2">
      <t>キョウイク</t>
    </rPh>
    <rPh sb="2" eb="5">
      <t>ケンシュウショ</t>
    </rPh>
    <phoneticPr fontId="2"/>
  </si>
  <si>
    <t>教育委員会計</t>
    <rPh sb="0" eb="2">
      <t>キョウイク</t>
    </rPh>
    <rPh sb="2" eb="5">
      <t>イインカイ</t>
    </rPh>
    <rPh sb="5" eb="6">
      <t>ケイ</t>
    </rPh>
    <phoneticPr fontId="2"/>
  </si>
  <si>
    <t>兵庫県警察本部庁舎</t>
    <rPh sb="0" eb="3">
      <t>ヒョウゴケン</t>
    </rPh>
    <rPh sb="3" eb="5">
      <t>ケイサツ</t>
    </rPh>
    <rPh sb="5" eb="7">
      <t>ホンブ</t>
    </rPh>
    <rPh sb="7" eb="9">
      <t>チョウシャ</t>
    </rPh>
    <phoneticPr fontId="2"/>
  </si>
  <si>
    <t>兵庫県電力の調達に係る環境配慮方針</t>
    <rPh sb="0" eb="3">
      <t>ヒョウゴケン</t>
    </rPh>
    <rPh sb="3" eb="5">
      <t>デンリョク</t>
    </rPh>
    <rPh sb="6" eb="8">
      <t>チョウタツ</t>
    </rPh>
    <rPh sb="9" eb="10">
      <t>カカ</t>
    </rPh>
    <rPh sb="11" eb="13">
      <t>カンキョウ</t>
    </rPh>
    <rPh sb="13" eb="15">
      <t>ハイリョ</t>
    </rPh>
    <rPh sb="15" eb="17">
      <t>ホウシン</t>
    </rPh>
    <phoneticPr fontId="2"/>
  </si>
  <si>
    <t>兵庫県運転免許試験場庁舎他４庁舎</t>
    <rPh sb="0" eb="3">
      <t>ヒョウゴケン</t>
    </rPh>
    <rPh sb="3" eb="5">
      <t>ウンテン</t>
    </rPh>
    <rPh sb="5" eb="7">
      <t>メンキョ</t>
    </rPh>
    <rPh sb="7" eb="10">
      <t>シケンジョウ</t>
    </rPh>
    <rPh sb="10" eb="12">
      <t>チョウシャ</t>
    </rPh>
    <rPh sb="12" eb="13">
      <t>ホカ</t>
    </rPh>
    <rPh sb="14" eb="16">
      <t>チョウシャ</t>
    </rPh>
    <phoneticPr fontId="2"/>
  </si>
  <si>
    <t>兵庫県警察本部科学捜査支援ｾﾝﾀｰ庁舎他48庁舎</t>
    <rPh sb="0" eb="3">
      <t>ヒョウゴケン</t>
    </rPh>
    <rPh sb="3" eb="5">
      <t>ケイサツ</t>
    </rPh>
    <rPh sb="5" eb="7">
      <t>ホンブ</t>
    </rPh>
    <rPh sb="7" eb="9">
      <t>カガク</t>
    </rPh>
    <rPh sb="9" eb="11">
      <t>ソウサ</t>
    </rPh>
    <rPh sb="11" eb="13">
      <t>シエン</t>
    </rPh>
    <rPh sb="17" eb="19">
      <t>チョウシャ</t>
    </rPh>
    <rPh sb="19" eb="20">
      <t>ホカ</t>
    </rPh>
    <rPh sb="22" eb="24">
      <t>チョウシャ</t>
    </rPh>
    <phoneticPr fontId="2"/>
  </si>
  <si>
    <t>兵庫県甲子園警察署他1庁舎</t>
    <rPh sb="0" eb="3">
      <t>ヒョウゴケン</t>
    </rPh>
    <rPh sb="3" eb="6">
      <t>コウシエン</t>
    </rPh>
    <rPh sb="6" eb="9">
      <t>ケイサツショ</t>
    </rPh>
    <rPh sb="9" eb="10">
      <t>ホカ</t>
    </rPh>
    <rPh sb="11" eb="13">
      <t>チョウシャ</t>
    </rPh>
    <phoneticPr fontId="2"/>
  </si>
  <si>
    <t>その他</t>
    <rPh sb="2" eb="3">
      <t>タ</t>
    </rPh>
    <phoneticPr fontId="2"/>
  </si>
  <si>
    <t>県警計</t>
    <rPh sb="0" eb="2">
      <t>ケンケイ</t>
    </rPh>
    <rPh sb="2" eb="3">
      <t>ケイ</t>
    </rPh>
    <phoneticPr fontId="2"/>
  </si>
  <si>
    <t>合計</t>
    <rPh sb="0" eb="2">
      <t>ゴウケイケイ</t>
    </rPh>
    <phoneticPr fontId="2"/>
  </si>
  <si>
    <t>金額（税抜き）</t>
    <rPh sb="0" eb="2">
      <t>キンガク</t>
    </rPh>
    <rPh sb="3" eb="4">
      <t>ゼイ</t>
    </rPh>
    <rPh sb="4" eb="5">
      <t>ヌ</t>
    </rPh>
    <phoneticPr fontId="2"/>
  </si>
  <si>
    <t>電力会社
入札額（税抜き）</t>
    <rPh sb="0" eb="2">
      <t>デンリョク</t>
    </rPh>
    <rPh sb="2" eb="4">
      <t>ガイシャ</t>
    </rPh>
    <rPh sb="5" eb="7">
      <t>ニュウサツ</t>
    </rPh>
    <rPh sb="7" eb="8">
      <t>ガク</t>
    </rPh>
    <rPh sb="9" eb="10">
      <t>ゼイ</t>
    </rPh>
    <rPh sb="10" eb="11">
      <t>ヌ</t>
    </rPh>
    <phoneticPr fontId="2"/>
  </si>
  <si>
    <t>落札業者
／電力会社</t>
    <rPh sb="0" eb="2">
      <t>ラクサツ</t>
    </rPh>
    <rPh sb="2" eb="4">
      <t>ギョウシャ</t>
    </rPh>
    <rPh sb="6" eb="8">
      <t>デンリョク</t>
    </rPh>
    <rPh sb="8" eb="10">
      <t>ガイシャ</t>
    </rPh>
    <phoneticPr fontId="2"/>
  </si>
  <si>
    <t>兵庫県本庁舎ほか2庁舎で使用する電気</t>
    <rPh sb="0" eb="3">
      <t>ヒョウゴケン</t>
    </rPh>
    <rPh sb="3" eb="6">
      <t>ホンチョウシャ</t>
    </rPh>
    <rPh sb="9" eb="11">
      <t>チョウシャ</t>
    </rPh>
    <rPh sb="12" eb="14">
      <t>シヨウ</t>
    </rPh>
    <rPh sb="16" eb="18">
      <t>デンキ</t>
    </rPh>
    <phoneticPr fontId="2"/>
  </si>
  <si>
    <t>管財課</t>
    <rPh sb="0" eb="3">
      <t>カンザイカ</t>
    </rPh>
    <phoneticPr fontId="2"/>
  </si>
  <si>
    <t>F-Power</t>
  </si>
  <si>
    <t>兵庫県立淡路景観園芸学校及び同校学生寮で使用する電気</t>
    <rPh sb="0" eb="2">
      <t>ヒョウゴ</t>
    </rPh>
    <rPh sb="2" eb="4">
      <t>ケンリツ</t>
    </rPh>
    <rPh sb="4" eb="6">
      <t>アワジ</t>
    </rPh>
    <rPh sb="6" eb="8">
      <t>ケイカン</t>
    </rPh>
    <rPh sb="8" eb="10">
      <t>エンゲイ</t>
    </rPh>
    <rPh sb="10" eb="12">
      <t>ガッコウ</t>
    </rPh>
    <rPh sb="12" eb="13">
      <t>オヨ</t>
    </rPh>
    <rPh sb="14" eb="16">
      <t>ドウコウ</t>
    </rPh>
    <rPh sb="16" eb="19">
      <t>ガクセイリョウ</t>
    </rPh>
    <rPh sb="20" eb="22">
      <t>シヨウ</t>
    </rPh>
    <rPh sb="24" eb="26">
      <t>デンキ</t>
    </rPh>
    <phoneticPr fontId="2"/>
  </si>
  <si>
    <t>淡路景観園芸学校</t>
    <rPh sb="0" eb="2">
      <t>アワジ</t>
    </rPh>
    <rPh sb="2" eb="4">
      <t>ケイカン</t>
    </rPh>
    <rPh sb="4" eb="6">
      <t>エンゲイ</t>
    </rPh>
    <rPh sb="6" eb="8">
      <t>ガッコウ</t>
    </rPh>
    <phoneticPr fontId="2"/>
  </si>
  <si>
    <t>㈱エネット</t>
    <phoneticPr fontId="2"/>
  </si>
  <si>
    <t>神戸総合庁舎で使用する電気</t>
    <rPh sb="0" eb="2">
      <t>コウベ</t>
    </rPh>
    <rPh sb="2" eb="4">
      <t>ソウゴウ</t>
    </rPh>
    <rPh sb="4" eb="6">
      <t>チョウシャ</t>
    </rPh>
    <rPh sb="7" eb="9">
      <t>シヨウ</t>
    </rPh>
    <rPh sb="11" eb="13">
      <t>デンキ</t>
    </rPh>
    <phoneticPr fontId="2"/>
  </si>
  <si>
    <t>神戸県民センター</t>
    <rPh sb="0" eb="2">
      <t>コウベ</t>
    </rPh>
    <rPh sb="2" eb="4">
      <t>ケンミン</t>
    </rPh>
    <phoneticPr fontId="2"/>
  </si>
  <si>
    <t>西神戸庁舎で使用する電気</t>
    <rPh sb="0" eb="1">
      <t>ニシ</t>
    </rPh>
    <rPh sb="1" eb="3">
      <t>コウベ</t>
    </rPh>
    <rPh sb="3" eb="5">
      <t>チョウシャ</t>
    </rPh>
    <rPh sb="6" eb="8">
      <t>シヨウ</t>
    </rPh>
    <rPh sb="10" eb="12">
      <t>デンキ</t>
    </rPh>
    <phoneticPr fontId="2"/>
  </si>
  <si>
    <t>尼崎総合庁舎</t>
    <rPh sb="0" eb="2">
      <t>アマガサキ</t>
    </rPh>
    <rPh sb="2" eb="4">
      <t>ソウゴウ</t>
    </rPh>
    <rPh sb="4" eb="6">
      <t>チョウシャ</t>
    </rPh>
    <phoneticPr fontId="2"/>
  </si>
  <si>
    <t>阪神南県民センター</t>
    <rPh sb="0" eb="2">
      <t>ハンシン</t>
    </rPh>
    <rPh sb="2" eb="3">
      <t>ミナミ</t>
    </rPh>
    <rPh sb="3" eb="5">
      <t>ケンミン</t>
    </rPh>
    <phoneticPr fontId="2"/>
  </si>
  <si>
    <t>新丸島水門</t>
    <rPh sb="0" eb="1">
      <t>シン</t>
    </rPh>
    <rPh sb="1" eb="2">
      <t>マル</t>
    </rPh>
    <rPh sb="2" eb="3">
      <t>シマ</t>
    </rPh>
    <rPh sb="3" eb="5">
      <t>スイモン</t>
    </rPh>
    <phoneticPr fontId="2"/>
  </si>
  <si>
    <t>尼崎西宮芦屋港海岸地区閘門</t>
    <rPh sb="0" eb="2">
      <t>アマガサキ</t>
    </rPh>
    <rPh sb="2" eb="4">
      <t>ニシノミヤ</t>
    </rPh>
    <rPh sb="4" eb="6">
      <t>アシヤ</t>
    </rPh>
    <rPh sb="6" eb="7">
      <t>コウ</t>
    </rPh>
    <rPh sb="7" eb="9">
      <t>カイガン</t>
    </rPh>
    <rPh sb="9" eb="11">
      <t>チク</t>
    </rPh>
    <rPh sb="11" eb="13">
      <t>コウモン</t>
    </rPh>
    <phoneticPr fontId="2"/>
  </si>
  <si>
    <t>尼崎市東海岸町第２バース岸壁</t>
    <rPh sb="0" eb="3">
      <t>アマガサキシ</t>
    </rPh>
    <rPh sb="3" eb="4">
      <t>ヒガシ</t>
    </rPh>
    <rPh sb="4" eb="6">
      <t>カイガン</t>
    </rPh>
    <rPh sb="6" eb="7">
      <t>チョウ</t>
    </rPh>
    <rPh sb="7" eb="8">
      <t>ダイ</t>
    </rPh>
    <rPh sb="12" eb="13">
      <t>キシ</t>
    </rPh>
    <rPh sb="13" eb="14">
      <t>カベ</t>
    </rPh>
    <phoneticPr fontId="2"/>
  </si>
  <si>
    <t>松島排水機場</t>
    <rPh sb="0" eb="2">
      <t>マツシマ</t>
    </rPh>
    <rPh sb="2" eb="5">
      <t>ハイスイキ</t>
    </rPh>
    <rPh sb="5" eb="6">
      <t>ジョウ</t>
    </rPh>
    <phoneticPr fontId="2"/>
  </si>
  <si>
    <t>兵庫県宝塚総合庁舎ほか１２施設で使用する電力</t>
    <rPh sb="0" eb="3">
      <t>ヒョウゴケン</t>
    </rPh>
    <rPh sb="3" eb="5">
      <t>タカラヅカ</t>
    </rPh>
    <rPh sb="5" eb="7">
      <t>ソウゴウ</t>
    </rPh>
    <rPh sb="7" eb="9">
      <t>チョウシャ</t>
    </rPh>
    <rPh sb="13" eb="15">
      <t>シセツ</t>
    </rPh>
    <rPh sb="16" eb="18">
      <t>シヨウ</t>
    </rPh>
    <rPh sb="20" eb="22">
      <t>デンリョク</t>
    </rPh>
    <phoneticPr fontId="2"/>
  </si>
  <si>
    <t>阪神北・阪神南・東播磨・北播磨</t>
    <rPh sb="0" eb="2">
      <t>ハンシン</t>
    </rPh>
    <rPh sb="2" eb="3">
      <t>キタ</t>
    </rPh>
    <rPh sb="4" eb="6">
      <t>ハンシン</t>
    </rPh>
    <rPh sb="6" eb="7">
      <t>ミナミ</t>
    </rPh>
    <rPh sb="8" eb="9">
      <t>ヒガシ</t>
    </rPh>
    <rPh sb="9" eb="11">
      <t>ハリマ</t>
    </rPh>
    <rPh sb="12" eb="13">
      <t>キタ</t>
    </rPh>
    <rPh sb="13" eb="15">
      <t>ハリマ</t>
    </rPh>
    <phoneticPr fontId="2"/>
  </si>
  <si>
    <t>契約期間
H27.4.1～H28.3.31</t>
    <rPh sb="0" eb="2">
      <t>ケイヤク</t>
    </rPh>
    <rPh sb="2" eb="4">
      <t>キカン</t>
    </rPh>
    <phoneticPr fontId="2"/>
  </si>
  <si>
    <t>兵庫県西播磨庁舎で使用する電気</t>
    <rPh sb="0" eb="3">
      <t>ヒョウゴケン</t>
    </rPh>
    <rPh sb="3" eb="4">
      <t>ニシ</t>
    </rPh>
    <rPh sb="4" eb="6">
      <t>ハリマ</t>
    </rPh>
    <rPh sb="6" eb="8">
      <t>チョウシャ</t>
    </rPh>
    <rPh sb="9" eb="11">
      <t>シヨウ</t>
    </rPh>
    <rPh sb="13" eb="15">
      <t>デンキ</t>
    </rPh>
    <phoneticPr fontId="2"/>
  </si>
  <si>
    <t>西播磨県民局</t>
    <rPh sb="0" eb="1">
      <t>ニシ</t>
    </rPh>
    <rPh sb="1" eb="3">
      <t>ハリマ</t>
    </rPh>
    <rPh sb="3" eb="6">
      <t>ケンミンキョク</t>
    </rPh>
    <phoneticPr fontId="2"/>
  </si>
  <si>
    <t>※1年契約（入札はＨ２６実施）</t>
    <rPh sb="2" eb="3">
      <t>ネン</t>
    </rPh>
    <rPh sb="3" eb="5">
      <t>ケイヤク</t>
    </rPh>
    <rPh sb="6" eb="8">
      <t>ニュウサツ</t>
    </rPh>
    <rPh sb="12" eb="14">
      <t>ジッシ</t>
    </rPh>
    <phoneticPr fontId="2"/>
  </si>
  <si>
    <t>兵庫県龍野庁舎で使用する電気</t>
    <rPh sb="0" eb="3">
      <t>ヒョウゴケン</t>
    </rPh>
    <rPh sb="3" eb="5">
      <t>タツノ</t>
    </rPh>
    <rPh sb="5" eb="7">
      <t>チョウシャ</t>
    </rPh>
    <rPh sb="8" eb="10">
      <t>シヨウ</t>
    </rPh>
    <rPh sb="12" eb="14">
      <t>デンキ</t>
    </rPh>
    <phoneticPr fontId="2"/>
  </si>
  <si>
    <t>兵庫県姫路総合庁舎ほか９庁舎で使用する電気</t>
    <rPh sb="0" eb="3">
      <t>ヒョウゴケン</t>
    </rPh>
    <rPh sb="3" eb="5">
      <t>ヒメジ</t>
    </rPh>
    <rPh sb="5" eb="7">
      <t>ソウゴウ</t>
    </rPh>
    <rPh sb="7" eb="9">
      <t>チョウシャ</t>
    </rPh>
    <rPh sb="12" eb="14">
      <t>チョウシャ</t>
    </rPh>
    <rPh sb="15" eb="17">
      <t>シヨウ</t>
    </rPh>
    <rPh sb="19" eb="21">
      <t>デンキ</t>
    </rPh>
    <phoneticPr fontId="2"/>
  </si>
  <si>
    <t>丹波県民局</t>
    <rPh sb="0" eb="2">
      <t>タンバ</t>
    </rPh>
    <rPh sb="2" eb="5">
      <t>ケンミンキョク</t>
    </rPh>
    <phoneticPr fontId="2"/>
  </si>
  <si>
    <t>関西電力㈱</t>
    <rPh sb="0" eb="2">
      <t>カンサイ</t>
    </rPh>
    <rPh sb="2" eb="4">
      <t>デンリョク</t>
    </rPh>
    <phoneticPr fontId="2"/>
  </si>
  <si>
    <t>県立姫路工業高校で使用する電気</t>
    <rPh sb="0" eb="2">
      <t>ケンリツ</t>
    </rPh>
    <rPh sb="2" eb="4">
      <t>ヒメジ</t>
    </rPh>
    <rPh sb="4" eb="6">
      <t>コウギョウ</t>
    </rPh>
    <rPh sb="6" eb="8">
      <t>コウコウ</t>
    </rPh>
    <rPh sb="9" eb="11">
      <t>シヨウ</t>
    </rPh>
    <rPh sb="13" eb="15">
      <t>デンキ</t>
    </rPh>
    <phoneticPr fontId="2"/>
  </si>
  <si>
    <t>エネサーブ</t>
  </si>
  <si>
    <t>県立東はりま特別支援学校で使用する電気</t>
    <rPh sb="0" eb="2">
      <t>ケンリツ</t>
    </rPh>
    <rPh sb="2" eb="3">
      <t>ヒガシ</t>
    </rPh>
    <rPh sb="6" eb="8">
      <t>トクベツ</t>
    </rPh>
    <rPh sb="8" eb="10">
      <t>シエン</t>
    </rPh>
    <rPh sb="10" eb="12">
      <t>ガッコウ</t>
    </rPh>
    <rPh sb="13" eb="15">
      <t>シヨウ</t>
    </rPh>
    <rPh sb="17" eb="19">
      <t>デンキ</t>
    </rPh>
    <phoneticPr fontId="2"/>
  </si>
  <si>
    <t>伊藤忠エネクス</t>
    <rPh sb="0" eb="3">
      <t>イトウチュウ</t>
    </rPh>
    <phoneticPr fontId="2"/>
  </si>
  <si>
    <t>辞退</t>
    <rPh sb="0" eb="2">
      <t>ジタイ</t>
    </rPh>
    <phoneticPr fontId="2"/>
  </si>
  <si>
    <t>県立御影高校ほか37校で使用する電気</t>
    <rPh sb="0" eb="2">
      <t>ケンリツ</t>
    </rPh>
    <rPh sb="2" eb="4">
      <t>ミカゲ</t>
    </rPh>
    <rPh sb="4" eb="6">
      <t>コウコウ</t>
    </rPh>
    <rPh sb="10" eb="11">
      <t>コウ</t>
    </rPh>
    <rPh sb="12" eb="14">
      <t>シヨウ</t>
    </rPh>
    <rPh sb="16" eb="18">
      <t>デンキ</t>
    </rPh>
    <phoneticPr fontId="2"/>
  </si>
  <si>
    <t>尼崎高校ほか30校で使用する電気</t>
    <rPh sb="0" eb="2">
      <t>アマガサキ</t>
    </rPh>
    <rPh sb="2" eb="4">
      <t>コウコウ</t>
    </rPh>
    <rPh sb="8" eb="9">
      <t>コウ</t>
    </rPh>
    <rPh sb="10" eb="12">
      <t>シヨウ</t>
    </rPh>
    <rPh sb="14" eb="16">
      <t>デンキ</t>
    </rPh>
    <phoneticPr fontId="2"/>
  </si>
  <si>
    <t>明石高校ほか39校で使用する電気</t>
    <rPh sb="0" eb="2">
      <t>アカシ</t>
    </rPh>
    <rPh sb="2" eb="4">
      <t>コウコウ</t>
    </rPh>
    <rPh sb="8" eb="9">
      <t>コウ</t>
    </rPh>
    <rPh sb="10" eb="12">
      <t>シヨウ</t>
    </rPh>
    <rPh sb="14" eb="16">
      <t>デンキ</t>
    </rPh>
    <phoneticPr fontId="2"/>
  </si>
  <si>
    <t>姫路東高校ほか45校で使用する電気</t>
    <rPh sb="0" eb="2">
      <t>ヒメジ</t>
    </rPh>
    <rPh sb="2" eb="3">
      <t>ヒガシ</t>
    </rPh>
    <rPh sb="3" eb="5">
      <t>コウコウ</t>
    </rPh>
    <rPh sb="9" eb="10">
      <t>コウ</t>
    </rPh>
    <rPh sb="11" eb="13">
      <t>シヨウ</t>
    </rPh>
    <rPh sb="15" eb="17">
      <t>デンキ</t>
    </rPh>
    <phoneticPr fontId="2"/>
  </si>
  <si>
    <t>歴史博物館他７施設</t>
    <rPh sb="0" eb="2">
      <t>レキシ</t>
    </rPh>
    <rPh sb="2" eb="5">
      <t>ハクブツカン</t>
    </rPh>
    <rPh sb="5" eb="6">
      <t>ホカ</t>
    </rPh>
    <rPh sb="7" eb="9">
      <t>シセツ</t>
    </rPh>
    <phoneticPr fontId="2"/>
  </si>
  <si>
    <t>㈱F-Power</t>
    <phoneticPr fontId="2"/>
  </si>
  <si>
    <t>兵庫県警察本部庁舎で使用する電気</t>
    <rPh sb="0" eb="3">
      <t>ヒョウゴケン</t>
    </rPh>
    <rPh sb="3" eb="5">
      <t>ケイサツ</t>
    </rPh>
    <rPh sb="5" eb="7">
      <t>ホンブ</t>
    </rPh>
    <rPh sb="7" eb="9">
      <t>チョウシャ</t>
    </rPh>
    <rPh sb="10" eb="12">
      <t>シヨウ</t>
    </rPh>
    <rPh sb="14" eb="16">
      <t>デンキ</t>
    </rPh>
    <phoneticPr fontId="2"/>
  </si>
  <si>
    <t>警察</t>
    <rPh sb="0" eb="2">
      <t>ケイサツ</t>
    </rPh>
    <phoneticPr fontId="2"/>
  </si>
  <si>
    <t>ＷＴＯ</t>
  </si>
  <si>
    <t>兵庫県運転免許試験場庁舎他４庁舎で使用する電気</t>
    <rPh sb="0" eb="3">
      <t>ヒョウゴケン</t>
    </rPh>
    <rPh sb="3" eb="5">
      <t>ウンテン</t>
    </rPh>
    <rPh sb="5" eb="7">
      <t>メンキョ</t>
    </rPh>
    <rPh sb="7" eb="10">
      <t>シケンジョウ</t>
    </rPh>
    <rPh sb="10" eb="12">
      <t>チョウシャ</t>
    </rPh>
    <rPh sb="12" eb="13">
      <t>ホカ</t>
    </rPh>
    <rPh sb="14" eb="16">
      <t>チョウシャ</t>
    </rPh>
    <phoneticPr fontId="2"/>
  </si>
  <si>
    <t>兵庫県警察本部科学捜査支援センター庁舎他48庁舎で使用する電気</t>
    <rPh sb="0" eb="3">
      <t>ヒョウゴケン</t>
    </rPh>
    <rPh sb="3" eb="5">
      <t>ケイサツ</t>
    </rPh>
    <rPh sb="5" eb="7">
      <t>ホンブ</t>
    </rPh>
    <rPh sb="7" eb="9">
      <t>カガク</t>
    </rPh>
    <rPh sb="9" eb="11">
      <t>ソウサ</t>
    </rPh>
    <rPh sb="11" eb="13">
      <t>シエン</t>
    </rPh>
    <rPh sb="17" eb="19">
      <t>チョウシャ</t>
    </rPh>
    <rPh sb="19" eb="20">
      <t>ホカ</t>
    </rPh>
    <rPh sb="22" eb="24">
      <t>チョウシャ</t>
    </rPh>
    <phoneticPr fontId="2"/>
  </si>
  <si>
    <t>兵庫県甲子園警察署他１庁舎で使用する電気</t>
    <rPh sb="0" eb="3">
      <t>ヒョウゴケン</t>
    </rPh>
    <rPh sb="3" eb="6">
      <t>コウシエン</t>
    </rPh>
    <rPh sb="6" eb="9">
      <t>ケイサツショ</t>
    </rPh>
    <rPh sb="9" eb="10">
      <t>ホカ</t>
    </rPh>
    <rPh sb="11" eb="13">
      <t>チョウシャ</t>
    </rPh>
    <phoneticPr fontId="2"/>
  </si>
  <si>
    <t>契約業者
／電力会社</t>
    <rPh sb="0" eb="2">
      <t>ケイヤク</t>
    </rPh>
    <rPh sb="2" eb="4">
      <t>ギョウシャ</t>
    </rPh>
    <rPh sb="6" eb="8">
      <t>デンリョク</t>
    </rPh>
    <rPh sb="8" eb="10">
      <t>ガイシャ</t>
    </rPh>
    <phoneticPr fontId="2"/>
  </si>
  <si>
    <t>ミツウロコグリーンエネルギー㈱</t>
    <phoneticPr fontId="2"/>
  </si>
  <si>
    <t>不落随契</t>
    <rPh sb="0" eb="1">
      <t>フ</t>
    </rPh>
    <rPh sb="1" eb="2">
      <t>オ</t>
    </rPh>
    <rPh sb="2" eb="4">
      <t>ズイケイ</t>
    </rPh>
    <phoneticPr fontId="2"/>
  </si>
  <si>
    <t>一般入札に付し入札者がいなかったため</t>
    <rPh sb="0" eb="2">
      <t>イッパン</t>
    </rPh>
    <rPh sb="2" eb="4">
      <t>ニュウサツ</t>
    </rPh>
    <rPh sb="5" eb="6">
      <t>フ</t>
    </rPh>
    <rPh sb="7" eb="10">
      <t>ニュウサツシャ</t>
    </rPh>
    <phoneticPr fontId="2"/>
  </si>
  <si>
    <t>不落随契</t>
    <rPh sb="0" eb="1">
      <t>フ</t>
    </rPh>
    <rPh sb="1" eb="2">
      <t>ラク</t>
    </rPh>
    <rPh sb="2" eb="3">
      <t>ズイ</t>
    </rPh>
    <phoneticPr fontId="2"/>
  </si>
  <si>
    <t>生活科学総合センターの余剰電力の売却</t>
    <rPh sb="0" eb="2">
      <t>セイカツ</t>
    </rPh>
    <rPh sb="2" eb="4">
      <t>カガク</t>
    </rPh>
    <rPh sb="4" eb="6">
      <t>ソウゴウ</t>
    </rPh>
    <rPh sb="11" eb="13">
      <t>ヨジョウ</t>
    </rPh>
    <rPh sb="13" eb="15">
      <t>デンリョク</t>
    </rPh>
    <rPh sb="16" eb="18">
      <t>バイキャク</t>
    </rPh>
    <phoneticPr fontId="2"/>
  </si>
  <si>
    <t>関西電力㈱</t>
    <phoneticPr fontId="2"/>
  </si>
  <si>
    <t>余剰電力の売却（西宮こども家庭センター）</t>
    <rPh sb="0" eb="2">
      <t>ヨジョウ</t>
    </rPh>
    <rPh sb="2" eb="4">
      <t>デンリョク</t>
    </rPh>
    <rPh sb="5" eb="7">
      <t>バイキャク</t>
    </rPh>
    <rPh sb="8" eb="10">
      <t>ニシノミヤ</t>
    </rPh>
    <rPh sb="13" eb="15">
      <t>カテイ</t>
    </rPh>
    <phoneticPr fontId="2"/>
  </si>
  <si>
    <t>特命随意契約</t>
    <rPh sb="0" eb="1">
      <t>トク</t>
    </rPh>
    <rPh sb="1" eb="2">
      <t>メイ</t>
    </rPh>
    <rPh sb="2" eb="4">
      <t>ズイイ</t>
    </rPh>
    <rPh sb="4" eb="6">
      <t>ケイヤク</t>
    </rPh>
    <phoneticPr fontId="2"/>
  </si>
  <si>
    <t>余剰電力の売却（姫路こども家庭センター）</t>
    <rPh sb="0" eb="2">
      <t>ヨジョウ</t>
    </rPh>
    <rPh sb="2" eb="4">
      <t>デンリョク</t>
    </rPh>
    <rPh sb="5" eb="7">
      <t>バイキャク</t>
    </rPh>
    <rPh sb="8" eb="10">
      <t>ヒメジ</t>
    </rPh>
    <rPh sb="13" eb="15">
      <t>カテイ</t>
    </rPh>
    <phoneticPr fontId="2"/>
  </si>
  <si>
    <t>余剰電力の売却（豊岡こども家庭センター）</t>
    <rPh sb="0" eb="2">
      <t>ヨジョウ</t>
    </rPh>
    <rPh sb="2" eb="4">
      <t>デンリョク</t>
    </rPh>
    <rPh sb="5" eb="7">
      <t>バイキャク</t>
    </rPh>
    <rPh sb="8" eb="19">
      <t>トヨジ</t>
    </rPh>
    <phoneticPr fontId="2"/>
  </si>
  <si>
    <t>省エネ特措法への移行伴う電力需給契約</t>
    <rPh sb="0" eb="1">
      <t>ショウ</t>
    </rPh>
    <rPh sb="3" eb="4">
      <t>トク</t>
    </rPh>
    <rPh sb="8" eb="10">
      <t>イコウ</t>
    </rPh>
    <rPh sb="10" eb="11">
      <t>トモナ</t>
    </rPh>
    <rPh sb="12" eb="14">
      <t>デンリョク</t>
    </rPh>
    <rPh sb="14" eb="16">
      <t>ジュキュウ</t>
    </rPh>
    <rPh sb="16" eb="18">
      <t>ケイヤク</t>
    </rPh>
    <phoneticPr fontId="2"/>
  </si>
  <si>
    <t>H26.3～</t>
  </si>
  <si>
    <t>H25.11～</t>
  </si>
  <si>
    <t>H26.11～</t>
  </si>
  <si>
    <t>H26.6～</t>
  </si>
  <si>
    <t>H26.12～</t>
  </si>
  <si>
    <t>H27.2～</t>
  </si>
  <si>
    <t>H27.1～</t>
  </si>
  <si>
    <t>H28.2～</t>
  </si>
  <si>
    <t>余剰電力の売却(龍野北高校)</t>
    <rPh sb="0" eb="2">
      <t>ヨジョウ</t>
    </rPh>
    <rPh sb="2" eb="4">
      <t>デンリョク</t>
    </rPh>
    <rPh sb="5" eb="7">
      <t>バイキャク</t>
    </rPh>
    <rPh sb="8" eb="10">
      <t>タツノ</t>
    </rPh>
    <rPh sb="10" eb="11">
      <t>キタ</t>
    </rPh>
    <rPh sb="11" eb="13">
      <t>コウコウ</t>
    </rPh>
    <phoneticPr fontId="2"/>
  </si>
  <si>
    <t>余剰電力の売却(姫路しらさぎ特別支援学校)</t>
    <rPh sb="0" eb="2">
      <t>ヨジョウ</t>
    </rPh>
    <rPh sb="2" eb="4">
      <t>デンリョク</t>
    </rPh>
    <rPh sb="5" eb="7">
      <t>バイキャク</t>
    </rPh>
    <rPh sb="8" eb="10">
      <t>ヒメジ</t>
    </rPh>
    <rPh sb="14" eb="16">
      <t>トクベツ</t>
    </rPh>
    <rPh sb="16" eb="18">
      <t>シエン</t>
    </rPh>
    <rPh sb="18" eb="20">
      <t>ガッコウ</t>
    </rPh>
    <phoneticPr fontId="2"/>
  </si>
  <si>
    <t>消防学校</t>
    <rPh sb="0" eb="2">
      <t>ショウボウ</t>
    </rPh>
    <rPh sb="2" eb="4">
      <t>ガッコウ</t>
    </rPh>
    <phoneticPr fontId="2"/>
  </si>
  <si>
    <t>奈良総合庁舎及び郡山総合庁舎</t>
    <rPh sb="0" eb="2">
      <t>ナラ</t>
    </rPh>
    <rPh sb="2" eb="4">
      <t>ソウゴウ</t>
    </rPh>
    <rPh sb="4" eb="6">
      <t>チョウシャ</t>
    </rPh>
    <rPh sb="6" eb="7">
      <t>オヨ</t>
    </rPh>
    <rPh sb="8" eb="10">
      <t>コオリヤマ</t>
    </rPh>
    <rPh sb="10" eb="12">
      <t>ソウゴウ</t>
    </rPh>
    <rPh sb="12" eb="14">
      <t>チョウシャ</t>
    </rPh>
    <phoneticPr fontId="2"/>
  </si>
  <si>
    <t>－</t>
    <phoneticPr fontId="2"/>
  </si>
  <si>
    <t>各施設において、使用月の最大需要電力と前１１月の最大需要電力のうち、いずれか大きい値</t>
    <rPh sb="0" eb="3">
      <t>カクシセツ</t>
    </rPh>
    <rPh sb="8" eb="10">
      <t>シヨウ</t>
    </rPh>
    <rPh sb="10" eb="11">
      <t>ツキ</t>
    </rPh>
    <rPh sb="12" eb="14">
      <t>サイダイ</t>
    </rPh>
    <rPh sb="14" eb="16">
      <t>ジュヨウ</t>
    </rPh>
    <rPh sb="16" eb="18">
      <t>デンリョク</t>
    </rPh>
    <rPh sb="19" eb="20">
      <t>マエ</t>
    </rPh>
    <rPh sb="22" eb="23">
      <t>ガツ</t>
    </rPh>
    <rPh sb="24" eb="26">
      <t>サイダイ</t>
    </rPh>
    <rPh sb="26" eb="28">
      <t>ジュヨウ</t>
    </rPh>
    <rPh sb="28" eb="30">
      <t>デンリョク</t>
    </rPh>
    <rPh sb="38" eb="39">
      <t>オオ</t>
    </rPh>
    <rPh sb="41" eb="42">
      <t>アタイ</t>
    </rPh>
    <phoneticPr fontId="2"/>
  </si>
  <si>
    <t>奈良県庁舎で使用する電気</t>
  </si>
  <si>
    <t>うだ・アニマルパーク振興室（うだ・アニマルパーク）</t>
    <rPh sb="10" eb="13">
      <t>シンコウシツ</t>
    </rPh>
    <phoneticPr fontId="2"/>
  </si>
  <si>
    <t>地域振興部</t>
    <rPh sb="0" eb="2">
      <t>チイキ</t>
    </rPh>
    <rPh sb="2" eb="5">
      <t>シンコウブ</t>
    </rPh>
    <phoneticPr fontId="2"/>
  </si>
  <si>
    <t>エネサーブ株式会社</t>
    <rPh sb="5" eb="7">
      <t>カブシキ</t>
    </rPh>
    <rPh sb="7" eb="9">
      <t>カイシャ</t>
    </rPh>
    <phoneticPr fontId="2"/>
  </si>
  <si>
    <t>うだ・アニマルパーク振興室（動物愛護センター）</t>
    <rPh sb="10" eb="13">
      <t>シンコウシツ</t>
    </rPh>
    <rPh sb="14" eb="16">
      <t>ドウブツ</t>
    </rPh>
    <rPh sb="16" eb="18">
      <t>アイゴ</t>
    </rPh>
    <phoneticPr fontId="2"/>
  </si>
  <si>
    <t>奈良県文化会館で使用する電気</t>
    <phoneticPr fontId="2"/>
  </si>
  <si>
    <t>丸紅株式会社</t>
    <phoneticPr fontId="2"/>
  </si>
  <si>
    <t>奈良県橿原文化会館で使用する電気</t>
    <rPh sb="0" eb="3">
      <t>ナラケン</t>
    </rPh>
    <rPh sb="3" eb="9">
      <t>カシハラブンカカイカン</t>
    </rPh>
    <rPh sb="10" eb="12">
      <t>シヨウ</t>
    </rPh>
    <rPh sb="14" eb="16">
      <t>デンキ</t>
    </rPh>
    <phoneticPr fontId="2"/>
  </si>
  <si>
    <t>奈良県立万葉文化館で使用する電気の調達</t>
    <rPh sb="0" eb="4">
      <t>ナラケンリツ</t>
    </rPh>
    <rPh sb="4" eb="6">
      <t>マンヨウ</t>
    </rPh>
    <rPh sb="6" eb="8">
      <t>ブンカ</t>
    </rPh>
    <rPh sb="8" eb="9">
      <t>カン</t>
    </rPh>
    <rPh sb="10" eb="12">
      <t>シヨウ</t>
    </rPh>
    <rPh sb="14" eb="16">
      <t>デンキ</t>
    </rPh>
    <rPh sb="17" eb="19">
      <t>チョウタツ</t>
    </rPh>
    <phoneticPr fontId="2"/>
  </si>
  <si>
    <t>地域振興部</t>
    <rPh sb="0" eb="2">
      <t>チイキ</t>
    </rPh>
    <rPh sb="2" eb="4">
      <t>シンコウ</t>
    </rPh>
    <rPh sb="4" eb="5">
      <t>ブ</t>
    </rPh>
    <phoneticPr fontId="2"/>
  </si>
  <si>
    <t>エネサーブ株式会社</t>
    <rPh sb="5" eb="9">
      <t>カブシキガイシャ</t>
    </rPh>
    <phoneticPr fontId="2"/>
  </si>
  <si>
    <t>図書情報館で使用する電気の調達</t>
    <rPh sb="0" eb="2">
      <t>トショ</t>
    </rPh>
    <rPh sb="2" eb="4">
      <t>ジョウホウ</t>
    </rPh>
    <rPh sb="4" eb="5">
      <t>カン</t>
    </rPh>
    <rPh sb="6" eb="8">
      <t>シヨウ</t>
    </rPh>
    <rPh sb="10" eb="12">
      <t>デンキ</t>
    </rPh>
    <rPh sb="13" eb="15">
      <t>チョウタツ</t>
    </rPh>
    <phoneticPr fontId="2"/>
  </si>
  <si>
    <t>(株)F－power</t>
    <rPh sb="0" eb="3">
      <t>カブ</t>
    </rPh>
    <phoneticPr fontId="2"/>
  </si>
  <si>
    <t>参加資格確認型一般競争入札</t>
    <rPh sb="0" eb="2">
      <t>サンカ</t>
    </rPh>
    <phoneticPr fontId="2"/>
  </si>
  <si>
    <t>電力会社からは提示を受けていない</t>
    <rPh sb="0" eb="2">
      <t>デンリョク</t>
    </rPh>
    <rPh sb="2" eb="4">
      <t>カイシャ</t>
    </rPh>
    <rPh sb="7" eb="9">
      <t>テイジ</t>
    </rPh>
    <rPh sb="10" eb="11">
      <t>ウ</t>
    </rPh>
    <phoneticPr fontId="2"/>
  </si>
  <si>
    <t>奈良県立橿原公苑で使用する電気「ＡＳ］</t>
    <rPh sb="0" eb="3">
      <t>ナラケン</t>
    </rPh>
    <rPh sb="3" eb="4">
      <t>リツ</t>
    </rPh>
    <rPh sb="4" eb="6">
      <t>カシハラ</t>
    </rPh>
    <rPh sb="6" eb="8">
      <t>コウエン</t>
    </rPh>
    <rPh sb="9" eb="11">
      <t>シヨウ</t>
    </rPh>
    <rPh sb="13" eb="15">
      <t>デンキ</t>
    </rPh>
    <phoneticPr fontId="2"/>
  </si>
  <si>
    <t>くらし創造部橿原公苑</t>
    <rPh sb="3" eb="5">
      <t>ソウゾウ</t>
    </rPh>
    <rPh sb="5" eb="6">
      <t>ブ</t>
    </rPh>
    <rPh sb="6" eb="8">
      <t>カシハラ</t>
    </rPh>
    <rPh sb="8" eb="10">
      <t>コウエン</t>
    </rPh>
    <phoneticPr fontId="2"/>
  </si>
  <si>
    <t>エネサーブ(株）</t>
    <rPh sb="6" eb="7">
      <t>カブ</t>
    </rPh>
    <phoneticPr fontId="2"/>
  </si>
  <si>
    <t>郵便入札</t>
    <rPh sb="0" eb="2">
      <t>ユウビン</t>
    </rPh>
    <rPh sb="2" eb="4">
      <t>ニュウサツ</t>
    </rPh>
    <phoneticPr fontId="2"/>
  </si>
  <si>
    <t>奈良県立橿原公苑で使用する電気「ＡＬ－ＷＥ」</t>
    <rPh sb="0" eb="3">
      <t>ナラケン</t>
    </rPh>
    <rPh sb="3" eb="4">
      <t>リツ</t>
    </rPh>
    <rPh sb="4" eb="6">
      <t>カシハラ</t>
    </rPh>
    <rPh sb="6" eb="8">
      <t>コウエン</t>
    </rPh>
    <rPh sb="9" eb="11">
      <t>シヨウ</t>
    </rPh>
    <rPh sb="13" eb="15">
      <t>デンキ</t>
    </rPh>
    <phoneticPr fontId="2"/>
  </si>
  <si>
    <t>伊藤忠エネクス（株）電力ユーティリティ事業本部</t>
    <rPh sb="0" eb="3">
      <t>イトウチュウ</t>
    </rPh>
    <rPh sb="8" eb="9">
      <t>カブ</t>
    </rPh>
    <rPh sb="10" eb="12">
      <t>デンリョク</t>
    </rPh>
    <rPh sb="19" eb="21">
      <t>ジギョウ</t>
    </rPh>
    <rPh sb="21" eb="23">
      <t>ホンブ</t>
    </rPh>
    <phoneticPr fontId="2"/>
  </si>
  <si>
    <t>競輪場で使用する電気の調達</t>
    <rPh sb="0" eb="3">
      <t>ケイリンジョウ</t>
    </rPh>
    <rPh sb="4" eb="6">
      <t>シヨウ</t>
    </rPh>
    <rPh sb="8" eb="10">
      <t>デンキ</t>
    </rPh>
    <rPh sb="11" eb="13">
      <t>チョウタツ</t>
    </rPh>
    <phoneticPr fontId="2"/>
  </si>
  <si>
    <t>競輪場</t>
    <rPh sb="0" eb="3">
      <t>ケイリンジョウ</t>
    </rPh>
    <phoneticPr fontId="2"/>
  </si>
  <si>
    <t>産業振興総合センターで使用する電気の調達</t>
    <rPh sb="0" eb="2">
      <t>サンギョウ</t>
    </rPh>
    <rPh sb="2" eb="4">
      <t>シンコウ</t>
    </rPh>
    <rPh sb="4" eb="6">
      <t>ソウゴウ</t>
    </rPh>
    <rPh sb="11" eb="13">
      <t>シヨウ</t>
    </rPh>
    <rPh sb="15" eb="17">
      <t>デンキ</t>
    </rPh>
    <rPh sb="18" eb="20">
      <t>チョウタツ</t>
    </rPh>
    <phoneticPr fontId="2"/>
  </si>
  <si>
    <t>産業振興総合センター</t>
    <rPh sb="0" eb="2">
      <t>サンギョウ</t>
    </rPh>
    <rPh sb="2" eb="4">
      <t>シンコウ</t>
    </rPh>
    <rPh sb="4" eb="6">
      <t>ソウゴウ</t>
    </rPh>
    <phoneticPr fontId="2"/>
  </si>
  <si>
    <t>ﾐﾂｳﾛｺｸﾞﾘｰﾝｴﾈﾙｷﾞｰ(株）</t>
    <rPh sb="17" eb="18">
      <t>カブ</t>
    </rPh>
    <phoneticPr fontId="2"/>
  </si>
  <si>
    <t>奈良県中央卸売市場で使用する電気の調達</t>
    <rPh sb="0" eb="3">
      <t>ナラケン</t>
    </rPh>
    <rPh sb="3" eb="5">
      <t>チュウオウ</t>
    </rPh>
    <rPh sb="5" eb="7">
      <t>オロシウリ</t>
    </rPh>
    <rPh sb="7" eb="9">
      <t>シジョウ</t>
    </rPh>
    <rPh sb="10" eb="12">
      <t>シヨウ</t>
    </rPh>
    <rPh sb="14" eb="16">
      <t>デンキ</t>
    </rPh>
    <rPh sb="17" eb="19">
      <t>チョウタツ</t>
    </rPh>
    <phoneticPr fontId="2"/>
  </si>
  <si>
    <t>農林部</t>
    <rPh sb="0" eb="3">
      <t>ノウリンブ</t>
    </rPh>
    <phoneticPr fontId="2"/>
  </si>
  <si>
    <t>株式会社Ｆ－Ｐｏｗｅｒ</t>
    <rPh sb="0" eb="4">
      <t>カブシキガイシャ</t>
    </rPh>
    <phoneticPr fontId="2"/>
  </si>
  <si>
    <t>奈良県第二浄化センター使用する電気</t>
    <rPh sb="0" eb="3">
      <t>ナラケン</t>
    </rPh>
    <rPh sb="3" eb="4">
      <t>ダイ</t>
    </rPh>
    <rPh sb="4" eb="5">
      <t>ニ</t>
    </rPh>
    <rPh sb="5" eb="7">
      <t>ジョウカ</t>
    </rPh>
    <rPh sb="11" eb="13">
      <t>シヨウ</t>
    </rPh>
    <rPh sb="15" eb="17">
      <t>デンキ</t>
    </rPh>
    <phoneticPr fontId="2"/>
  </si>
  <si>
    <t>県土マネジメント部下水道課</t>
    <rPh sb="0" eb="2">
      <t>ケンド</t>
    </rPh>
    <rPh sb="8" eb="9">
      <t>ブ</t>
    </rPh>
    <rPh sb="9" eb="13">
      <t>ゲスイドウカ</t>
    </rPh>
    <phoneticPr fontId="2"/>
  </si>
  <si>
    <t>丸紅株式会社</t>
    <rPh sb="0" eb="2">
      <t>マルベニ</t>
    </rPh>
    <rPh sb="2" eb="6">
      <t>カブシキガイシャ</t>
    </rPh>
    <phoneticPr fontId="2"/>
  </si>
  <si>
    <t>竜田川幹線中継ポンプ場で使用する電気</t>
    <rPh sb="0" eb="3">
      <t>タツタガワ</t>
    </rPh>
    <rPh sb="3" eb="5">
      <t>カンセン</t>
    </rPh>
    <rPh sb="5" eb="7">
      <t>チュウケイ</t>
    </rPh>
    <rPh sb="10" eb="11">
      <t>ジョウ</t>
    </rPh>
    <rPh sb="12" eb="14">
      <t>シヨウ</t>
    </rPh>
    <rPh sb="16" eb="18">
      <t>デンキ</t>
    </rPh>
    <phoneticPr fontId="2"/>
  </si>
  <si>
    <t>県土マネジメント部　流域下水道センター</t>
    <rPh sb="0" eb="2">
      <t>ケンド</t>
    </rPh>
    <rPh sb="8" eb="9">
      <t>ブ</t>
    </rPh>
    <rPh sb="10" eb="12">
      <t>リュウイキ</t>
    </rPh>
    <rPh sb="12" eb="15">
      <t>ゲスイドウ</t>
    </rPh>
    <phoneticPr fontId="2"/>
  </si>
  <si>
    <t>エネサーブ（株）</t>
    <rPh sb="5" eb="8">
      <t>カブ</t>
    </rPh>
    <phoneticPr fontId="2"/>
  </si>
  <si>
    <t>大宇陀ポンプ場で使用する電気</t>
    <rPh sb="0" eb="3">
      <t>オオウダ</t>
    </rPh>
    <rPh sb="6" eb="7">
      <t>ジョウ</t>
    </rPh>
    <rPh sb="8" eb="10">
      <t>シヨウ</t>
    </rPh>
    <rPh sb="12" eb="14">
      <t>デンキ</t>
    </rPh>
    <phoneticPr fontId="2"/>
  </si>
  <si>
    <t>信貴山幹線中継ポンプ場で使用する電気</t>
    <rPh sb="0" eb="3">
      <t>シギサン</t>
    </rPh>
    <rPh sb="3" eb="5">
      <t>カンセン</t>
    </rPh>
    <rPh sb="5" eb="7">
      <t>チュウケイ</t>
    </rPh>
    <rPh sb="10" eb="11">
      <t>ジョウ</t>
    </rPh>
    <rPh sb="12" eb="14">
      <t>シヨウ</t>
    </rPh>
    <rPh sb="16" eb="18">
      <t>デンキ</t>
    </rPh>
    <phoneticPr fontId="2"/>
  </si>
  <si>
    <t>南奈良幹線中継ポンプ場で使用する電気</t>
    <rPh sb="0" eb="3">
      <t>ミナミナラ</t>
    </rPh>
    <rPh sb="3" eb="5">
      <t>カンセン</t>
    </rPh>
    <rPh sb="5" eb="7">
      <t>チュウケイ</t>
    </rPh>
    <rPh sb="10" eb="11">
      <t>ジョウ</t>
    </rPh>
    <rPh sb="12" eb="14">
      <t>シヨウ</t>
    </rPh>
    <rPh sb="16" eb="18">
      <t>デンキ</t>
    </rPh>
    <phoneticPr fontId="2"/>
  </si>
  <si>
    <t>奈良春日野国際フォーラムで使用する電気</t>
    <rPh sb="0" eb="12">
      <t>ナ</t>
    </rPh>
    <rPh sb="13" eb="15">
      <t>シヨウ</t>
    </rPh>
    <rPh sb="17" eb="19">
      <t>デンキ</t>
    </rPh>
    <phoneticPr fontId="2"/>
  </si>
  <si>
    <t>まちづくり推進局奈良春日野国際フォーラム</t>
    <rPh sb="5" eb="8">
      <t>スイシンキョク</t>
    </rPh>
    <rPh sb="8" eb="20">
      <t>ナ</t>
    </rPh>
    <phoneticPr fontId="2"/>
  </si>
  <si>
    <t>伊藤忠エネクス株式会社</t>
    <rPh sb="0" eb="3">
      <t>イトウチュウ</t>
    </rPh>
    <rPh sb="7" eb="11">
      <t>カブシキガイシャ</t>
    </rPh>
    <phoneticPr fontId="2"/>
  </si>
  <si>
    <t>２社</t>
    <rPh sb="1" eb="2">
      <t>シャ</t>
    </rPh>
    <phoneticPr fontId="2"/>
  </si>
  <si>
    <t>平城京歴史館</t>
    <rPh sb="0" eb="3">
      <t>ヘイジョウキョウ</t>
    </rPh>
    <rPh sb="3" eb="6">
      <t>レキシカン</t>
    </rPh>
    <phoneticPr fontId="2"/>
  </si>
  <si>
    <t>まちづくり推進局</t>
    <rPh sb="5" eb="8">
      <t>スイシンキョク</t>
    </rPh>
    <phoneticPr fontId="2"/>
  </si>
  <si>
    <t>　</t>
    <phoneticPr fontId="2"/>
  </si>
  <si>
    <t>奈良県広域水道センターで使用する電気</t>
  </si>
  <si>
    <t>水道局</t>
    <rPh sb="0" eb="3">
      <t>スイドウキョク</t>
    </rPh>
    <phoneticPr fontId="2"/>
  </si>
  <si>
    <t>丸紅(株)</t>
    <rPh sb="0" eb="2">
      <t>マルベニ</t>
    </rPh>
    <rPh sb="3" eb="4">
      <t>カブ</t>
    </rPh>
    <phoneticPr fontId="2"/>
  </si>
  <si>
    <t>奈良県広域水道センター桜井浄水場で使用する電気</t>
  </si>
  <si>
    <t>奈良県広域水道センター御所浄水場で使用する電気</t>
  </si>
  <si>
    <t>県立学校等で使用する電気の調達</t>
    <rPh sb="0" eb="2">
      <t>ケンリツ</t>
    </rPh>
    <rPh sb="2" eb="4">
      <t>ガッコウ</t>
    </rPh>
    <rPh sb="4" eb="5">
      <t>トウ</t>
    </rPh>
    <rPh sb="6" eb="8">
      <t>シヨウ</t>
    </rPh>
    <rPh sb="10" eb="12">
      <t>デンキ</t>
    </rPh>
    <rPh sb="13" eb="15">
      <t>チョウタツ</t>
    </rPh>
    <phoneticPr fontId="2"/>
  </si>
  <si>
    <t>備考</t>
    <rPh sb="0" eb="2">
      <t>ビコウ</t>
    </rPh>
    <phoneticPr fontId="2"/>
  </si>
  <si>
    <t>　上記について、10電力会社の入札がなかったため未記入</t>
    <rPh sb="1" eb="3">
      <t>ジョウキ</t>
    </rPh>
    <rPh sb="10" eb="12">
      <t>デンリョク</t>
    </rPh>
    <rPh sb="12" eb="14">
      <t>カイシャ</t>
    </rPh>
    <rPh sb="15" eb="17">
      <t>ニュウサツ</t>
    </rPh>
    <rPh sb="24" eb="27">
      <t>ミキニュウ</t>
    </rPh>
    <phoneticPr fontId="2"/>
  </si>
  <si>
    <t>　上記について、契約期間であるH27.8～H29.3の20ヶ月のうち、平成27年度分であるH27.8～H28.3の8ヶ月分を記入</t>
    <rPh sb="1" eb="3">
      <t>ジョウキ</t>
    </rPh>
    <rPh sb="30" eb="31">
      <t>ゲツ</t>
    </rPh>
    <rPh sb="35" eb="37">
      <t>ヘイセイ</t>
    </rPh>
    <rPh sb="39" eb="42">
      <t>ネンドブン</t>
    </rPh>
    <rPh sb="59" eb="60">
      <t>ゲツ</t>
    </rPh>
    <rPh sb="60" eb="61">
      <t>ブン</t>
    </rPh>
    <rPh sb="62" eb="64">
      <t>キニュウ</t>
    </rPh>
    <phoneticPr fontId="2"/>
  </si>
  <si>
    <t>奈良県立同和問題関係史料センターで使用する電気の調達</t>
    <rPh sb="0" eb="2">
      <t>ナラ</t>
    </rPh>
    <rPh sb="2" eb="4">
      <t>ケンリツ</t>
    </rPh>
    <rPh sb="4" eb="6">
      <t>ドウワ</t>
    </rPh>
    <rPh sb="6" eb="8">
      <t>モンダイ</t>
    </rPh>
    <rPh sb="8" eb="10">
      <t>カンケイ</t>
    </rPh>
    <rPh sb="10" eb="12">
      <t>シリョウ</t>
    </rPh>
    <rPh sb="17" eb="19">
      <t>シヨウ</t>
    </rPh>
    <rPh sb="21" eb="23">
      <t>デンキ</t>
    </rPh>
    <rPh sb="24" eb="26">
      <t>チョウタツ</t>
    </rPh>
    <phoneticPr fontId="2"/>
  </si>
  <si>
    <t>伊藤忠エネクス（株）</t>
    <rPh sb="0" eb="3">
      <t>イトウチュウ</t>
    </rPh>
    <rPh sb="7" eb="10">
      <t>カブ</t>
    </rPh>
    <phoneticPr fontId="2"/>
  </si>
  <si>
    <t>30～40</t>
    <phoneticPr fontId="2"/>
  </si>
  <si>
    <t>　契約上の予定使用電力量については、契約期間１５ヶ月であるため、１５ヶ月を記載している。</t>
    <rPh sb="1" eb="4">
      <t>ケイヤクジョウ</t>
    </rPh>
    <rPh sb="5" eb="7">
      <t>ヨテイ</t>
    </rPh>
    <rPh sb="7" eb="9">
      <t>シヨウ</t>
    </rPh>
    <rPh sb="9" eb="12">
      <t>デンリョクリョウ</t>
    </rPh>
    <rPh sb="18" eb="20">
      <t>ケイヤク</t>
    </rPh>
    <rPh sb="20" eb="22">
      <t>キカン</t>
    </rPh>
    <rPh sb="25" eb="26">
      <t>ツキ</t>
    </rPh>
    <rPh sb="35" eb="36">
      <t>ツキ</t>
    </rPh>
    <rPh sb="37" eb="39">
      <t>キサイ</t>
    </rPh>
    <phoneticPr fontId="2"/>
  </si>
  <si>
    <t>奈良県警察本部第二庁舎で使用する電気の調達</t>
    <rPh sb="0" eb="3">
      <t>ナラケン</t>
    </rPh>
    <rPh sb="3" eb="5">
      <t>ケイサツ</t>
    </rPh>
    <rPh sb="5" eb="7">
      <t>ホンブ</t>
    </rPh>
    <rPh sb="7" eb="9">
      <t>ダイニ</t>
    </rPh>
    <rPh sb="9" eb="11">
      <t>チョウシャ</t>
    </rPh>
    <rPh sb="12" eb="14">
      <t>シヨウ</t>
    </rPh>
    <rPh sb="16" eb="18">
      <t>デンキ</t>
    </rPh>
    <rPh sb="19" eb="21">
      <t>チョウタツ</t>
    </rPh>
    <phoneticPr fontId="2"/>
  </si>
  <si>
    <t>奈良県警察本部交通部運転免許課で使用する電気の調達</t>
    <rPh sb="0" eb="3">
      <t>ナラケン</t>
    </rPh>
    <rPh sb="3" eb="5">
      <t>ケイサツ</t>
    </rPh>
    <rPh sb="5" eb="7">
      <t>ホンブ</t>
    </rPh>
    <rPh sb="7" eb="10">
      <t>コウツウブ</t>
    </rPh>
    <rPh sb="10" eb="12">
      <t>ウンテン</t>
    </rPh>
    <rPh sb="12" eb="15">
      <t>メンキョカ</t>
    </rPh>
    <rPh sb="16" eb="18">
      <t>シヨウ</t>
    </rPh>
    <rPh sb="20" eb="22">
      <t>デンキ</t>
    </rPh>
    <rPh sb="23" eb="25">
      <t>チョウタツ</t>
    </rPh>
    <phoneticPr fontId="2"/>
  </si>
  <si>
    <t>奈良県安全運転学校で使用する電気の調達</t>
    <rPh sb="0" eb="3">
      <t>ナラケン</t>
    </rPh>
    <rPh sb="3" eb="5">
      <t>アンゼン</t>
    </rPh>
    <rPh sb="5" eb="7">
      <t>ウンテン</t>
    </rPh>
    <rPh sb="7" eb="9">
      <t>ガッコウ</t>
    </rPh>
    <rPh sb="10" eb="12">
      <t>シヨウ</t>
    </rPh>
    <rPh sb="14" eb="16">
      <t>デンキ</t>
    </rPh>
    <rPh sb="17" eb="19">
      <t>チョウタツ</t>
    </rPh>
    <phoneticPr fontId="2"/>
  </si>
  <si>
    <t>奈良県新平群ポンプ場で使用する電気</t>
  </si>
  <si>
    <t>エネサーブ(株)</t>
    <rPh sb="6" eb="7">
      <t>カブ</t>
    </rPh>
    <phoneticPr fontId="2"/>
  </si>
  <si>
    <t>見積もり合わせ</t>
    <rPh sb="0" eb="2">
      <t>ミツ</t>
    </rPh>
    <rPh sb="4" eb="5">
      <t>ア</t>
    </rPh>
    <phoneticPr fontId="2"/>
  </si>
  <si>
    <t>一般競争入札の入札者がなかったことによる不調のため</t>
    <rPh sb="0" eb="2">
      <t>イッパン</t>
    </rPh>
    <rPh sb="2" eb="4">
      <t>キョウソウ</t>
    </rPh>
    <rPh sb="4" eb="6">
      <t>ニュウサツ</t>
    </rPh>
    <rPh sb="7" eb="9">
      <t>ニュウサツ</t>
    </rPh>
    <rPh sb="9" eb="10">
      <t>シャ</t>
    </rPh>
    <rPh sb="20" eb="22">
      <t>フチョウ</t>
    </rPh>
    <phoneticPr fontId="2"/>
  </si>
  <si>
    <t>見積もり合わせの結果、最低価格であったため</t>
    <rPh sb="0" eb="2">
      <t>ミツ</t>
    </rPh>
    <rPh sb="4" eb="5">
      <t>ア</t>
    </rPh>
    <rPh sb="8" eb="10">
      <t>ケッカ</t>
    </rPh>
    <rPh sb="11" eb="13">
      <t>サイテイ</t>
    </rPh>
    <rPh sb="13" eb="15">
      <t>カカク</t>
    </rPh>
    <phoneticPr fontId="2"/>
  </si>
  <si>
    <t>矢田山太陽光発電受給電力量料金</t>
    <rPh sb="0" eb="3">
      <t>ヤタヤマ</t>
    </rPh>
    <rPh sb="3" eb="6">
      <t>タイヨウコウ</t>
    </rPh>
    <rPh sb="6" eb="8">
      <t>ハツデン</t>
    </rPh>
    <rPh sb="8" eb="10">
      <t>ジュキュウ</t>
    </rPh>
    <rPh sb="10" eb="12">
      <t>デンリョク</t>
    </rPh>
    <rPh sb="12" eb="13">
      <t>リョウ</t>
    </rPh>
    <rPh sb="13" eb="15">
      <t>リョウキン</t>
    </rPh>
    <phoneticPr fontId="2"/>
  </si>
  <si>
    <t>景観・環境局</t>
    <rPh sb="0" eb="2">
      <t>ケイカン</t>
    </rPh>
    <rPh sb="3" eb="6">
      <t>カンキョウキョク</t>
    </rPh>
    <phoneticPr fontId="2"/>
  </si>
  <si>
    <t>関西電力株式会社</t>
    <rPh sb="0" eb="2">
      <t>カンサイ</t>
    </rPh>
    <rPh sb="2" eb="4">
      <t>デンリョク</t>
    </rPh>
    <rPh sb="4" eb="6">
      <t>カブシキ</t>
    </rPh>
    <rPh sb="6" eb="8">
      <t>カイシャ</t>
    </rPh>
    <phoneticPr fontId="2"/>
  </si>
  <si>
    <t>大台ヶ原太陽光発電受給電力量料金</t>
    <rPh sb="0" eb="4">
      <t>オオダイガハラ</t>
    </rPh>
    <rPh sb="4" eb="7">
      <t>タイヨウコウ</t>
    </rPh>
    <rPh sb="7" eb="9">
      <t>ハツデン</t>
    </rPh>
    <rPh sb="9" eb="11">
      <t>ジュキュウ</t>
    </rPh>
    <rPh sb="11" eb="13">
      <t>デンリョク</t>
    </rPh>
    <rPh sb="13" eb="14">
      <t>リョウ</t>
    </rPh>
    <rPh sb="14" eb="16">
      <t>リョウキン</t>
    </rPh>
    <phoneticPr fontId="2"/>
  </si>
  <si>
    <t>奈良養護学校（電力売却）</t>
    <rPh sb="0" eb="2">
      <t>ナラ</t>
    </rPh>
    <rPh sb="2" eb="4">
      <t>ヨウゴ</t>
    </rPh>
    <rPh sb="4" eb="6">
      <t>ガッコウ</t>
    </rPh>
    <rPh sb="7" eb="9">
      <t>デンリョク</t>
    </rPh>
    <rPh sb="9" eb="11">
      <t>バイキャク</t>
    </rPh>
    <phoneticPr fontId="2"/>
  </si>
  <si>
    <t>関西電力（株）</t>
    <rPh sb="0" eb="2">
      <t>カンサイ</t>
    </rPh>
    <rPh sb="2" eb="4">
      <t>デンリョク</t>
    </rPh>
    <rPh sb="4" eb="7">
      <t>カブ</t>
    </rPh>
    <phoneticPr fontId="2"/>
  </si>
  <si>
    <t>県庁舎（本館）</t>
    <rPh sb="0" eb="3">
      <t>ケンチョウシャ</t>
    </rPh>
    <rPh sb="4" eb="6">
      <t>ホンカン</t>
    </rPh>
    <phoneticPr fontId="2"/>
  </si>
  <si>
    <t>一般競争入札</t>
    <rPh sb="0" eb="6">
      <t>イッパンキョウソウニュウサツ</t>
    </rPh>
    <phoneticPr fontId="2"/>
  </si>
  <si>
    <t>県庁舎（南別館）</t>
    <rPh sb="0" eb="3">
      <t>ケンチョウシャ</t>
    </rPh>
    <rPh sb="4" eb="5">
      <t>ミナミ</t>
    </rPh>
    <rPh sb="5" eb="7">
      <t>ベッカン</t>
    </rPh>
    <phoneticPr fontId="2"/>
  </si>
  <si>
    <t>全落札額のうち10電力会社が入札に参加したときの落札価格合計/電力会社
提示額（税抜き）</t>
    <phoneticPr fontId="2"/>
  </si>
  <si>
    <t>県庁舎・第二庁舎</t>
    <rPh sb="0" eb="2">
      <t>ケンチョウ</t>
    </rPh>
    <rPh sb="2" eb="3">
      <t>シャ</t>
    </rPh>
    <rPh sb="4" eb="6">
      <t>ダイニ</t>
    </rPh>
    <rPh sb="6" eb="8">
      <t>チョウシャ</t>
    </rPh>
    <phoneticPr fontId="2"/>
  </si>
  <si>
    <t>中国電力（株）</t>
    <rPh sb="0" eb="2">
      <t>チュウゴク</t>
    </rPh>
    <rPh sb="2" eb="4">
      <t>デンリョク</t>
    </rPh>
    <rPh sb="5" eb="6">
      <t>カブ</t>
    </rPh>
    <phoneticPr fontId="2"/>
  </si>
  <si>
    <t>東部総合事務所</t>
    <rPh sb="0" eb="2">
      <t>トウブ</t>
    </rPh>
    <rPh sb="2" eb="4">
      <t>ソウゴウ</t>
    </rPh>
    <rPh sb="4" eb="6">
      <t>ジム</t>
    </rPh>
    <rPh sb="6" eb="7">
      <t>ショ</t>
    </rPh>
    <phoneticPr fontId="2"/>
  </si>
  <si>
    <t>中部総合事務所</t>
    <rPh sb="0" eb="2">
      <t>チュウブ</t>
    </rPh>
    <rPh sb="2" eb="4">
      <t>ソウゴウ</t>
    </rPh>
    <rPh sb="4" eb="6">
      <t>ジム</t>
    </rPh>
    <rPh sb="6" eb="7">
      <t>ショ</t>
    </rPh>
    <phoneticPr fontId="2"/>
  </si>
  <si>
    <t>西部総合事務所</t>
    <rPh sb="0" eb="2">
      <t>セイブ</t>
    </rPh>
    <rPh sb="2" eb="4">
      <t>ソウゴウ</t>
    </rPh>
    <rPh sb="4" eb="6">
      <t>ジム</t>
    </rPh>
    <rPh sb="6" eb="7">
      <t>ショ</t>
    </rPh>
    <phoneticPr fontId="2"/>
  </si>
  <si>
    <t>中央病院</t>
    <rPh sb="0" eb="2">
      <t>チュウオウ</t>
    </rPh>
    <rPh sb="2" eb="4">
      <t>ビョウイン</t>
    </rPh>
    <phoneticPr fontId="2"/>
  </si>
  <si>
    <t>中国電力㈱</t>
    <rPh sb="0" eb="2">
      <t>チュウゴク</t>
    </rPh>
    <rPh sb="2" eb="4">
      <t>デンリョク</t>
    </rPh>
    <phoneticPr fontId="2"/>
  </si>
  <si>
    <t>厚生病院</t>
    <rPh sb="0" eb="2">
      <t>コウセイ</t>
    </rPh>
    <rPh sb="2" eb="4">
      <t>ビョウイン</t>
    </rPh>
    <phoneticPr fontId="2"/>
  </si>
  <si>
    <t>企業局東部事務所</t>
    <rPh sb="0" eb="3">
      <t>キギョウキョク</t>
    </rPh>
    <rPh sb="3" eb="5">
      <t>トウブ</t>
    </rPh>
    <rPh sb="5" eb="8">
      <t>ジムショ</t>
    </rPh>
    <phoneticPr fontId="2"/>
  </si>
  <si>
    <t>企業局西部事務所</t>
    <rPh sb="0" eb="3">
      <t>キギョウキョク</t>
    </rPh>
    <rPh sb="3" eb="5">
      <t>セイブ</t>
    </rPh>
    <rPh sb="5" eb="8">
      <t>ジムショ</t>
    </rPh>
    <phoneticPr fontId="2"/>
  </si>
  <si>
    <t>鳥取県及び警察本部所管施設（３３施設）</t>
    <rPh sb="16" eb="18">
      <t>シセツ</t>
    </rPh>
    <phoneticPr fontId="2"/>
  </si>
  <si>
    <t>F-Power</t>
    <phoneticPr fontId="2"/>
  </si>
  <si>
    <t>鳥取県教育委員会所管施設（２１施設）</t>
    <rPh sb="15" eb="17">
      <t>シセツ</t>
    </rPh>
    <phoneticPr fontId="2"/>
  </si>
  <si>
    <t>全落札額のうち10電力会社が入札に参加したときの落札価格合計/電力会社
提示額（税抜き）</t>
    <phoneticPr fontId="2"/>
  </si>
  <si>
    <t>水力発電所（10発電所）</t>
    <rPh sb="0" eb="2">
      <t>スイリョク</t>
    </rPh>
    <rPh sb="2" eb="5">
      <t>ハツデンショ</t>
    </rPh>
    <rPh sb="8" eb="11">
      <t>ハツデンショ</t>
    </rPh>
    <phoneticPr fontId="2"/>
  </si>
  <si>
    <t>中国電力（株）</t>
    <rPh sb="0" eb="2">
      <t>チュウゴク</t>
    </rPh>
    <rPh sb="2" eb="4">
      <t>デンリョク</t>
    </rPh>
    <rPh sb="4" eb="7">
      <t>カブ</t>
    </rPh>
    <phoneticPr fontId="2"/>
  </si>
  <si>
    <t>鳥取放牧場風力発電所</t>
    <rPh sb="0" eb="2">
      <t>トットリ</t>
    </rPh>
    <rPh sb="2" eb="5">
      <t>ホウボクジョウ</t>
    </rPh>
    <rPh sb="5" eb="7">
      <t>フウリョク</t>
    </rPh>
    <rPh sb="7" eb="10">
      <t>ハツデンショ</t>
    </rPh>
    <phoneticPr fontId="2"/>
  </si>
  <si>
    <t>太陽光発電所（8発電所）</t>
    <rPh sb="0" eb="3">
      <t>タイヨウコウ</t>
    </rPh>
    <rPh sb="3" eb="6">
      <t>ハツデンショ</t>
    </rPh>
    <rPh sb="8" eb="11">
      <t>ハツデンショ</t>
    </rPh>
    <phoneticPr fontId="2"/>
  </si>
  <si>
    <t>県営住宅末恒第一団地</t>
    <rPh sb="0" eb="2">
      <t>ケンエイ</t>
    </rPh>
    <rPh sb="2" eb="4">
      <t>ジュウタク</t>
    </rPh>
    <rPh sb="4" eb="6">
      <t>スエツネ</t>
    </rPh>
    <rPh sb="6" eb="8">
      <t>ダイイチ</t>
    </rPh>
    <rPh sb="8" eb="10">
      <t>ダンチ</t>
    </rPh>
    <phoneticPr fontId="2"/>
  </si>
  <si>
    <t>生活環境部</t>
    <rPh sb="0" eb="2">
      <t>セイカツ</t>
    </rPh>
    <rPh sb="2" eb="5">
      <t>カンキョウブ</t>
    </rPh>
    <phoneticPr fontId="2"/>
  </si>
  <si>
    <t>県営住宅東浜団地</t>
    <rPh sb="0" eb="2">
      <t>ケンエイ</t>
    </rPh>
    <rPh sb="2" eb="4">
      <t>ジュウタク</t>
    </rPh>
    <rPh sb="4" eb="6">
      <t>アリハマ</t>
    </rPh>
    <rPh sb="6" eb="8">
      <t>ダンチ</t>
    </rPh>
    <phoneticPr fontId="2"/>
  </si>
  <si>
    <t>島根県庁舎及び合同庁舎の電力調達</t>
    <phoneticPr fontId="2"/>
  </si>
  <si>
    <t>総務部管財課</t>
    <phoneticPr fontId="2"/>
  </si>
  <si>
    <t>中国電力株式会社</t>
    <phoneticPr fontId="2"/>
  </si>
  <si>
    <t>一般競争入札</t>
    <phoneticPr fontId="2"/>
  </si>
  <si>
    <t>水力発電</t>
    <rPh sb="0" eb="2">
      <t>スイリョク</t>
    </rPh>
    <rPh sb="2" eb="4">
      <t>ハツデン</t>
    </rPh>
    <phoneticPr fontId="2"/>
  </si>
  <si>
    <t>中国電力</t>
    <rPh sb="0" eb="2">
      <t>チュウゴク</t>
    </rPh>
    <rPh sb="2" eb="4">
      <t>デンリョク</t>
    </rPh>
    <phoneticPr fontId="2"/>
  </si>
  <si>
    <t>風力発電</t>
    <rPh sb="0" eb="2">
      <t>フウリョク</t>
    </rPh>
    <rPh sb="2" eb="4">
      <t>ハツデン</t>
    </rPh>
    <phoneticPr fontId="2"/>
  </si>
  <si>
    <t>太陽光発電</t>
    <rPh sb="0" eb="3">
      <t>タイヨウコウ</t>
    </rPh>
    <rPh sb="3" eb="5">
      <t>ハツデン</t>
    </rPh>
    <phoneticPr fontId="2"/>
  </si>
  <si>
    <t>100％を超えているのは、１件中国電力の入札が無効となり、中国電力の提示額を記入していないためです。</t>
    <rPh sb="5" eb="6">
      <t>コ</t>
    </rPh>
    <rPh sb="14" eb="15">
      <t>ケン</t>
    </rPh>
    <rPh sb="15" eb="17">
      <t>チュウゴク</t>
    </rPh>
    <rPh sb="17" eb="19">
      <t>デンリョク</t>
    </rPh>
    <rPh sb="20" eb="22">
      <t>ニュウサツ</t>
    </rPh>
    <rPh sb="23" eb="25">
      <t>ムコウ</t>
    </rPh>
    <rPh sb="29" eb="31">
      <t>チュウゴク</t>
    </rPh>
    <rPh sb="31" eb="33">
      <t>デンリョク</t>
    </rPh>
    <rPh sb="34" eb="37">
      <t>テイジガク</t>
    </rPh>
    <rPh sb="38" eb="40">
      <t>キニュウ</t>
    </rPh>
    <phoneticPr fontId="2"/>
  </si>
  <si>
    <t>岡山県庁舎</t>
    <rPh sb="0" eb="3">
      <t>オカヤマケン</t>
    </rPh>
    <rPh sb="3" eb="5">
      <t>チョウシャ</t>
    </rPh>
    <phoneticPr fontId="2"/>
  </si>
  <si>
    <t>中国電力(株)</t>
    <rPh sb="0" eb="2">
      <t>チュウゴク</t>
    </rPh>
    <rPh sb="2" eb="4">
      <t>デンリョク</t>
    </rPh>
    <rPh sb="4" eb="7">
      <t>カブ</t>
    </rPh>
    <phoneticPr fontId="2"/>
  </si>
  <si>
    <t>岡山県県民局庁舎で使用する電気の調達</t>
    <rPh sb="0" eb="3">
      <t>オカヤマケン</t>
    </rPh>
    <rPh sb="3" eb="6">
      <t>ケンミンキョク</t>
    </rPh>
    <rPh sb="6" eb="8">
      <t>チョウシャ</t>
    </rPh>
    <rPh sb="9" eb="11">
      <t>シヨウ</t>
    </rPh>
    <rPh sb="13" eb="15">
      <t>デンキ</t>
    </rPh>
    <rPh sb="16" eb="18">
      <t>チョウタツ</t>
    </rPh>
    <phoneticPr fontId="2"/>
  </si>
  <si>
    <t>県民生活部
県民生活交通課</t>
    <rPh sb="0" eb="2">
      <t>ケンミン</t>
    </rPh>
    <rPh sb="2" eb="5">
      <t>セイカツブ</t>
    </rPh>
    <rPh sb="6" eb="8">
      <t>ケンミン</t>
    </rPh>
    <rPh sb="8" eb="10">
      <t>セイカツ</t>
    </rPh>
    <rPh sb="10" eb="13">
      <t>コウツウカ</t>
    </rPh>
    <phoneticPr fontId="2"/>
  </si>
  <si>
    <t>丸紅新電力株式会社</t>
    <rPh sb="0" eb="2">
      <t>マルベニ</t>
    </rPh>
    <rPh sb="2" eb="3">
      <t>シン</t>
    </rPh>
    <rPh sb="3" eb="5">
      <t>デンリョク</t>
    </rPh>
    <rPh sb="5" eb="9">
      <t>カブシキガイシャ</t>
    </rPh>
    <phoneticPr fontId="2"/>
  </si>
  <si>
    <t>事務所により異なる</t>
    <rPh sb="0" eb="3">
      <t>ジムショ</t>
    </rPh>
    <rPh sb="6" eb="7">
      <t>コト</t>
    </rPh>
    <phoneticPr fontId="2"/>
  </si>
  <si>
    <t>県立学校及び教育機関で使用する電気の調達</t>
    <rPh sb="0" eb="2">
      <t>ケンリツ</t>
    </rPh>
    <rPh sb="2" eb="4">
      <t>ガッコウ</t>
    </rPh>
    <rPh sb="4" eb="5">
      <t>オヨ</t>
    </rPh>
    <rPh sb="6" eb="8">
      <t>キョウイク</t>
    </rPh>
    <rPh sb="8" eb="10">
      <t>キカン</t>
    </rPh>
    <rPh sb="11" eb="13">
      <t>シヨウ</t>
    </rPh>
    <rPh sb="15" eb="17">
      <t>デンキ</t>
    </rPh>
    <rPh sb="18" eb="20">
      <t>チョウタツ</t>
    </rPh>
    <phoneticPr fontId="2"/>
  </si>
  <si>
    <t>教育庁</t>
    <rPh sb="0" eb="2">
      <t>キョウイク</t>
    </rPh>
    <phoneticPr fontId="2"/>
  </si>
  <si>
    <t>丸紅(株)</t>
    <rPh sb="0" eb="1">
      <t>マル</t>
    </rPh>
    <rPh sb="1" eb="2">
      <t>ベニ</t>
    </rPh>
    <rPh sb="2" eb="5">
      <t>カブ</t>
    </rPh>
    <phoneticPr fontId="2"/>
  </si>
  <si>
    <t>中国電力は入札無効</t>
    <rPh sb="0" eb="2">
      <t>チュウゴク</t>
    </rPh>
    <rPh sb="2" eb="4">
      <t>デンリョク</t>
    </rPh>
    <rPh sb="5" eb="7">
      <t>ニュウサツ</t>
    </rPh>
    <rPh sb="7" eb="9">
      <t>ムコウ</t>
    </rPh>
    <phoneticPr fontId="2"/>
  </si>
  <si>
    <t>電力供給場所によって異なる</t>
    <rPh sb="0" eb="2">
      <t>デンリョク</t>
    </rPh>
    <rPh sb="2" eb="4">
      <t>キョウキュウ</t>
    </rPh>
    <rPh sb="4" eb="6">
      <t>バショ</t>
    </rPh>
    <rPh sb="10" eb="11">
      <t>コト</t>
    </rPh>
    <phoneticPr fontId="2"/>
  </si>
  <si>
    <t>農林水産総合センター</t>
    <rPh sb="0" eb="2">
      <t>ノウリン</t>
    </rPh>
    <rPh sb="2" eb="4">
      <t>スイサン</t>
    </rPh>
    <rPh sb="4" eb="6">
      <t>ソウゴウ</t>
    </rPh>
    <phoneticPr fontId="2"/>
  </si>
  <si>
    <t>農林水産部</t>
    <rPh sb="0" eb="2">
      <t>ノウリン</t>
    </rPh>
    <rPh sb="2" eb="5">
      <t>スイサンブ</t>
    </rPh>
    <phoneticPr fontId="2"/>
  </si>
  <si>
    <t>(株)Ｆ－Ｐｏｗｅｒ</t>
    <rPh sb="0" eb="3">
      <t>カブ</t>
    </rPh>
    <phoneticPr fontId="2"/>
  </si>
  <si>
    <t>生物科学研究所</t>
    <rPh sb="0" eb="2">
      <t>セイブツ</t>
    </rPh>
    <rPh sb="2" eb="4">
      <t>カガク</t>
    </rPh>
    <rPh sb="4" eb="7">
      <t>ケンキュウショ</t>
    </rPh>
    <phoneticPr fontId="2"/>
  </si>
  <si>
    <t>畜産研究所（管理棟）</t>
    <rPh sb="0" eb="2">
      <t>チクサン</t>
    </rPh>
    <rPh sb="2" eb="5">
      <t>ケンキュウショ</t>
    </rPh>
    <rPh sb="6" eb="9">
      <t>カンリトウ</t>
    </rPh>
    <phoneticPr fontId="2"/>
  </si>
  <si>
    <t>畜産研究所（養豚）</t>
    <rPh sb="0" eb="2">
      <t>チクサン</t>
    </rPh>
    <rPh sb="2" eb="5">
      <t>ケンキュウショ</t>
    </rPh>
    <rPh sb="6" eb="8">
      <t>ヨウトン</t>
    </rPh>
    <phoneticPr fontId="2"/>
  </si>
  <si>
    <t>畜産研究所（大家畜）</t>
    <rPh sb="0" eb="2">
      <t>チクサン</t>
    </rPh>
    <rPh sb="2" eb="5">
      <t>ケンキュウショ</t>
    </rPh>
    <rPh sb="6" eb="7">
      <t>オオ</t>
    </rPh>
    <rPh sb="7" eb="9">
      <t>カチク</t>
    </rPh>
    <phoneticPr fontId="2"/>
  </si>
  <si>
    <t>畜産研究所（まきば）</t>
    <rPh sb="0" eb="2">
      <t>チクサン</t>
    </rPh>
    <rPh sb="2" eb="4">
      <t>ケンキュウ</t>
    </rPh>
    <rPh sb="4" eb="5">
      <t>ショ</t>
    </rPh>
    <phoneticPr fontId="2"/>
  </si>
  <si>
    <t>木材加工研究室</t>
    <rPh sb="0" eb="2">
      <t>モクザイ</t>
    </rPh>
    <rPh sb="2" eb="4">
      <t>カコウ</t>
    </rPh>
    <rPh sb="4" eb="7">
      <t>ケンキュウシツ</t>
    </rPh>
    <phoneticPr fontId="2"/>
  </si>
  <si>
    <t>水産研究所</t>
    <rPh sb="0" eb="2">
      <t>スイサン</t>
    </rPh>
    <rPh sb="2" eb="5">
      <t>ケンキュウショ</t>
    </rPh>
    <phoneticPr fontId="2"/>
  </si>
  <si>
    <t>水産研究所（内水面）</t>
    <rPh sb="0" eb="2">
      <t>スイサン</t>
    </rPh>
    <rPh sb="2" eb="5">
      <t>ケンキュウショ</t>
    </rPh>
    <rPh sb="6" eb="7">
      <t>ナイ</t>
    </rPh>
    <rPh sb="7" eb="9">
      <t>スイメン</t>
    </rPh>
    <phoneticPr fontId="2"/>
  </si>
  <si>
    <t>県営食肉地方卸売市場</t>
    <rPh sb="0" eb="2">
      <t>ケンエイ</t>
    </rPh>
    <rPh sb="2" eb="4">
      <t>ショクニク</t>
    </rPh>
    <rPh sb="4" eb="6">
      <t>チホウ</t>
    </rPh>
    <rPh sb="6" eb="8">
      <t>オロシウリ</t>
    </rPh>
    <rPh sb="8" eb="10">
      <t>シジョウ</t>
    </rPh>
    <phoneticPr fontId="2"/>
  </si>
  <si>
    <t>一般競争入札（条件付き）</t>
    <rPh sb="0" eb="2">
      <t>イッパン</t>
    </rPh>
    <rPh sb="2" eb="4">
      <t>キョウソウ</t>
    </rPh>
    <rPh sb="4" eb="6">
      <t>ニュウサツ</t>
    </rPh>
    <rPh sb="7" eb="9">
      <t>ジョウケン</t>
    </rPh>
    <rPh sb="9" eb="10">
      <t>ツ</t>
    </rPh>
    <phoneticPr fontId="2"/>
  </si>
  <si>
    <t>警察学校</t>
    <rPh sb="0" eb="2">
      <t>ケイサツ</t>
    </rPh>
    <rPh sb="2" eb="4">
      <t>ガッコウ</t>
    </rPh>
    <phoneticPr fontId="2"/>
  </si>
  <si>
    <t>射撃場</t>
    <rPh sb="0" eb="3">
      <t>シャゲキジョウ</t>
    </rPh>
    <phoneticPr fontId="2"/>
  </si>
  <si>
    <t>小橋町庁舎</t>
    <rPh sb="0" eb="3">
      <t>コバシチョウ</t>
    </rPh>
    <rPh sb="3" eb="5">
      <t>チョウシャ</t>
    </rPh>
    <phoneticPr fontId="2"/>
  </si>
  <si>
    <t>(株)イーセル</t>
    <rPh sb="0" eb="3">
      <t>カブ</t>
    </rPh>
    <phoneticPr fontId="2"/>
  </si>
  <si>
    <t>伊福町庁舎</t>
    <rPh sb="0" eb="3">
      <t>イフクチョウ</t>
    </rPh>
    <rPh sb="3" eb="5">
      <t>チョウシャ</t>
    </rPh>
    <phoneticPr fontId="2"/>
  </si>
  <si>
    <t>伊福町庁舎通信指令課</t>
    <rPh sb="0" eb="3">
      <t>イフクチョウ</t>
    </rPh>
    <rPh sb="3" eb="5">
      <t>チョウシャ</t>
    </rPh>
    <rPh sb="5" eb="7">
      <t>ツウシン</t>
    </rPh>
    <rPh sb="7" eb="10">
      <t>シレイカ</t>
    </rPh>
    <phoneticPr fontId="2"/>
  </si>
  <si>
    <t>鑑識科学センター</t>
    <rPh sb="0" eb="4">
      <t>カンシキカガク</t>
    </rPh>
    <phoneticPr fontId="2"/>
  </si>
  <si>
    <t>警察本部分庁舎</t>
    <rPh sb="0" eb="2">
      <t>ケイサツ</t>
    </rPh>
    <rPh sb="2" eb="4">
      <t>ホンブ</t>
    </rPh>
    <rPh sb="4" eb="7">
      <t>ブンチョウシャ</t>
    </rPh>
    <phoneticPr fontId="2"/>
  </si>
  <si>
    <t>交通管制センター</t>
    <rPh sb="0" eb="2">
      <t>コウツウ</t>
    </rPh>
    <rPh sb="2" eb="4">
      <t>カンセイ</t>
    </rPh>
    <phoneticPr fontId="2"/>
  </si>
  <si>
    <t>いずみ町庁舎</t>
    <rPh sb="3" eb="4">
      <t>チョウ</t>
    </rPh>
    <rPh sb="4" eb="6">
      <t>チョウシャ</t>
    </rPh>
    <phoneticPr fontId="2"/>
  </si>
  <si>
    <t>機動隊</t>
    <rPh sb="0" eb="3">
      <t>キドウタイ</t>
    </rPh>
    <phoneticPr fontId="2"/>
  </si>
  <si>
    <t>岡山中央警察署</t>
    <rPh sb="0" eb="2">
      <t>オカヤマ</t>
    </rPh>
    <rPh sb="2" eb="4">
      <t>チュウオウ</t>
    </rPh>
    <rPh sb="4" eb="7">
      <t>ケイサツショ</t>
    </rPh>
    <phoneticPr fontId="2"/>
  </si>
  <si>
    <t>岡山東警察署</t>
    <rPh sb="0" eb="2">
      <t>オカヤマ</t>
    </rPh>
    <rPh sb="2" eb="3">
      <t>ヒガシ</t>
    </rPh>
    <rPh sb="3" eb="6">
      <t>ケイサツショ</t>
    </rPh>
    <phoneticPr fontId="2"/>
  </si>
  <si>
    <t>伊藤忠エネクス(株)</t>
    <rPh sb="0" eb="2">
      <t>イトウ</t>
    </rPh>
    <rPh sb="2" eb="3">
      <t>チュウ</t>
    </rPh>
    <rPh sb="7" eb="10">
      <t>カブ</t>
    </rPh>
    <phoneticPr fontId="2"/>
  </si>
  <si>
    <t>岡山西警察署</t>
    <rPh sb="0" eb="2">
      <t>オカヤマ</t>
    </rPh>
    <rPh sb="2" eb="3">
      <t>ニシ</t>
    </rPh>
    <rPh sb="3" eb="6">
      <t>ケイサツショ</t>
    </rPh>
    <phoneticPr fontId="2"/>
  </si>
  <si>
    <t>岡山南警察署</t>
    <rPh sb="0" eb="2">
      <t>オカヤマ</t>
    </rPh>
    <rPh sb="2" eb="3">
      <t>ミナミ</t>
    </rPh>
    <rPh sb="3" eb="6">
      <t>ケイサツショ</t>
    </rPh>
    <phoneticPr fontId="2"/>
  </si>
  <si>
    <t>岡山北警察署</t>
    <rPh sb="0" eb="2">
      <t>オカヤマ</t>
    </rPh>
    <rPh sb="2" eb="3">
      <t>キタ</t>
    </rPh>
    <rPh sb="3" eb="6">
      <t>ケイサツショ</t>
    </rPh>
    <phoneticPr fontId="2"/>
  </si>
  <si>
    <t>赤磐警察署</t>
    <rPh sb="0" eb="2">
      <t>アカイワ</t>
    </rPh>
    <rPh sb="2" eb="5">
      <t>ケイサツショ</t>
    </rPh>
    <phoneticPr fontId="2"/>
  </si>
  <si>
    <t>備前警察署</t>
    <rPh sb="0" eb="2">
      <t>ビゼン</t>
    </rPh>
    <rPh sb="2" eb="5">
      <t>ケイサツショ</t>
    </rPh>
    <phoneticPr fontId="2"/>
  </si>
  <si>
    <t>瀬戸内警察署</t>
    <rPh sb="0" eb="3">
      <t>セトウチ</t>
    </rPh>
    <rPh sb="3" eb="6">
      <t>ケイサツショ</t>
    </rPh>
    <phoneticPr fontId="2"/>
  </si>
  <si>
    <t>玉野警察署</t>
    <rPh sb="0" eb="2">
      <t>タマノ</t>
    </rPh>
    <rPh sb="2" eb="5">
      <t>ケイサツショ</t>
    </rPh>
    <phoneticPr fontId="2"/>
  </si>
  <si>
    <t>児島警察署</t>
    <rPh sb="0" eb="2">
      <t>コジマ</t>
    </rPh>
    <rPh sb="2" eb="5">
      <t>ケイサツショ</t>
    </rPh>
    <phoneticPr fontId="2"/>
  </si>
  <si>
    <t>倉敷警察署</t>
    <rPh sb="0" eb="2">
      <t>クラシキ</t>
    </rPh>
    <rPh sb="2" eb="5">
      <t>ケイサツショ</t>
    </rPh>
    <phoneticPr fontId="2"/>
  </si>
  <si>
    <t>水島警察署</t>
    <rPh sb="0" eb="2">
      <t>ミズシマ</t>
    </rPh>
    <rPh sb="2" eb="5">
      <t>ケイサツショ</t>
    </rPh>
    <phoneticPr fontId="2"/>
  </si>
  <si>
    <t>玉島警察署</t>
    <rPh sb="0" eb="2">
      <t>タマシマ</t>
    </rPh>
    <rPh sb="2" eb="5">
      <t>ケイサツショ</t>
    </rPh>
    <phoneticPr fontId="2"/>
  </si>
  <si>
    <t>笠岡警察署</t>
    <rPh sb="0" eb="2">
      <t>カサオカ</t>
    </rPh>
    <rPh sb="2" eb="5">
      <t>ケイサツショ</t>
    </rPh>
    <phoneticPr fontId="2"/>
  </si>
  <si>
    <t>井原警察署</t>
    <rPh sb="0" eb="2">
      <t>イバラ</t>
    </rPh>
    <rPh sb="2" eb="5">
      <t>ケイサツショ</t>
    </rPh>
    <phoneticPr fontId="2"/>
  </si>
  <si>
    <t>総社警察署</t>
    <rPh sb="0" eb="2">
      <t>ソウジャ</t>
    </rPh>
    <rPh sb="2" eb="5">
      <t>ケイサツショ</t>
    </rPh>
    <phoneticPr fontId="2"/>
  </si>
  <si>
    <t>高梁警察署</t>
    <rPh sb="0" eb="2">
      <t>タカハシ</t>
    </rPh>
    <rPh sb="2" eb="5">
      <t>ケイサツショ</t>
    </rPh>
    <phoneticPr fontId="2"/>
  </si>
  <si>
    <t>新見警察署</t>
    <rPh sb="0" eb="2">
      <t>ニイミ</t>
    </rPh>
    <rPh sb="2" eb="5">
      <t>ケイサツショ</t>
    </rPh>
    <phoneticPr fontId="2"/>
  </si>
  <si>
    <t>真庭警察署</t>
    <rPh sb="0" eb="2">
      <t>マニワ</t>
    </rPh>
    <rPh sb="2" eb="5">
      <t>ケイサツショ</t>
    </rPh>
    <phoneticPr fontId="2"/>
  </si>
  <si>
    <t>津山警察署</t>
    <rPh sb="0" eb="2">
      <t>ツヤマ</t>
    </rPh>
    <rPh sb="2" eb="5">
      <t>ケイサツショ</t>
    </rPh>
    <phoneticPr fontId="2"/>
  </si>
  <si>
    <t>美作警察署</t>
    <rPh sb="0" eb="2">
      <t>ミマサカ</t>
    </rPh>
    <rPh sb="2" eb="5">
      <t>ケイサツショ</t>
    </rPh>
    <phoneticPr fontId="2"/>
  </si>
  <si>
    <t>美咲警察署</t>
    <rPh sb="0" eb="2">
      <t>ミサキ</t>
    </rPh>
    <rPh sb="2" eb="5">
      <t>ケイサツショ</t>
    </rPh>
    <phoneticPr fontId="2"/>
  </si>
  <si>
    <t>水力発電による電力の売却</t>
    <rPh sb="0" eb="2">
      <t>スイリョク</t>
    </rPh>
    <rPh sb="2" eb="4">
      <t>ハツデン</t>
    </rPh>
    <rPh sb="7" eb="9">
      <t>デンリョク</t>
    </rPh>
    <rPh sb="10" eb="12">
      <t>バイキャク</t>
    </rPh>
    <phoneticPr fontId="2"/>
  </si>
  <si>
    <t>岡山空港太陽光発電による電力の売却</t>
    <rPh sb="0" eb="2">
      <t>オカヤマ</t>
    </rPh>
    <rPh sb="2" eb="4">
      <t>クウコウ</t>
    </rPh>
    <rPh sb="4" eb="7">
      <t>タイヨウコウ</t>
    </rPh>
    <rPh sb="7" eb="9">
      <t>ハツデン</t>
    </rPh>
    <rPh sb="12" eb="14">
      <t>デンリョク</t>
    </rPh>
    <rPh sb="15" eb="17">
      <t>バイキャク</t>
    </rPh>
    <phoneticPr fontId="2"/>
  </si>
  <si>
    <t>西之浦浄水場太陽光発電売電電力</t>
    <rPh sb="0" eb="3">
      <t>ニシノウラ</t>
    </rPh>
    <rPh sb="3" eb="6">
      <t>ジョウスイジョウ</t>
    </rPh>
    <rPh sb="6" eb="9">
      <t>タイヨウコウ</t>
    </rPh>
    <rPh sb="9" eb="11">
      <t>ハツデン</t>
    </rPh>
    <rPh sb="11" eb="13">
      <t>バイデン</t>
    </rPh>
    <rPh sb="13" eb="15">
      <t>デンリョク</t>
    </rPh>
    <phoneticPr fontId="2"/>
  </si>
  <si>
    <t>県営吉島20号館</t>
  </si>
  <si>
    <t>土木建築局</t>
  </si>
  <si>
    <t>中国電力</t>
  </si>
  <si>
    <t>県営舟入住宅3号館</t>
  </si>
  <si>
    <t>西部こども家庭センター(太陽光)</t>
    <rPh sb="0" eb="2">
      <t>セイブ</t>
    </rPh>
    <rPh sb="5" eb="7">
      <t>カテイ</t>
    </rPh>
    <rPh sb="12" eb="15">
      <t>タイヨウコウ</t>
    </rPh>
    <phoneticPr fontId="2"/>
  </si>
  <si>
    <t>環境県民局</t>
    <rPh sb="0" eb="2">
      <t>カンキョウ</t>
    </rPh>
    <rPh sb="2" eb="4">
      <t>ケンミン</t>
    </rPh>
    <rPh sb="4" eb="5">
      <t>キョク</t>
    </rPh>
    <phoneticPr fontId="2"/>
  </si>
  <si>
    <t>東部運転免許センター(太陽光)</t>
    <rPh sb="0" eb="2">
      <t>トウブ</t>
    </rPh>
    <rPh sb="2" eb="4">
      <t>ウンテン</t>
    </rPh>
    <rPh sb="4" eb="6">
      <t>メンキョ</t>
    </rPh>
    <rPh sb="11" eb="14">
      <t>タイヨウコウ</t>
    </rPh>
    <phoneticPr fontId="2"/>
  </si>
  <si>
    <t>県庁本館等</t>
  </si>
  <si>
    <t>総務局</t>
    <rPh sb="2" eb="3">
      <t>キョク</t>
    </rPh>
    <phoneticPr fontId="2"/>
  </si>
  <si>
    <t>県庁東館</t>
  </si>
  <si>
    <t>農林別館</t>
    <rPh sb="0" eb="2">
      <t>ノウリン</t>
    </rPh>
    <rPh sb="2" eb="4">
      <t>ベッカン</t>
    </rPh>
    <phoneticPr fontId="2"/>
  </si>
  <si>
    <t>福山庁舎</t>
    <rPh sb="0" eb="2">
      <t>フクヤマ</t>
    </rPh>
    <rPh sb="2" eb="4">
      <t>チョウシャ</t>
    </rPh>
    <phoneticPr fontId="2"/>
  </si>
  <si>
    <t>三次庁舎</t>
    <rPh sb="0" eb="2">
      <t>ミヨシ</t>
    </rPh>
    <rPh sb="2" eb="4">
      <t>チョウシャ</t>
    </rPh>
    <phoneticPr fontId="2"/>
  </si>
  <si>
    <t>県立広島病院
（北棟を除く）</t>
  </si>
  <si>
    <t>病院事業局</t>
    <rPh sb="0" eb="2">
      <t>ビョウイン</t>
    </rPh>
    <rPh sb="2" eb="4">
      <t>ジギョウ</t>
    </rPh>
    <rPh sb="4" eb="5">
      <t>キョク</t>
    </rPh>
    <phoneticPr fontId="2"/>
  </si>
  <si>
    <t>県立安芸津病院</t>
    <rPh sb="0" eb="2">
      <t>ケンリツ</t>
    </rPh>
    <rPh sb="2" eb="5">
      <t>アキツ</t>
    </rPh>
    <rPh sb="5" eb="7">
      <t>ビョウイン</t>
    </rPh>
    <phoneticPr fontId="2"/>
  </si>
  <si>
    <t>東海田第１ポンプ所</t>
    <rPh sb="3" eb="4">
      <t>ダイ</t>
    </rPh>
    <phoneticPr fontId="2"/>
  </si>
  <si>
    <t xml:space="preserve">企業局
</t>
    <rPh sb="0" eb="2">
      <t>キギョウ</t>
    </rPh>
    <rPh sb="2" eb="3">
      <t>キョク</t>
    </rPh>
    <phoneticPr fontId="2"/>
  </si>
  <si>
    <t>東海田第２ポンプ所</t>
    <rPh sb="3" eb="4">
      <t>ダイ</t>
    </rPh>
    <phoneticPr fontId="2"/>
  </si>
  <si>
    <t>戸坂取水場</t>
  </si>
  <si>
    <t>田口浄水場</t>
    <rPh sb="0" eb="2">
      <t>タグチ</t>
    </rPh>
    <rPh sb="2" eb="5">
      <t>ジョウスイジョウ</t>
    </rPh>
    <phoneticPr fontId="2"/>
  </si>
  <si>
    <t>山口県庁舎で使用する電気</t>
    <rPh sb="0" eb="3">
      <t>ヤマグチケン</t>
    </rPh>
    <rPh sb="3" eb="5">
      <t>チョウシャ</t>
    </rPh>
    <rPh sb="6" eb="8">
      <t>シヨウ</t>
    </rPh>
    <rPh sb="10" eb="12">
      <t>デンキ</t>
    </rPh>
    <phoneticPr fontId="2"/>
  </si>
  <si>
    <t>岩国総合庁舎及び県民文化ホールいわくに</t>
    <rPh sb="0" eb="2">
      <t>イワクニ</t>
    </rPh>
    <rPh sb="2" eb="4">
      <t>ソウゴウ</t>
    </rPh>
    <rPh sb="4" eb="6">
      <t>チョウシャ</t>
    </rPh>
    <rPh sb="6" eb="7">
      <t>オヨ</t>
    </rPh>
    <rPh sb="8" eb="10">
      <t>ケンミン</t>
    </rPh>
    <rPh sb="10" eb="12">
      <t>ブンカ</t>
    </rPh>
    <phoneticPr fontId="2"/>
  </si>
  <si>
    <t>山口総合庁舎</t>
    <rPh sb="0" eb="2">
      <t>ヤマグチ</t>
    </rPh>
    <rPh sb="2" eb="4">
      <t>ソウゴウ</t>
    </rPh>
    <rPh sb="4" eb="6">
      <t>チョウシャ</t>
    </rPh>
    <phoneticPr fontId="2"/>
  </si>
  <si>
    <t>伊藤忠エネクス（株）</t>
    <rPh sb="0" eb="3">
      <t>イトウチュウ</t>
    </rPh>
    <phoneticPr fontId="2"/>
  </si>
  <si>
    <t>山口県下関水産振興局及び下関漁港地方卸売市場で使用する電気</t>
    <rPh sb="0" eb="3">
      <t>ヤマグチケン</t>
    </rPh>
    <rPh sb="3" eb="5">
      <t>シモノセキ</t>
    </rPh>
    <rPh sb="5" eb="7">
      <t>スイサン</t>
    </rPh>
    <rPh sb="7" eb="10">
      <t>シンコウキョク</t>
    </rPh>
    <rPh sb="10" eb="11">
      <t>オヨ</t>
    </rPh>
    <rPh sb="12" eb="14">
      <t>シモノセキ</t>
    </rPh>
    <rPh sb="14" eb="16">
      <t>ギョコウ</t>
    </rPh>
    <rPh sb="16" eb="18">
      <t>チホウ</t>
    </rPh>
    <rPh sb="18" eb="20">
      <t>オロシウリ</t>
    </rPh>
    <rPh sb="20" eb="22">
      <t>イチバ</t>
    </rPh>
    <rPh sb="23" eb="25">
      <t>シヨウ</t>
    </rPh>
    <rPh sb="27" eb="29">
      <t>デンキ</t>
    </rPh>
    <phoneticPr fontId="2"/>
  </si>
  <si>
    <t>山口きらら博記念公園管理事務所で使用する電気</t>
    <rPh sb="0" eb="2">
      <t>ヤマグチ</t>
    </rPh>
    <rPh sb="5" eb="6">
      <t>ハク</t>
    </rPh>
    <rPh sb="6" eb="8">
      <t>キネン</t>
    </rPh>
    <rPh sb="8" eb="10">
      <t>コウエン</t>
    </rPh>
    <rPh sb="10" eb="12">
      <t>カンリ</t>
    </rPh>
    <rPh sb="12" eb="14">
      <t>ジム</t>
    </rPh>
    <rPh sb="14" eb="15">
      <t>ショ</t>
    </rPh>
    <rPh sb="16" eb="18">
      <t>シヨウ</t>
    </rPh>
    <rPh sb="20" eb="22">
      <t>デンキ</t>
    </rPh>
    <phoneticPr fontId="2"/>
  </si>
  <si>
    <t>土木建築部</t>
    <rPh sb="0" eb="2">
      <t>ドボク</t>
    </rPh>
    <rPh sb="2" eb="4">
      <t>ケンチク</t>
    </rPh>
    <rPh sb="4" eb="5">
      <t>ブ</t>
    </rPh>
    <phoneticPr fontId="2"/>
  </si>
  <si>
    <t>菅野発電所ほか10発電所</t>
    <rPh sb="0" eb="2">
      <t>スガノ</t>
    </rPh>
    <rPh sb="2" eb="5">
      <t>ハツデンショ</t>
    </rPh>
    <rPh sb="9" eb="12">
      <t>ハツデンショ</t>
    </rPh>
    <phoneticPr fontId="2"/>
  </si>
  <si>
    <t>単位：：千円</t>
    <rPh sb="0" eb="2">
      <t>タンイ</t>
    </rPh>
    <rPh sb="4" eb="6">
      <t>センエン</t>
    </rPh>
    <phoneticPr fontId="2"/>
  </si>
  <si>
    <t>徳島県６合同庁舎で使用する電気（注１）</t>
    <rPh sb="0" eb="2">
      <t>トクシマ</t>
    </rPh>
    <rPh sb="2" eb="3">
      <t>ケン</t>
    </rPh>
    <rPh sb="4" eb="6">
      <t>ゴウドウ</t>
    </rPh>
    <rPh sb="6" eb="8">
      <t>チョウシャ</t>
    </rPh>
    <rPh sb="9" eb="11">
      <t>シヨウ</t>
    </rPh>
    <rPh sb="13" eb="15">
      <t>デンキ</t>
    </rPh>
    <rPh sb="16" eb="17">
      <t>チュウ</t>
    </rPh>
    <phoneticPr fontId="2"/>
  </si>
  <si>
    <t>ミツウロコグリーンエネルギー（株）</t>
    <rPh sb="15" eb="16">
      <t>カブ</t>
    </rPh>
    <phoneticPr fontId="2"/>
  </si>
  <si>
    <t>２者</t>
    <rPh sb="1" eb="2">
      <t>モノ</t>
    </rPh>
    <phoneticPr fontId="2"/>
  </si>
  <si>
    <t>徳島県食肉衛生検査所ほか７庁舎等で使用する電気（注２）</t>
    <rPh sb="0" eb="2">
      <t>トクシマ</t>
    </rPh>
    <rPh sb="2" eb="3">
      <t>ケン</t>
    </rPh>
    <rPh sb="3" eb="5">
      <t>ショクニク</t>
    </rPh>
    <rPh sb="5" eb="7">
      <t>エイセイ</t>
    </rPh>
    <rPh sb="7" eb="10">
      <t>ケンサショ</t>
    </rPh>
    <rPh sb="13" eb="15">
      <t>チョウシャ</t>
    </rPh>
    <rPh sb="15" eb="16">
      <t>トウ</t>
    </rPh>
    <rPh sb="17" eb="19">
      <t>シヨウ</t>
    </rPh>
    <rPh sb="21" eb="23">
      <t>デンキ</t>
    </rPh>
    <rPh sb="24" eb="25">
      <t>チュウ</t>
    </rPh>
    <phoneticPr fontId="2"/>
  </si>
  <si>
    <t>（株）Ｆ－Ｐｏｗｅｒ</t>
    <rPh sb="1" eb="2">
      <t>カブ</t>
    </rPh>
    <phoneticPr fontId="2"/>
  </si>
  <si>
    <t>５者</t>
    <rPh sb="1" eb="2">
      <t>モノ</t>
    </rPh>
    <phoneticPr fontId="2"/>
  </si>
  <si>
    <t>徳島県東部保健福祉局徳島保健所庁舎ほか５庁舎等で使用する電気（注２）</t>
    <rPh sb="0" eb="2">
      <t>トクシマ</t>
    </rPh>
    <rPh sb="2" eb="3">
      <t>ケン</t>
    </rPh>
    <rPh sb="3" eb="5">
      <t>トウブ</t>
    </rPh>
    <rPh sb="5" eb="7">
      <t>ホケン</t>
    </rPh>
    <rPh sb="7" eb="10">
      <t>フクシキョク</t>
    </rPh>
    <rPh sb="10" eb="12">
      <t>トクシマ</t>
    </rPh>
    <rPh sb="12" eb="15">
      <t>ホケンジョ</t>
    </rPh>
    <rPh sb="15" eb="17">
      <t>チョウシャ</t>
    </rPh>
    <rPh sb="20" eb="22">
      <t>チョウシャ</t>
    </rPh>
    <rPh sb="22" eb="23">
      <t>トウ</t>
    </rPh>
    <rPh sb="24" eb="26">
      <t>シヨウ</t>
    </rPh>
    <rPh sb="28" eb="30">
      <t>デンキ</t>
    </rPh>
    <phoneticPr fontId="2"/>
  </si>
  <si>
    <t>徳島県農林水産総合技術支援センター水産研究課ほか２庁舎等で使用する電気（注２）</t>
    <rPh sb="0" eb="2">
      <t>トクシマ</t>
    </rPh>
    <rPh sb="2" eb="3">
      <t>ケン</t>
    </rPh>
    <rPh sb="3" eb="5">
      <t>ノウリン</t>
    </rPh>
    <rPh sb="5" eb="7">
      <t>スイサン</t>
    </rPh>
    <rPh sb="7" eb="9">
      <t>ソウゴウ</t>
    </rPh>
    <rPh sb="9" eb="11">
      <t>ギジュツ</t>
    </rPh>
    <rPh sb="11" eb="13">
      <t>シエン</t>
    </rPh>
    <rPh sb="17" eb="19">
      <t>スイサン</t>
    </rPh>
    <rPh sb="19" eb="21">
      <t>ケンキュウ</t>
    </rPh>
    <rPh sb="21" eb="22">
      <t>カ</t>
    </rPh>
    <rPh sb="25" eb="27">
      <t>チョウシャ</t>
    </rPh>
    <rPh sb="27" eb="28">
      <t>トウ</t>
    </rPh>
    <rPh sb="29" eb="31">
      <t>シヨウ</t>
    </rPh>
    <rPh sb="33" eb="35">
      <t>デンキ</t>
    </rPh>
    <phoneticPr fontId="2"/>
  </si>
  <si>
    <t>徳島県立防災センターほか１庁舎等で使用する電気（注２）</t>
    <rPh sb="0" eb="2">
      <t>トクシマ</t>
    </rPh>
    <rPh sb="2" eb="3">
      <t>ケン</t>
    </rPh>
    <rPh sb="3" eb="4">
      <t>リツ</t>
    </rPh>
    <rPh sb="4" eb="6">
      <t>ボウサイ</t>
    </rPh>
    <rPh sb="13" eb="15">
      <t>チョウシャ</t>
    </rPh>
    <rPh sb="15" eb="16">
      <t>トウ</t>
    </rPh>
    <rPh sb="17" eb="19">
      <t>シヨウ</t>
    </rPh>
    <rPh sb="21" eb="23">
      <t>デンキ</t>
    </rPh>
    <phoneticPr fontId="2"/>
  </si>
  <si>
    <t>【備考】</t>
    <rPh sb="1" eb="3">
      <t>ビコウ</t>
    </rPh>
    <phoneticPr fontId="2"/>
  </si>
  <si>
    <t>（注１）Ｈ２７．１．１からＨ２８．３．３１までの期間（１５か月）を対象とした電力入札であり，調査項目に対する各回答については，調達期間（１５か月間）での金額及び予定使用電力量を記載している。</t>
    <rPh sb="24" eb="26">
      <t>キカン</t>
    </rPh>
    <rPh sb="33" eb="35">
      <t>タイショウ</t>
    </rPh>
    <rPh sb="38" eb="40">
      <t>デンリョク</t>
    </rPh>
    <rPh sb="40" eb="42">
      <t>ニュウサツ</t>
    </rPh>
    <rPh sb="46" eb="48">
      <t>チョウサ</t>
    </rPh>
    <rPh sb="48" eb="50">
      <t>コウモク</t>
    </rPh>
    <rPh sb="51" eb="52">
      <t>タイ</t>
    </rPh>
    <rPh sb="54" eb="55">
      <t>カク</t>
    </rPh>
    <rPh sb="55" eb="57">
      <t>カイトウ</t>
    </rPh>
    <rPh sb="63" eb="65">
      <t>チョウタツ</t>
    </rPh>
    <rPh sb="65" eb="67">
      <t>キカン</t>
    </rPh>
    <rPh sb="71" eb="72">
      <t>ゲツ</t>
    </rPh>
    <rPh sb="72" eb="73">
      <t>カン</t>
    </rPh>
    <rPh sb="76" eb="78">
      <t>キンガク</t>
    </rPh>
    <rPh sb="78" eb="79">
      <t>オヨ</t>
    </rPh>
    <rPh sb="80" eb="82">
      <t>ヨテイ</t>
    </rPh>
    <rPh sb="82" eb="84">
      <t>シヨウ</t>
    </rPh>
    <rPh sb="84" eb="86">
      <t>デンリョク</t>
    </rPh>
    <rPh sb="86" eb="87">
      <t>リョウ</t>
    </rPh>
    <rPh sb="88" eb="90">
      <t>キサイ</t>
    </rPh>
    <phoneticPr fontId="2"/>
  </si>
  <si>
    <t>（注２）Ｈ２７．７．１からＨ２８．６．３０までの期間（１２か月）を対象とした電力入札であり，調査項目に対する各回答については，調達期間（１２か月間）での金額及び予定使用電力量を記載している。</t>
    <rPh sb="24" eb="26">
      <t>キカン</t>
    </rPh>
    <rPh sb="33" eb="35">
      <t>タイショウ</t>
    </rPh>
    <rPh sb="38" eb="40">
      <t>デンリョク</t>
    </rPh>
    <rPh sb="40" eb="42">
      <t>ニュウサツ</t>
    </rPh>
    <rPh sb="46" eb="48">
      <t>チョウサ</t>
    </rPh>
    <rPh sb="48" eb="50">
      <t>コウモク</t>
    </rPh>
    <rPh sb="51" eb="52">
      <t>タイ</t>
    </rPh>
    <rPh sb="54" eb="55">
      <t>カク</t>
    </rPh>
    <rPh sb="55" eb="57">
      <t>カイトウ</t>
    </rPh>
    <rPh sb="63" eb="65">
      <t>チョウタツ</t>
    </rPh>
    <rPh sb="65" eb="67">
      <t>キカン</t>
    </rPh>
    <rPh sb="71" eb="72">
      <t>ゲツ</t>
    </rPh>
    <rPh sb="72" eb="73">
      <t>カン</t>
    </rPh>
    <rPh sb="76" eb="78">
      <t>キンガク</t>
    </rPh>
    <rPh sb="78" eb="79">
      <t>オヨ</t>
    </rPh>
    <rPh sb="80" eb="82">
      <t>ヨテイ</t>
    </rPh>
    <rPh sb="82" eb="84">
      <t>シヨウ</t>
    </rPh>
    <rPh sb="84" eb="86">
      <t>デンリョク</t>
    </rPh>
    <rPh sb="86" eb="87">
      <t>リョウ</t>
    </rPh>
    <rPh sb="88" eb="90">
      <t>キサイ</t>
    </rPh>
    <phoneticPr fontId="2"/>
  </si>
  <si>
    <t>電力需給契約（水力）</t>
    <rPh sb="0" eb="2">
      <t>デンリョク</t>
    </rPh>
    <rPh sb="2" eb="4">
      <t>ジュキュウ</t>
    </rPh>
    <rPh sb="4" eb="6">
      <t>ケイヤク</t>
    </rPh>
    <rPh sb="7" eb="9">
      <t>スイリョク</t>
    </rPh>
    <phoneticPr fontId="2"/>
  </si>
  <si>
    <t>四国電力</t>
    <rPh sb="0" eb="2">
      <t>シコク</t>
    </rPh>
    <rPh sb="2" eb="4">
      <t>デンリョク</t>
    </rPh>
    <phoneticPr fontId="2"/>
  </si>
  <si>
    <t>電力需給契約（ﾏﾘﾝﾋﾟｱ沖洲太陽光）</t>
    <rPh sb="0" eb="2">
      <t>デンリョク</t>
    </rPh>
    <rPh sb="2" eb="4">
      <t>ジュキュウ</t>
    </rPh>
    <rPh sb="4" eb="6">
      <t>ケイヤク</t>
    </rPh>
    <rPh sb="14" eb="17">
      <t>タイヨウコウ</t>
    </rPh>
    <rPh sb="17" eb="18">
      <t>）</t>
    </rPh>
    <phoneticPr fontId="2"/>
  </si>
  <si>
    <t>電力需給契約（和田島太陽光）</t>
    <rPh sb="0" eb="2">
      <t>デンリョク</t>
    </rPh>
    <rPh sb="2" eb="4">
      <t>ジュキュウ</t>
    </rPh>
    <rPh sb="4" eb="6">
      <t>ケイヤク</t>
    </rPh>
    <rPh sb="7" eb="10">
      <t>ワダジマ</t>
    </rPh>
    <rPh sb="10" eb="13">
      <t>タイヨウコウ</t>
    </rPh>
    <phoneticPr fontId="2"/>
  </si>
  <si>
    <t>香川県</t>
    <rPh sb="0" eb="3">
      <t>カガワケン</t>
    </rPh>
    <phoneticPr fontId="2"/>
  </si>
  <si>
    <t>全落札額のうち10電力会社が入札に参加したときの落札価格合計/電力会社
提示額（税抜き）⑭/⑥</t>
    <phoneticPr fontId="2"/>
  </si>
  <si>
    <t>香川県が所管する施設（その１）の電力調達</t>
    <rPh sb="0" eb="3">
      <t>カガワケン</t>
    </rPh>
    <rPh sb="4" eb="6">
      <t>ショカン</t>
    </rPh>
    <rPh sb="8" eb="10">
      <t>シセツ</t>
    </rPh>
    <rPh sb="16" eb="18">
      <t>デンリョク</t>
    </rPh>
    <rPh sb="18" eb="20">
      <t>チョウタツ</t>
    </rPh>
    <phoneticPr fontId="2"/>
  </si>
  <si>
    <t>※平成27年10月から平成30年9月までの3年間の契約のため、平成27年度半年分で計算しています。</t>
    <phoneticPr fontId="2"/>
  </si>
  <si>
    <t>香川県が所管する施設（その２）の電力調達</t>
    <rPh sb="0" eb="3">
      <t>カガワケン</t>
    </rPh>
    <rPh sb="4" eb="6">
      <t>ショカン</t>
    </rPh>
    <rPh sb="8" eb="10">
      <t>シセツ</t>
    </rPh>
    <rPh sb="16" eb="18">
      <t>デンリョク</t>
    </rPh>
    <rPh sb="18" eb="20">
      <t>チョウタツ</t>
    </rPh>
    <phoneticPr fontId="2"/>
  </si>
  <si>
    <t>※平成27年10月から平成30年9月までの3年間の契約のため、平成27年度半年分で計算しています。</t>
    <rPh sb="1" eb="3">
      <t>ヘイセイ</t>
    </rPh>
    <rPh sb="5" eb="6">
      <t>ネン</t>
    </rPh>
    <rPh sb="8" eb="9">
      <t>ガツ</t>
    </rPh>
    <rPh sb="11" eb="13">
      <t>ヘイセイ</t>
    </rPh>
    <rPh sb="15" eb="16">
      <t>ネン</t>
    </rPh>
    <rPh sb="17" eb="18">
      <t>ガツ</t>
    </rPh>
    <rPh sb="25" eb="27">
      <t>ケイヤク</t>
    </rPh>
    <rPh sb="31" eb="33">
      <t>ヘイセイ</t>
    </rPh>
    <phoneticPr fontId="2"/>
  </si>
  <si>
    <t>豊島中間保管・梱包施設/高度排水処理施設</t>
    <rPh sb="0" eb="1">
      <t>ユタカ</t>
    </rPh>
    <rPh sb="1" eb="2">
      <t>シマ</t>
    </rPh>
    <rPh sb="2" eb="4">
      <t>チュウカン</t>
    </rPh>
    <rPh sb="4" eb="6">
      <t>ホカン</t>
    </rPh>
    <rPh sb="7" eb="9">
      <t>コンポウ</t>
    </rPh>
    <rPh sb="9" eb="11">
      <t>シセツ</t>
    </rPh>
    <rPh sb="12" eb="14">
      <t>コウド</t>
    </rPh>
    <rPh sb="14" eb="16">
      <t>ハイスイ</t>
    </rPh>
    <rPh sb="16" eb="18">
      <t>ショリ</t>
    </rPh>
    <rPh sb="18" eb="20">
      <t>シセツ</t>
    </rPh>
    <phoneticPr fontId="2"/>
  </si>
  <si>
    <t>中国電力株式会社</t>
    <rPh sb="0" eb="2">
      <t>チュウゴク</t>
    </rPh>
    <rPh sb="2" eb="4">
      <t>デンリョク</t>
    </rPh>
    <rPh sb="4" eb="6">
      <t>カブシキ</t>
    </rPh>
    <rPh sb="6" eb="8">
      <t>カイシャ</t>
    </rPh>
    <phoneticPr fontId="2"/>
  </si>
  <si>
    <t>※平成27年10月から平成29年3月までの1年間半の契約のため、平成27年度半年分で計算しています。</t>
    <rPh sb="24" eb="25">
      <t>ハン</t>
    </rPh>
    <rPh sb="26" eb="28">
      <t>ケイヤク</t>
    </rPh>
    <rPh sb="32" eb="34">
      <t>ヘイセイ</t>
    </rPh>
    <phoneticPr fontId="2"/>
  </si>
  <si>
    <t>香川県立中央病院の電力調達　</t>
    <rPh sb="0" eb="2">
      <t>カガワ</t>
    </rPh>
    <rPh sb="2" eb="4">
      <t>ケンリツ</t>
    </rPh>
    <rPh sb="4" eb="6">
      <t>チュウオウ</t>
    </rPh>
    <rPh sb="6" eb="8">
      <t>ビョウイン</t>
    </rPh>
    <rPh sb="9" eb="11">
      <t>デンリョク</t>
    </rPh>
    <rPh sb="11" eb="13">
      <t>チョウタツ</t>
    </rPh>
    <phoneticPr fontId="2"/>
  </si>
  <si>
    <t>四国電力株式会社</t>
    <rPh sb="0" eb="2">
      <t>シコク</t>
    </rPh>
    <rPh sb="2" eb="4">
      <t>デンリョク</t>
    </rPh>
    <rPh sb="4" eb="8">
      <t>カブシキガイシャ</t>
    </rPh>
    <phoneticPr fontId="2"/>
  </si>
  <si>
    <t>香川県立白鳥病院の電力調達</t>
    <rPh sb="0" eb="2">
      <t>カガワ</t>
    </rPh>
    <rPh sb="2" eb="4">
      <t>ケンリツ</t>
    </rPh>
    <rPh sb="4" eb="6">
      <t>シラトリ</t>
    </rPh>
    <rPh sb="6" eb="8">
      <t>ビョウイン</t>
    </rPh>
    <rPh sb="9" eb="11">
      <t>デンリョク</t>
    </rPh>
    <rPh sb="11" eb="13">
      <t>チョウタツ</t>
    </rPh>
    <phoneticPr fontId="2"/>
  </si>
  <si>
    <t>※平成28年2月から平成3１年１月までの3年間の契約のため、平成27年度半年分で計算しています。</t>
    <phoneticPr fontId="2"/>
  </si>
  <si>
    <t>ため池を活用した太陽光発電施設導入実証実験</t>
    <rPh sb="2" eb="3">
      <t>イケ</t>
    </rPh>
    <rPh sb="4" eb="6">
      <t>カツヨウ</t>
    </rPh>
    <rPh sb="8" eb="11">
      <t>タイヨウコウ</t>
    </rPh>
    <rPh sb="11" eb="13">
      <t>ハツデン</t>
    </rPh>
    <rPh sb="13" eb="15">
      <t>シセツ</t>
    </rPh>
    <rPh sb="15" eb="17">
      <t>ドウニュウ</t>
    </rPh>
    <rPh sb="17" eb="19">
      <t>ジッショウ</t>
    </rPh>
    <rPh sb="19" eb="21">
      <t>ジッケン</t>
    </rPh>
    <phoneticPr fontId="2"/>
  </si>
  <si>
    <t>農政水産部</t>
    <rPh sb="0" eb="2">
      <t>ノウセイ</t>
    </rPh>
    <rPh sb="2" eb="4">
      <t>スイサン</t>
    </rPh>
    <rPh sb="4" eb="5">
      <t>ブ</t>
    </rPh>
    <phoneticPr fontId="2"/>
  </si>
  <si>
    <t>固定価格買取制度に基づき契約している</t>
  </si>
  <si>
    <t>四国電力㈱</t>
    <rPh sb="0" eb="2">
      <t>シコク</t>
    </rPh>
    <rPh sb="2" eb="4">
      <t>デンリョク</t>
    </rPh>
    <phoneticPr fontId="2"/>
  </si>
  <si>
    <t>三本松高校太陽光発電の売却</t>
    <rPh sb="0" eb="3">
      <t>サンボンマツ</t>
    </rPh>
    <rPh sb="3" eb="5">
      <t>コウコウ</t>
    </rPh>
    <rPh sb="5" eb="8">
      <t>タイヨウコウ</t>
    </rPh>
    <rPh sb="8" eb="10">
      <t>ハツデン</t>
    </rPh>
    <rPh sb="11" eb="13">
      <t>バイキャク</t>
    </rPh>
    <phoneticPr fontId="2"/>
  </si>
  <si>
    <t>単独随意契約（24年度当初契約の継続）</t>
  </si>
  <si>
    <t>別表１</t>
    <rPh sb="0" eb="1">
      <t>ベツ</t>
    </rPh>
    <rPh sb="1" eb="2">
      <t>ヒョウ</t>
    </rPh>
    <phoneticPr fontId="2"/>
  </si>
  <si>
    <t>愛媛県中予地方局松山庁舎で使用する電気の調達</t>
    <rPh sb="0" eb="3">
      <t>エヒメケン</t>
    </rPh>
    <rPh sb="3" eb="5">
      <t>チュウヨ</t>
    </rPh>
    <rPh sb="5" eb="7">
      <t>チホウ</t>
    </rPh>
    <rPh sb="7" eb="8">
      <t>キョク</t>
    </rPh>
    <rPh sb="8" eb="10">
      <t>マツヤマ</t>
    </rPh>
    <rPh sb="10" eb="12">
      <t>チョウシャ</t>
    </rPh>
    <rPh sb="13" eb="15">
      <t>シヨウ</t>
    </rPh>
    <rPh sb="17" eb="19">
      <t>デンキ</t>
    </rPh>
    <rPh sb="20" eb="22">
      <t>チョウタツ</t>
    </rPh>
    <phoneticPr fontId="2"/>
  </si>
  <si>
    <t>愛媛県中予地方局</t>
    <rPh sb="0" eb="3">
      <t>エヒメケン</t>
    </rPh>
    <rPh sb="3" eb="5">
      <t>チュウヨ</t>
    </rPh>
    <rPh sb="5" eb="7">
      <t>チホウ</t>
    </rPh>
    <rPh sb="7" eb="8">
      <t>キョク</t>
    </rPh>
    <phoneticPr fontId="2"/>
  </si>
  <si>
    <t>別表２</t>
    <rPh sb="0" eb="1">
      <t>ベツ</t>
    </rPh>
    <rPh sb="1" eb="2">
      <t>ヒョウ</t>
    </rPh>
    <phoneticPr fontId="2"/>
  </si>
  <si>
    <t>※該当ありません</t>
    <rPh sb="1" eb="3">
      <t>ガイトウ</t>
    </rPh>
    <phoneticPr fontId="2"/>
  </si>
  <si>
    <t>別表３</t>
    <rPh sb="0" eb="1">
      <t>ベツ</t>
    </rPh>
    <rPh sb="1" eb="2">
      <t>ヒョウ</t>
    </rPh>
    <phoneticPr fontId="2"/>
  </si>
  <si>
    <t>地芳トンネル水力発電設備</t>
  </si>
  <si>
    <t>久万高原土木事務所</t>
    <rPh sb="0" eb="4">
      <t>クマコウゲン</t>
    </rPh>
    <rPh sb="4" eb="6">
      <t>ドボク</t>
    </rPh>
    <rPh sb="6" eb="8">
      <t>ジム</t>
    </rPh>
    <rPh sb="8" eb="9">
      <t>ショ</t>
    </rPh>
    <phoneticPr fontId="2"/>
  </si>
  <si>
    <t>畑寺発電所発電電力の売電契約</t>
  </si>
  <si>
    <t>公営企業管理局</t>
    <rPh sb="0" eb="2">
      <t>コウエイ</t>
    </rPh>
    <rPh sb="2" eb="4">
      <t>キギョウ</t>
    </rPh>
    <rPh sb="4" eb="6">
      <t>カンリ</t>
    </rPh>
    <rPh sb="6" eb="7">
      <t>キョク</t>
    </rPh>
    <phoneticPr fontId="2"/>
  </si>
  <si>
    <t>※契約期間8/1～3/10</t>
    <rPh sb="1" eb="3">
      <t>ケイヤク</t>
    </rPh>
    <rPh sb="3" eb="5">
      <t>キカン</t>
    </rPh>
    <phoneticPr fontId="2"/>
  </si>
  <si>
    <t>別表４</t>
    <rPh sb="0" eb="1">
      <t>ベツ</t>
    </rPh>
    <rPh sb="1" eb="2">
      <t>ヒョウ</t>
    </rPh>
    <phoneticPr fontId="2"/>
  </si>
  <si>
    <t>電力需給契約</t>
    <rPh sb="0" eb="2">
      <t>デンリョク</t>
    </rPh>
    <rPh sb="2" eb="4">
      <t>ジュキュウ</t>
    </rPh>
    <rPh sb="4" eb="6">
      <t>ケイヤク</t>
    </rPh>
    <phoneticPr fontId="9"/>
  </si>
  <si>
    <t>随意契約</t>
    <rPh sb="0" eb="2">
      <t>ズイイ</t>
    </rPh>
    <rPh sb="2" eb="4">
      <t>ケイヤク</t>
    </rPh>
    <phoneticPr fontId="9"/>
  </si>
  <si>
    <t>※契約期間3/10～3/31</t>
    <rPh sb="1" eb="3">
      <t>ケイヤク</t>
    </rPh>
    <rPh sb="3" eb="5">
      <t>キカン</t>
    </rPh>
    <phoneticPr fontId="2"/>
  </si>
  <si>
    <t>福岡県庁舎電力供給（ベース供給部分）</t>
    <rPh sb="0" eb="2">
      <t>フクオカ</t>
    </rPh>
    <rPh sb="2" eb="3">
      <t>ケン</t>
    </rPh>
    <rPh sb="3" eb="5">
      <t>チョウシャ</t>
    </rPh>
    <rPh sb="5" eb="7">
      <t>デンリョク</t>
    </rPh>
    <rPh sb="7" eb="9">
      <t>キョウキュウ</t>
    </rPh>
    <rPh sb="13" eb="15">
      <t>キョウキュウ</t>
    </rPh>
    <rPh sb="15" eb="17">
      <t>ブブン</t>
    </rPh>
    <phoneticPr fontId="25"/>
  </si>
  <si>
    <t>九州電力</t>
    <rPh sb="0" eb="2">
      <t>キュウシュウ</t>
    </rPh>
    <rPh sb="2" eb="4">
      <t>デンリョク</t>
    </rPh>
    <phoneticPr fontId="2"/>
  </si>
  <si>
    <t>福岡県庁舎電力供給（負荷追随供給部分）</t>
    <rPh sb="0" eb="2">
      <t>フクオカ</t>
    </rPh>
    <rPh sb="2" eb="3">
      <t>ケン</t>
    </rPh>
    <rPh sb="3" eb="5">
      <t>チョウシャ</t>
    </rPh>
    <rPh sb="5" eb="7">
      <t>デンリョク</t>
    </rPh>
    <rPh sb="7" eb="9">
      <t>キョウキュウ</t>
    </rPh>
    <rPh sb="10" eb="12">
      <t>フカ</t>
    </rPh>
    <rPh sb="12" eb="14">
      <t>ツイズイ</t>
    </rPh>
    <rPh sb="14" eb="16">
      <t>キョウキュウ</t>
    </rPh>
    <rPh sb="16" eb="18">
      <t>ブブン</t>
    </rPh>
    <phoneticPr fontId="25"/>
  </si>
  <si>
    <t>九州歴史資料館電力供給</t>
    <rPh sb="0" eb="2">
      <t>キュウシュウ</t>
    </rPh>
    <rPh sb="2" eb="7">
      <t>レキシシリョウカン</t>
    </rPh>
    <rPh sb="7" eb="9">
      <t>デンリョク</t>
    </rPh>
    <rPh sb="9" eb="11">
      <t>キョウキュウ</t>
    </rPh>
    <phoneticPr fontId="25"/>
  </si>
  <si>
    <t>福岡県有施設その１（１６施設）電力供給</t>
    <rPh sb="0" eb="2">
      <t>フクオカ</t>
    </rPh>
    <rPh sb="2" eb="4">
      <t>ケンユウ</t>
    </rPh>
    <rPh sb="4" eb="6">
      <t>シセツ</t>
    </rPh>
    <rPh sb="12" eb="14">
      <t>シセツ</t>
    </rPh>
    <rPh sb="15" eb="17">
      <t>デンリョク</t>
    </rPh>
    <rPh sb="17" eb="19">
      <t>キョウキュウ</t>
    </rPh>
    <phoneticPr fontId="25"/>
  </si>
  <si>
    <t>丸紅</t>
    <rPh sb="0" eb="2">
      <t>マルベニ</t>
    </rPh>
    <phoneticPr fontId="9"/>
  </si>
  <si>
    <t>福岡県有施設その２（１６施設）電力供給</t>
    <rPh sb="0" eb="2">
      <t>フクオカ</t>
    </rPh>
    <rPh sb="2" eb="4">
      <t>ケンユウ</t>
    </rPh>
    <rPh sb="4" eb="6">
      <t>シセツ</t>
    </rPh>
    <rPh sb="12" eb="14">
      <t>シセツ</t>
    </rPh>
    <rPh sb="15" eb="17">
      <t>デンリョク</t>
    </rPh>
    <rPh sb="17" eb="19">
      <t>キョウキュウ</t>
    </rPh>
    <phoneticPr fontId="25"/>
  </si>
  <si>
    <t>福岡県有施設その３（１５施設）電力供給</t>
    <rPh sb="0" eb="2">
      <t>フクオカ</t>
    </rPh>
    <rPh sb="2" eb="4">
      <t>ケンユウ</t>
    </rPh>
    <rPh sb="4" eb="6">
      <t>シセツ</t>
    </rPh>
    <rPh sb="12" eb="14">
      <t>シセツ</t>
    </rPh>
    <rPh sb="15" eb="17">
      <t>デンリョク</t>
    </rPh>
    <rPh sb="17" eb="19">
      <t>キョウキュウ</t>
    </rPh>
    <phoneticPr fontId="25"/>
  </si>
  <si>
    <t>福岡県有施設その４（１６施設）電力供給</t>
    <rPh sb="0" eb="2">
      <t>フクオカ</t>
    </rPh>
    <rPh sb="2" eb="4">
      <t>ケンユウ</t>
    </rPh>
    <rPh sb="4" eb="6">
      <t>シセツ</t>
    </rPh>
    <rPh sb="12" eb="14">
      <t>シセツ</t>
    </rPh>
    <rPh sb="15" eb="17">
      <t>デンリョク</t>
    </rPh>
    <rPh sb="17" eb="19">
      <t>キョウキュウ</t>
    </rPh>
    <phoneticPr fontId="25"/>
  </si>
  <si>
    <t>伊藤忠エネクス</t>
    <rPh sb="0" eb="3">
      <t>イトウチュウ</t>
    </rPh>
    <phoneticPr fontId="9"/>
  </si>
  <si>
    <t>福岡県有施設その５（　９施設）電力供給</t>
    <rPh sb="0" eb="2">
      <t>フクオカ</t>
    </rPh>
    <rPh sb="2" eb="4">
      <t>ケンユウ</t>
    </rPh>
    <rPh sb="4" eb="6">
      <t>シセツ</t>
    </rPh>
    <rPh sb="12" eb="14">
      <t>シセツ</t>
    </rPh>
    <rPh sb="15" eb="17">
      <t>デンリョク</t>
    </rPh>
    <rPh sb="17" eb="19">
      <t>キョウキュウ</t>
    </rPh>
    <phoneticPr fontId="25"/>
  </si>
  <si>
    <t>福岡県有施設その６（１３施設）電力供給</t>
    <rPh sb="0" eb="2">
      <t>フクオカ</t>
    </rPh>
    <rPh sb="2" eb="4">
      <t>ケンユウ</t>
    </rPh>
    <rPh sb="4" eb="6">
      <t>シセツ</t>
    </rPh>
    <rPh sb="12" eb="14">
      <t>シセツ</t>
    </rPh>
    <rPh sb="15" eb="17">
      <t>デンリョク</t>
    </rPh>
    <rPh sb="17" eb="19">
      <t>キョウキュウ</t>
    </rPh>
    <phoneticPr fontId="25"/>
  </si>
  <si>
    <t>福岡県有施設その７（　８施設）電力供給</t>
    <rPh sb="0" eb="2">
      <t>フクオカ</t>
    </rPh>
    <rPh sb="2" eb="4">
      <t>ケンユウ</t>
    </rPh>
    <rPh sb="4" eb="6">
      <t>シセツ</t>
    </rPh>
    <rPh sb="12" eb="14">
      <t>シセツ</t>
    </rPh>
    <rPh sb="15" eb="17">
      <t>デンリョク</t>
    </rPh>
    <rPh sb="17" eb="19">
      <t>キョウキュウ</t>
    </rPh>
    <phoneticPr fontId="25"/>
  </si>
  <si>
    <t>福岡共同公文書館　他４施設電力供給</t>
  </si>
  <si>
    <t>企業局配水所　他７施設電力供給</t>
  </si>
  <si>
    <t>猪野ダム管理所　他５施設電力供給</t>
  </si>
  <si>
    <t>宮田浄水場　他４施設電力供給</t>
  </si>
  <si>
    <t>応札者なし</t>
    <rPh sb="0" eb="2">
      <t>オウサツ</t>
    </rPh>
    <rPh sb="2" eb="3">
      <t>シャ</t>
    </rPh>
    <phoneticPr fontId="2"/>
  </si>
  <si>
    <t>福岡武道館外９施設電力供給</t>
    <rPh sb="0" eb="2">
      <t>フクオカ</t>
    </rPh>
    <rPh sb="2" eb="5">
      <t>ブドウカン</t>
    </rPh>
    <rPh sb="5" eb="6">
      <t>ホカ</t>
    </rPh>
    <rPh sb="7" eb="9">
      <t>シセツ</t>
    </rPh>
    <rPh sb="9" eb="11">
      <t>デンリョク</t>
    </rPh>
    <rPh sb="11" eb="13">
      <t>キョウキュウ</t>
    </rPh>
    <phoneticPr fontId="2"/>
  </si>
  <si>
    <t>福岡県警察本部</t>
    <rPh sb="0" eb="3">
      <t>フクオカケン</t>
    </rPh>
    <rPh sb="3" eb="5">
      <t>ケイサツ</t>
    </rPh>
    <rPh sb="5" eb="7">
      <t>ホンブ</t>
    </rPh>
    <phoneticPr fontId="2"/>
  </si>
  <si>
    <t>粕屋警察署外７施設電力供給</t>
    <rPh sb="0" eb="2">
      <t>カスヤ</t>
    </rPh>
    <rPh sb="2" eb="4">
      <t>ケイサツ</t>
    </rPh>
    <rPh sb="4" eb="5">
      <t>ショ</t>
    </rPh>
    <rPh sb="5" eb="6">
      <t>ホカ</t>
    </rPh>
    <rPh sb="7" eb="9">
      <t>シセツ</t>
    </rPh>
    <rPh sb="9" eb="11">
      <t>デンリョク</t>
    </rPh>
    <rPh sb="11" eb="13">
      <t>キョウキュウ</t>
    </rPh>
    <phoneticPr fontId="2"/>
  </si>
  <si>
    <t>糸島警察署外８施設電力供給</t>
    <rPh sb="0" eb="2">
      <t>イトシマ</t>
    </rPh>
    <rPh sb="2" eb="4">
      <t>ケイサツ</t>
    </rPh>
    <rPh sb="4" eb="5">
      <t>ショ</t>
    </rPh>
    <rPh sb="5" eb="6">
      <t>ホカ</t>
    </rPh>
    <rPh sb="7" eb="9">
      <t>シセツ</t>
    </rPh>
    <rPh sb="9" eb="11">
      <t>デンリョク</t>
    </rPh>
    <rPh sb="11" eb="13">
      <t>キョウキュウ</t>
    </rPh>
    <phoneticPr fontId="2"/>
  </si>
  <si>
    <t>東警察署外７施設電力供給</t>
    <rPh sb="0" eb="1">
      <t>ヒガシ</t>
    </rPh>
    <rPh sb="1" eb="3">
      <t>ケイサツ</t>
    </rPh>
    <rPh sb="3" eb="4">
      <t>ショ</t>
    </rPh>
    <rPh sb="4" eb="5">
      <t>ホカ</t>
    </rPh>
    <rPh sb="6" eb="8">
      <t>シセツ</t>
    </rPh>
    <rPh sb="8" eb="10">
      <t>デンリョク</t>
    </rPh>
    <rPh sb="10" eb="12">
      <t>キョウキュウ</t>
    </rPh>
    <phoneticPr fontId="2"/>
  </si>
  <si>
    <t>中央警察署外１０施設電力供給</t>
    <rPh sb="0" eb="2">
      <t>チュウオウ</t>
    </rPh>
    <rPh sb="2" eb="5">
      <t>ケイサツショ</t>
    </rPh>
    <rPh sb="5" eb="6">
      <t>ホカ</t>
    </rPh>
    <rPh sb="8" eb="10">
      <t>シセツ</t>
    </rPh>
    <rPh sb="10" eb="12">
      <t>デンリョク</t>
    </rPh>
    <rPh sb="12" eb="14">
      <t>キョウキュウ</t>
    </rPh>
    <phoneticPr fontId="2"/>
  </si>
  <si>
    <t>博多警察署外１施設電力供給</t>
    <rPh sb="0" eb="2">
      <t>ハカタ</t>
    </rPh>
    <rPh sb="2" eb="4">
      <t>ケイサツ</t>
    </rPh>
    <rPh sb="4" eb="5">
      <t>ショ</t>
    </rPh>
    <rPh sb="5" eb="6">
      <t>ホカ</t>
    </rPh>
    <rPh sb="7" eb="9">
      <t>シセツ</t>
    </rPh>
    <rPh sb="9" eb="11">
      <t>デンリョク</t>
    </rPh>
    <rPh sb="11" eb="13">
      <t>キョウキュウ</t>
    </rPh>
    <phoneticPr fontId="2"/>
  </si>
  <si>
    <t>福岡県立青豊高等学校外11校電力入札</t>
    <rPh sb="0" eb="3">
      <t>フクオカケン</t>
    </rPh>
    <rPh sb="3" eb="4">
      <t>リツ</t>
    </rPh>
    <rPh sb="4" eb="5">
      <t>アオ</t>
    </rPh>
    <rPh sb="5" eb="6">
      <t>ユタカ</t>
    </rPh>
    <rPh sb="6" eb="8">
      <t>コウトウ</t>
    </rPh>
    <rPh sb="8" eb="10">
      <t>ガッコウ</t>
    </rPh>
    <rPh sb="10" eb="11">
      <t>ホカ</t>
    </rPh>
    <rPh sb="13" eb="14">
      <t>コウ</t>
    </rPh>
    <rPh sb="14" eb="16">
      <t>デンリョク</t>
    </rPh>
    <rPh sb="16" eb="18">
      <t>ニュウサツ</t>
    </rPh>
    <phoneticPr fontId="2"/>
  </si>
  <si>
    <t>福岡県立小倉南高等学校外16校電力入札</t>
    <rPh sb="0" eb="3">
      <t>フクオカケン</t>
    </rPh>
    <rPh sb="3" eb="4">
      <t>リツ</t>
    </rPh>
    <rPh sb="4" eb="7">
      <t>コクラミナミ</t>
    </rPh>
    <rPh sb="7" eb="9">
      <t>コウトウ</t>
    </rPh>
    <rPh sb="9" eb="11">
      <t>ガッコウ</t>
    </rPh>
    <rPh sb="11" eb="12">
      <t>ホカ</t>
    </rPh>
    <rPh sb="14" eb="15">
      <t>コウ</t>
    </rPh>
    <rPh sb="15" eb="17">
      <t>デンリョク</t>
    </rPh>
    <rPh sb="17" eb="19">
      <t>ニュウサツ</t>
    </rPh>
    <phoneticPr fontId="2"/>
  </si>
  <si>
    <t>福岡県立宗像高等学校外15校電力入札</t>
    <rPh sb="0" eb="3">
      <t>フクオカケン</t>
    </rPh>
    <rPh sb="3" eb="4">
      <t>リツ</t>
    </rPh>
    <rPh sb="4" eb="6">
      <t>ムナカタ</t>
    </rPh>
    <rPh sb="6" eb="8">
      <t>コウトウ</t>
    </rPh>
    <rPh sb="8" eb="10">
      <t>ガッコウ</t>
    </rPh>
    <rPh sb="10" eb="11">
      <t>ホカ</t>
    </rPh>
    <rPh sb="13" eb="14">
      <t>コウ</t>
    </rPh>
    <rPh sb="14" eb="16">
      <t>デンリョク</t>
    </rPh>
    <rPh sb="16" eb="18">
      <t>ニュウサツ</t>
    </rPh>
    <phoneticPr fontId="2"/>
  </si>
  <si>
    <t>福岡県立宇美商業高等学校外12校電力入札</t>
    <rPh sb="0" eb="3">
      <t>フクオカケン</t>
    </rPh>
    <rPh sb="3" eb="4">
      <t>リツ</t>
    </rPh>
    <rPh sb="4" eb="6">
      <t>ウミ</t>
    </rPh>
    <rPh sb="6" eb="8">
      <t>ショウギョウ</t>
    </rPh>
    <rPh sb="8" eb="10">
      <t>コウトウ</t>
    </rPh>
    <rPh sb="10" eb="12">
      <t>ガッコウ</t>
    </rPh>
    <rPh sb="12" eb="13">
      <t>ホカ</t>
    </rPh>
    <rPh sb="15" eb="16">
      <t>コウ</t>
    </rPh>
    <rPh sb="16" eb="18">
      <t>デンリョク</t>
    </rPh>
    <rPh sb="18" eb="20">
      <t>ニュウサツ</t>
    </rPh>
    <phoneticPr fontId="2"/>
  </si>
  <si>
    <t>福岡県立筑紫高等学校外15校電力入札</t>
    <rPh sb="0" eb="3">
      <t>フクオカケン</t>
    </rPh>
    <rPh sb="3" eb="4">
      <t>リツ</t>
    </rPh>
    <rPh sb="4" eb="6">
      <t>チクシ</t>
    </rPh>
    <rPh sb="6" eb="8">
      <t>コウトウ</t>
    </rPh>
    <rPh sb="8" eb="10">
      <t>ガッコウ</t>
    </rPh>
    <rPh sb="10" eb="11">
      <t>ホカ</t>
    </rPh>
    <rPh sb="13" eb="14">
      <t>コウ</t>
    </rPh>
    <rPh sb="14" eb="16">
      <t>デンリョク</t>
    </rPh>
    <rPh sb="16" eb="18">
      <t>ニュウサツ</t>
    </rPh>
    <phoneticPr fontId="2"/>
  </si>
  <si>
    <t>福岡県立稲築志耕館高等学校外19校電力入札</t>
    <rPh sb="0" eb="3">
      <t>フクオカケン</t>
    </rPh>
    <rPh sb="3" eb="4">
      <t>リツ</t>
    </rPh>
    <rPh sb="4" eb="6">
      <t>イナツキ</t>
    </rPh>
    <rPh sb="6" eb="7">
      <t>ココロザシ</t>
    </rPh>
    <rPh sb="7" eb="8">
      <t>タガヤ</t>
    </rPh>
    <rPh sb="8" eb="9">
      <t>カン</t>
    </rPh>
    <rPh sb="9" eb="11">
      <t>コウトウ</t>
    </rPh>
    <rPh sb="11" eb="13">
      <t>ガッコウ</t>
    </rPh>
    <rPh sb="13" eb="14">
      <t>ホカ</t>
    </rPh>
    <rPh sb="16" eb="17">
      <t>コウ</t>
    </rPh>
    <rPh sb="17" eb="19">
      <t>デンリョク</t>
    </rPh>
    <rPh sb="19" eb="21">
      <t>ニュウサツ</t>
    </rPh>
    <phoneticPr fontId="2"/>
  </si>
  <si>
    <t>電力需給契約</t>
    <rPh sb="0" eb="2">
      <t>デンリョク</t>
    </rPh>
    <rPh sb="2" eb="4">
      <t>ジュキュウ</t>
    </rPh>
    <rPh sb="4" eb="6">
      <t>ケイヤク</t>
    </rPh>
    <phoneticPr fontId="2"/>
  </si>
  <si>
    <t>平成27年度佐賀県庁舎電力供給</t>
    <phoneticPr fontId="2"/>
  </si>
  <si>
    <t>経営支援本部</t>
    <rPh sb="0" eb="2">
      <t>ケイエイ</t>
    </rPh>
    <rPh sb="2" eb="4">
      <t>シエン</t>
    </rPh>
    <rPh sb="4" eb="6">
      <t>ホンブ</t>
    </rPh>
    <phoneticPr fontId="2"/>
  </si>
  <si>
    <t>イーレックス(株)</t>
    <rPh sb="6" eb="9">
      <t>カブ</t>
    </rPh>
    <phoneticPr fontId="2"/>
  </si>
  <si>
    <t>平成27年度佐賀県警察本部庁舎電力供給</t>
  </si>
  <si>
    <t>佐賀県警察本部</t>
    <phoneticPr fontId="2"/>
  </si>
  <si>
    <t>九州電力（株）</t>
  </si>
  <si>
    <r>
      <rPr>
        <sz val="11"/>
        <color indexed="10"/>
        <rFont val="ＭＳ Ｐゴシック"/>
        <family val="3"/>
        <charset val="128"/>
      </rPr>
      <t>Ｈ27年度</t>
    </r>
    <r>
      <rPr>
        <sz val="11"/>
        <rFont val="ＭＳ Ｐゴシック"/>
        <family val="3"/>
        <charset val="128"/>
      </rPr>
      <t xml:space="preserve">
売却実績
（税抜き・円）</t>
    </r>
    <rPh sb="6" eb="8">
      <t>バイキャク</t>
    </rPh>
    <rPh sb="8" eb="10">
      <t>ジッセキ</t>
    </rPh>
    <rPh sb="12" eb="13">
      <t>ゼイ</t>
    </rPh>
    <rPh sb="13" eb="14">
      <t>ヌ</t>
    </rPh>
    <rPh sb="16" eb="17">
      <t>エン</t>
    </rPh>
    <phoneticPr fontId="2"/>
  </si>
  <si>
    <r>
      <rPr>
        <sz val="11"/>
        <color indexed="10"/>
        <rFont val="ＭＳ Ｐゴシック"/>
        <family val="3"/>
        <charset val="128"/>
      </rPr>
      <t>Ｈ27年度</t>
    </r>
    <r>
      <rPr>
        <sz val="11"/>
        <rFont val="ＭＳ Ｐゴシック"/>
        <family val="3"/>
        <charset val="128"/>
      </rPr>
      <t xml:space="preserve">
数量実績(kWh)</t>
    </r>
    <rPh sb="6" eb="8">
      <t>スウリョウ</t>
    </rPh>
    <rPh sb="8" eb="10">
      <t>ジッセキ</t>
    </rPh>
    <phoneticPr fontId="2"/>
  </si>
  <si>
    <r>
      <rPr>
        <sz val="11"/>
        <color indexed="10"/>
        <rFont val="ＭＳ Ｐゴシック"/>
        <family val="3"/>
        <charset val="128"/>
      </rPr>
      <t>Ｈ27年度</t>
    </r>
    <r>
      <rPr>
        <sz val="11"/>
        <rFont val="ＭＳ Ｐゴシック"/>
        <family val="3"/>
        <charset val="128"/>
      </rPr>
      <t xml:space="preserve">
売却実績
（税抜き・円）</t>
    </r>
    <rPh sb="3" eb="5">
      <t>ネンド</t>
    </rPh>
    <rPh sb="6" eb="8">
      <t>バイキャク</t>
    </rPh>
    <rPh sb="8" eb="10">
      <t>ジッセキ</t>
    </rPh>
    <rPh sb="12" eb="13">
      <t>ゼイ</t>
    </rPh>
    <rPh sb="13" eb="14">
      <t>ヌ</t>
    </rPh>
    <rPh sb="16" eb="17">
      <t>エン</t>
    </rPh>
    <phoneticPr fontId="2"/>
  </si>
  <si>
    <t>太陽光発電売電に伴う契約</t>
    <rPh sb="0" eb="3">
      <t>タイヨウコウ</t>
    </rPh>
    <rPh sb="3" eb="5">
      <t>ハツデン</t>
    </rPh>
    <rPh sb="5" eb="7">
      <t>バイデン</t>
    </rPh>
    <rPh sb="8" eb="9">
      <t>トモナ</t>
    </rPh>
    <rPh sb="10" eb="12">
      <t>ケイヤク</t>
    </rPh>
    <phoneticPr fontId="2"/>
  </si>
  <si>
    <t>東部工業用水道
管理事務所</t>
    <rPh sb="0" eb="2">
      <t>トウブ</t>
    </rPh>
    <rPh sb="2" eb="5">
      <t>コウギョウヨウ</t>
    </rPh>
    <rPh sb="5" eb="7">
      <t>スイドウ</t>
    </rPh>
    <rPh sb="8" eb="10">
      <t>カンリ</t>
    </rPh>
    <rPh sb="10" eb="12">
      <t>ジム</t>
    </rPh>
    <rPh sb="12" eb="13">
      <t>ショ</t>
    </rPh>
    <phoneticPr fontId="2"/>
  </si>
  <si>
    <t>九州電力(株)</t>
    <rPh sb="0" eb="2">
      <t>キュウシュウ</t>
    </rPh>
    <rPh sb="2" eb="4">
      <t>デンリョク</t>
    </rPh>
    <rPh sb="4" eb="7">
      <t>カブ</t>
    </rPh>
    <phoneticPr fontId="2"/>
  </si>
  <si>
    <t>熊本県庁舎</t>
    <rPh sb="0" eb="3">
      <t>クマモトケン</t>
    </rPh>
    <rPh sb="3" eb="4">
      <t>チョウ</t>
    </rPh>
    <rPh sb="4" eb="5">
      <t>シャ</t>
    </rPh>
    <phoneticPr fontId="2"/>
  </si>
  <si>
    <t>（株）Ｆ－ＰＯＷＥＲ</t>
    <rPh sb="1" eb="2">
      <t>カブ</t>
    </rPh>
    <phoneticPr fontId="2"/>
  </si>
  <si>
    <t>熊本総合庁舎</t>
    <rPh sb="0" eb="2">
      <t>クマモト</t>
    </rPh>
    <rPh sb="2" eb="4">
      <t>ソウゴウ</t>
    </rPh>
    <rPh sb="4" eb="6">
      <t>チョウシャ</t>
    </rPh>
    <phoneticPr fontId="2"/>
  </si>
  <si>
    <t>（株）エネット</t>
    <rPh sb="1" eb="2">
      <t>カブ</t>
    </rPh>
    <phoneticPr fontId="2"/>
  </si>
  <si>
    <t>熊本土木事務所　　（庁舎分）</t>
    <rPh sb="0" eb="2">
      <t>クマモト</t>
    </rPh>
    <rPh sb="2" eb="4">
      <t>ドボク</t>
    </rPh>
    <rPh sb="4" eb="6">
      <t>ジム</t>
    </rPh>
    <rPh sb="6" eb="7">
      <t>ショ</t>
    </rPh>
    <rPh sb="10" eb="12">
      <t>チョウシャ</t>
    </rPh>
    <rPh sb="12" eb="13">
      <t>ブン</t>
    </rPh>
    <phoneticPr fontId="2"/>
  </si>
  <si>
    <t>宇城総合庁舎</t>
    <rPh sb="0" eb="2">
      <t>ウキ</t>
    </rPh>
    <rPh sb="2" eb="4">
      <t>ソウゴウ</t>
    </rPh>
    <rPh sb="4" eb="6">
      <t>チョウシャ</t>
    </rPh>
    <phoneticPr fontId="2"/>
  </si>
  <si>
    <t>玉名総合庁舎</t>
    <rPh sb="0" eb="2">
      <t>タマナ</t>
    </rPh>
    <rPh sb="2" eb="4">
      <t>ソウゴウ</t>
    </rPh>
    <rPh sb="4" eb="6">
      <t>チョウシャ</t>
    </rPh>
    <phoneticPr fontId="2"/>
  </si>
  <si>
    <t>菊池総合庁舎　　　菊池保健所</t>
    <rPh sb="0" eb="2">
      <t>キクチ</t>
    </rPh>
    <rPh sb="2" eb="4">
      <t>ソウゴウ</t>
    </rPh>
    <rPh sb="4" eb="6">
      <t>チョウシャ</t>
    </rPh>
    <rPh sb="9" eb="11">
      <t>キクチ</t>
    </rPh>
    <rPh sb="11" eb="13">
      <t>ホケン</t>
    </rPh>
    <rPh sb="13" eb="14">
      <t>ショ</t>
    </rPh>
    <phoneticPr fontId="2"/>
  </si>
  <si>
    <t>鹿本総合庁舎　　　山鹿保健所　　（庁舎分）</t>
    <rPh sb="0" eb="2">
      <t>カモト</t>
    </rPh>
    <rPh sb="2" eb="4">
      <t>ソウゴウ</t>
    </rPh>
    <rPh sb="4" eb="6">
      <t>チョウシャ</t>
    </rPh>
    <rPh sb="9" eb="11">
      <t>ヤマガ</t>
    </rPh>
    <rPh sb="11" eb="13">
      <t>ホケン</t>
    </rPh>
    <rPh sb="13" eb="14">
      <t>ショ</t>
    </rPh>
    <rPh sb="17" eb="19">
      <t>チョウシャ</t>
    </rPh>
    <rPh sb="19" eb="20">
      <t>ブン</t>
    </rPh>
    <phoneticPr fontId="2"/>
  </si>
  <si>
    <t>阿蘇総合庁舎　　　阿蘇保健所</t>
    <rPh sb="0" eb="2">
      <t>アソ</t>
    </rPh>
    <rPh sb="2" eb="4">
      <t>ソウゴウ</t>
    </rPh>
    <rPh sb="4" eb="6">
      <t>チョウシャ</t>
    </rPh>
    <rPh sb="9" eb="11">
      <t>アソ</t>
    </rPh>
    <rPh sb="11" eb="13">
      <t>ホケン</t>
    </rPh>
    <rPh sb="13" eb="14">
      <t>ショ</t>
    </rPh>
    <phoneticPr fontId="2"/>
  </si>
  <si>
    <t>上益城総合庁舎　　　　</t>
    <rPh sb="0" eb="3">
      <t>カミマシキ</t>
    </rPh>
    <rPh sb="3" eb="5">
      <t>ソウゴウ</t>
    </rPh>
    <rPh sb="5" eb="7">
      <t>チョウシャ</t>
    </rPh>
    <phoneticPr fontId="2"/>
  </si>
  <si>
    <t>上益城土木事務所</t>
    <rPh sb="0" eb="3">
      <t>カミマシキ</t>
    </rPh>
    <rPh sb="3" eb="8">
      <t>ドボクジムショ</t>
    </rPh>
    <phoneticPr fontId="2"/>
  </si>
  <si>
    <t>八代総合庁舎</t>
    <rPh sb="0" eb="2">
      <t>ヤツシロ</t>
    </rPh>
    <rPh sb="2" eb="4">
      <t>ソウゴウ</t>
    </rPh>
    <rPh sb="4" eb="6">
      <t>チョウシャ</t>
    </rPh>
    <phoneticPr fontId="2"/>
  </si>
  <si>
    <t>芦北総合庁舎</t>
    <rPh sb="0" eb="2">
      <t>アシキタ</t>
    </rPh>
    <rPh sb="2" eb="4">
      <t>ソウゴウ</t>
    </rPh>
    <rPh sb="4" eb="6">
      <t>チョウシャ</t>
    </rPh>
    <phoneticPr fontId="2"/>
  </si>
  <si>
    <t>水俣保健所</t>
    <rPh sb="0" eb="2">
      <t>ミナマタ</t>
    </rPh>
    <rPh sb="2" eb="4">
      <t>ホケン</t>
    </rPh>
    <rPh sb="4" eb="5">
      <t>ショ</t>
    </rPh>
    <phoneticPr fontId="2"/>
  </si>
  <si>
    <t>球磨総合庁舎　　　　　　　　　人吉保健所</t>
    <rPh sb="0" eb="2">
      <t>クマ</t>
    </rPh>
    <rPh sb="2" eb="4">
      <t>ソウゴウ</t>
    </rPh>
    <rPh sb="4" eb="6">
      <t>チョウシャ</t>
    </rPh>
    <rPh sb="15" eb="17">
      <t>ヒトヨシ</t>
    </rPh>
    <rPh sb="17" eb="19">
      <t>ホケン</t>
    </rPh>
    <rPh sb="19" eb="20">
      <t>ショ</t>
    </rPh>
    <phoneticPr fontId="2"/>
  </si>
  <si>
    <t>天草総合庁舎</t>
    <rPh sb="0" eb="2">
      <t>アマクサ</t>
    </rPh>
    <rPh sb="2" eb="4">
      <t>ソウゴウ</t>
    </rPh>
    <rPh sb="4" eb="6">
      <t>チョウシャ</t>
    </rPh>
    <phoneticPr fontId="2"/>
  </si>
  <si>
    <t>北側会議棟</t>
    <rPh sb="0" eb="2">
      <t>キタガワ</t>
    </rPh>
    <rPh sb="2" eb="4">
      <t>カイギ</t>
    </rPh>
    <rPh sb="4" eb="5">
      <t>トウ</t>
    </rPh>
    <phoneticPr fontId="2"/>
  </si>
  <si>
    <t>熊本県警察学校</t>
  </si>
  <si>
    <t>熊本県警察本部</t>
    <rPh sb="0" eb="3">
      <t>クマモトケン</t>
    </rPh>
    <rPh sb="3" eb="5">
      <t>ケイサツ</t>
    </rPh>
    <rPh sb="5" eb="7">
      <t>ホンブ</t>
    </rPh>
    <phoneticPr fontId="2"/>
  </si>
  <si>
    <t>イーレックス株式会社</t>
  </si>
  <si>
    <t>熊本県警察学校けん銃射撃場</t>
  </si>
  <si>
    <t>エネサーブ株式会社</t>
  </si>
  <si>
    <t>熊本県警察本部機動隊</t>
  </si>
  <si>
    <t>ミツウロコグリーンエネルギー株式会社</t>
  </si>
  <si>
    <t>基本契約に基づく受給契約締結</t>
  </si>
  <si>
    <t>随意契約（長期契約、２年更新でH38年度末まで）</t>
    <rPh sb="0" eb="2">
      <t>ズイイ</t>
    </rPh>
    <rPh sb="2" eb="4">
      <t>ケイヤク</t>
    </rPh>
    <rPh sb="5" eb="7">
      <t>チョウキ</t>
    </rPh>
    <rPh sb="7" eb="9">
      <t>ケイヤク</t>
    </rPh>
    <rPh sb="11" eb="12">
      <t>ネン</t>
    </rPh>
    <rPh sb="12" eb="14">
      <t>コウシン</t>
    </rPh>
    <rPh sb="18" eb="20">
      <t>ネンド</t>
    </rPh>
    <rPh sb="20" eb="21">
      <t>マツ</t>
    </rPh>
    <phoneticPr fontId="2"/>
  </si>
  <si>
    <t>九州電力㈱</t>
    <rPh sb="0" eb="2">
      <t>キュウシュウ</t>
    </rPh>
    <rPh sb="2" eb="4">
      <t>デンリョク</t>
    </rPh>
    <phoneticPr fontId="2"/>
  </si>
  <si>
    <t>阿蘇車帰風力発電所電力売却</t>
  </si>
  <si>
    <t>特定契約（再エネ特措法第４条に基づく,H24.12.1から）</t>
    <rPh sb="0" eb="2">
      <t>トクテイ</t>
    </rPh>
    <rPh sb="2" eb="4">
      <t>ケイヤク</t>
    </rPh>
    <rPh sb="5" eb="6">
      <t>サイ</t>
    </rPh>
    <rPh sb="8" eb="11">
      <t>トクソホウ</t>
    </rPh>
    <rPh sb="11" eb="12">
      <t>ダイ</t>
    </rPh>
    <rPh sb="13" eb="14">
      <t>ジョウ</t>
    </rPh>
    <rPh sb="15" eb="16">
      <t>モト</t>
    </rPh>
    <phoneticPr fontId="2"/>
  </si>
  <si>
    <t>氷川ダム発電所の余剰電力</t>
    <rPh sb="0" eb="2">
      <t>ヒカワ</t>
    </rPh>
    <rPh sb="4" eb="6">
      <t>ハツデン</t>
    </rPh>
    <rPh sb="6" eb="7">
      <t>ショ</t>
    </rPh>
    <rPh sb="8" eb="10">
      <t>ヨジョウ</t>
    </rPh>
    <rPh sb="10" eb="12">
      <t>デンリョク</t>
    </rPh>
    <phoneticPr fontId="2"/>
  </si>
  <si>
    <t>氷川ダム管理所</t>
    <rPh sb="0" eb="2">
      <t>ヒカワ</t>
    </rPh>
    <rPh sb="4" eb="6">
      <t>カンリ</t>
    </rPh>
    <rPh sb="6" eb="7">
      <t>ショ</t>
    </rPh>
    <phoneticPr fontId="2"/>
  </si>
  <si>
    <t>単独契約</t>
    <rPh sb="0" eb="2">
      <t>タンドク</t>
    </rPh>
    <rPh sb="2" eb="4">
      <t>ケイヤク</t>
    </rPh>
    <phoneticPr fontId="2"/>
  </si>
  <si>
    <t>九州電力（株）</t>
    <rPh sb="0" eb="2">
      <t>キュウシュウ</t>
    </rPh>
    <rPh sb="2" eb="4">
      <t>デンリョク</t>
    </rPh>
    <rPh sb="5" eb="6">
      <t>カブ</t>
    </rPh>
    <phoneticPr fontId="2"/>
  </si>
  <si>
    <t>大分県庁舎本館及び新館</t>
    <rPh sb="0" eb="3">
      <t>オオイタケン</t>
    </rPh>
    <rPh sb="3" eb="5">
      <t>チョウシャ</t>
    </rPh>
    <rPh sb="5" eb="7">
      <t>ホンカン</t>
    </rPh>
    <rPh sb="7" eb="8">
      <t>オヨ</t>
    </rPh>
    <rPh sb="9" eb="11">
      <t>シンカン</t>
    </rPh>
    <phoneticPr fontId="2"/>
  </si>
  <si>
    <t>会計管理局</t>
    <rPh sb="0" eb="2">
      <t>カイケイ</t>
    </rPh>
    <rPh sb="2" eb="5">
      <t>カンリキョク</t>
    </rPh>
    <phoneticPr fontId="2"/>
  </si>
  <si>
    <t>イーレックス株式会社</t>
    <rPh sb="6" eb="10">
      <t>カブシキガイシャ</t>
    </rPh>
    <phoneticPr fontId="2"/>
  </si>
  <si>
    <t>7社</t>
    <rPh sb="1" eb="2">
      <t>シャ</t>
    </rPh>
    <phoneticPr fontId="2"/>
  </si>
  <si>
    <t>大分県庁舎別館</t>
    <rPh sb="0" eb="3">
      <t>オオイタケン</t>
    </rPh>
    <rPh sb="3" eb="5">
      <t>チョウシャ</t>
    </rPh>
    <rPh sb="5" eb="7">
      <t>ベッカン</t>
    </rPh>
    <phoneticPr fontId="2"/>
  </si>
  <si>
    <t>6社</t>
    <rPh sb="1" eb="2">
      <t>シャ</t>
    </rPh>
    <phoneticPr fontId="2"/>
  </si>
  <si>
    <t>電気事業関連施設計</t>
    <rPh sb="0" eb="2">
      <t>デンキ</t>
    </rPh>
    <rPh sb="2" eb="4">
      <t>ジギョウ</t>
    </rPh>
    <rPh sb="4" eb="6">
      <t>カンレン</t>
    </rPh>
    <rPh sb="6" eb="8">
      <t>シセツ</t>
    </rPh>
    <rPh sb="8" eb="9">
      <t>ケイ</t>
    </rPh>
    <phoneticPr fontId="2"/>
  </si>
  <si>
    <t>九州電力</t>
    <rPh sb="0" eb="4">
      <t>キュウシュウデンリョク</t>
    </rPh>
    <phoneticPr fontId="2"/>
  </si>
  <si>
    <t>未集計</t>
    <rPh sb="0" eb="3">
      <t>ミシュウケイ</t>
    </rPh>
    <phoneticPr fontId="2"/>
  </si>
  <si>
    <t>工業用水道事業関連施設計</t>
    <rPh sb="0" eb="3">
      <t>コウギョウヨウ</t>
    </rPh>
    <rPh sb="3" eb="5">
      <t>スイドウ</t>
    </rPh>
    <rPh sb="5" eb="7">
      <t>ジギョウ</t>
    </rPh>
    <rPh sb="7" eb="9">
      <t>カンレン</t>
    </rPh>
    <rPh sb="9" eb="11">
      <t>シセツ</t>
    </rPh>
    <rPh sb="11" eb="12">
      <t>ケイ</t>
    </rPh>
    <phoneticPr fontId="2"/>
  </si>
  <si>
    <t>卸供給</t>
    <rPh sb="0" eb="1">
      <t>オロシ</t>
    </rPh>
    <rPh sb="1" eb="3">
      <t>キョウキュウ</t>
    </rPh>
    <phoneticPr fontId="2"/>
  </si>
  <si>
    <t>固定価格買取</t>
    <rPh sb="0" eb="2">
      <t>コテイ</t>
    </rPh>
    <rPh sb="2" eb="4">
      <t>カカク</t>
    </rPh>
    <rPh sb="4" eb="6">
      <t>カイト</t>
    </rPh>
    <phoneticPr fontId="2"/>
  </si>
  <si>
    <t>入札
参加者数</t>
    <rPh sb="0" eb="2">
      <t>ニュウサツ</t>
    </rPh>
    <rPh sb="3" eb="5">
      <t>サンカ</t>
    </rPh>
    <rPh sb="5" eb="6">
      <t>シャ</t>
    </rPh>
    <rPh sb="6" eb="7">
      <t>スウ</t>
    </rPh>
    <phoneticPr fontId="2"/>
  </si>
  <si>
    <t>生活情報センター</t>
  </si>
  <si>
    <t>総合政策部</t>
    <rPh sb="0" eb="2">
      <t>ソウゴウ</t>
    </rPh>
    <rPh sb="2" eb="5">
      <t>セイサクブ</t>
    </rPh>
    <phoneticPr fontId="2"/>
  </si>
  <si>
    <t>ミツウロコグリーンエネルギー</t>
  </si>
  <si>
    <t>本館・1号館</t>
  </si>
  <si>
    <t>イーレックス</t>
  </si>
  <si>
    <t>２号館～１０号館（４号館を除く）</t>
    <rPh sb="6" eb="8">
      <t>ゴウカン</t>
    </rPh>
    <rPh sb="10" eb="12">
      <t>ゴウカン</t>
    </rPh>
    <rPh sb="13" eb="14">
      <t>ノゾ</t>
    </rPh>
    <phoneticPr fontId="2"/>
  </si>
  <si>
    <t>洸陽電機</t>
    <rPh sb="0" eb="2">
      <t>コウヨウ</t>
    </rPh>
    <rPh sb="2" eb="4">
      <t>デンキ</t>
    </rPh>
    <phoneticPr fontId="2"/>
  </si>
  <si>
    <t>各庁舎で異なる</t>
    <rPh sb="0" eb="1">
      <t>カク</t>
    </rPh>
    <rPh sb="1" eb="3">
      <t>チョウシャ</t>
    </rPh>
    <rPh sb="4" eb="5">
      <t>コト</t>
    </rPh>
    <phoneticPr fontId="2"/>
  </si>
  <si>
    <t>宮崎総合庁舎（４号館）</t>
    <rPh sb="8" eb="10">
      <t>ゴウカン</t>
    </rPh>
    <phoneticPr fontId="2"/>
  </si>
  <si>
    <t>伊藤忠エネクス</t>
    <rPh sb="0" eb="2">
      <t>イトウ</t>
    </rPh>
    <rPh sb="2" eb="3">
      <t>チュウ</t>
    </rPh>
    <phoneticPr fontId="2"/>
  </si>
  <si>
    <t>日南総合庁舎</t>
  </si>
  <si>
    <t>伊藤忠エネクス</t>
  </si>
  <si>
    <t>都城総合庁舎</t>
  </si>
  <si>
    <t>小林総合庁舎</t>
  </si>
  <si>
    <t>高鍋総合庁舎</t>
  </si>
  <si>
    <t>日向総合庁舎</t>
  </si>
  <si>
    <t>延岡総合庁舎</t>
  </si>
  <si>
    <t>国見トンネル</t>
  </si>
  <si>
    <t>西臼杵支庁</t>
  </si>
  <si>
    <t>消防学校</t>
  </si>
  <si>
    <t>中央福祉こどもセンター</t>
  </si>
  <si>
    <t>福祉保健部</t>
    <rPh sb="0" eb="2">
      <t>フクシ</t>
    </rPh>
    <rPh sb="2" eb="5">
      <t>ホケンブ</t>
    </rPh>
    <phoneticPr fontId="2"/>
  </si>
  <si>
    <t>総合保健センター</t>
  </si>
  <si>
    <t>日南保健所</t>
  </si>
  <si>
    <t>都城保健所</t>
  </si>
  <si>
    <t>小林保健所</t>
  </si>
  <si>
    <t>高鍋保健所</t>
  </si>
  <si>
    <t>日向保健所</t>
  </si>
  <si>
    <t>延岡保健所</t>
  </si>
  <si>
    <t>伊藤忠エネクス</t>
    <rPh sb="0" eb="2">
      <t>イトウ</t>
    </rPh>
    <rPh sb="2" eb="3">
      <t>タダシ</t>
    </rPh>
    <phoneticPr fontId="2"/>
  </si>
  <si>
    <t>県立看護大学</t>
  </si>
  <si>
    <t>衛生環境研究所</t>
  </si>
  <si>
    <t>Ｆ－Ｐｏｗｅｒ</t>
  </si>
  <si>
    <t>県立こども療育センター</t>
  </si>
  <si>
    <t>林業技術センター</t>
  </si>
  <si>
    <t>木材利用技術センター</t>
  </si>
  <si>
    <t>工業技術センター</t>
  </si>
  <si>
    <t>商工観光労働部</t>
    <rPh sb="0" eb="2">
      <t>ショウコウ</t>
    </rPh>
    <rPh sb="2" eb="4">
      <t>カンコウ</t>
    </rPh>
    <rPh sb="4" eb="7">
      <t>ロウドウブ</t>
    </rPh>
    <phoneticPr fontId="2"/>
  </si>
  <si>
    <t>県立産業技術専門校</t>
  </si>
  <si>
    <t>技能検定センター</t>
    <rPh sb="0" eb="2">
      <t>ギノウ</t>
    </rPh>
    <rPh sb="2" eb="4">
      <t>ケンテイ</t>
    </rPh>
    <phoneticPr fontId="2"/>
  </si>
  <si>
    <t>総合農業試験場</t>
  </si>
  <si>
    <t>農政水産部</t>
    <rPh sb="0" eb="2">
      <t>ノウセイ</t>
    </rPh>
    <rPh sb="2" eb="5">
      <t>スイサンブ</t>
    </rPh>
    <phoneticPr fontId="2"/>
  </si>
  <si>
    <t>総合農業試験場
畑作園芸支場</t>
  </si>
  <si>
    <t>総合農業試験場茶業支場</t>
  </si>
  <si>
    <t>総合農業試験場亜熱帯作物支場</t>
  </si>
  <si>
    <t>総合農業試験場薬草・地域作物センター</t>
  </si>
  <si>
    <t>中部農業改良普及センター</t>
  </si>
  <si>
    <t>西諸県農業改良普及センター</t>
  </si>
  <si>
    <t>児湯農業改良普及センター</t>
  </si>
  <si>
    <t>県立農業大学校</t>
  </si>
  <si>
    <t>宮崎家畜保健衛生所</t>
  </si>
  <si>
    <t>都城家畜保健衛生所</t>
  </si>
  <si>
    <t>畜産試験場</t>
  </si>
  <si>
    <t>畜産試験場川南支場</t>
  </si>
  <si>
    <t>水産試験場</t>
  </si>
  <si>
    <t>エヌパワー</t>
  </si>
  <si>
    <t>水産試験場小林分場</t>
  </si>
  <si>
    <t>県立高等水産研修所</t>
  </si>
  <si>
    <t>西都総合庁舎</t>
  </si>
  <si>
    <t>県立宮崎病院</t>
  </si>
  <si>
    <t>病院局</t>
    <rPh sb="0" eb="3">
      <t>ビョウインキョク</t>
    </rPh>
    <phoneticPr fontId="2"/>
  </si>
  <si>
    <t>県立延岡病院</t>
  </si>
  <si>
    <t>県立日南病院</t>
  </si>
  <si>
    <t>教育研修センター</t>
  </si>
  <si>
    <t>県立図書館</t>
  </si>
  <si>
    <t>県立美術館</t>
  </si>
  <si>
    <t>総合博物館</t>
  </si>
  <si>
    <t>県立西都原考古博物館</t>
  </si>
  <si>
    <t>埋蔵文化財センター</t>
  </si>
  <si>
    <t>宮崎大宮高等学校</t>
    <rPh sb="0" eb="2">
      <t>ミヤザキ</t>
    </rPh>
    <rPh sb="2" eb="4">
      <t>オオミヤ</t>
    </rPh>
    <rPh sb="4" eb="6">
      <t>コウトウ</t>
    </rPh>
    <rPh sb="6" eb="8">
      <t>ガッコウ</t>
    </rPh>
    <phoneticPr fontId="2"/>
  </si>
  <si>
    <t>宮崎東高等学校</t>
    <rPh sb="0" eb="2">
      <t>ミヤザキ</t>
    </rPh>
    <rPh sb="2" eb="3">
      <t>ヒガシ</t>
    </rPh>
    <rPh sb="3" eb="7">
      <t>コウトウガッコウ</t>
    </rPh>
    <phoneticPr fontId="2"/>
  </si>
  <si>
    <t>宮崎工業高等学校</t>
    <rPh sb="0" eb="4">
      <t>ミヤザキコウギョウ</t>
    </rPh>
    <rPh sb="4" eb="6">
      <t>コウトウ</t>
    </rPh>
    <rPh sb="6" eb="8">
      <t>ガッコウ</t>
    </rPh>
    <phoneticPr fontId="2"/>
  </si>
  <si>
    <t>宮崎商業高等学校</t>
    <rPh sb="0" eb="2">
      <t>ミヤザキ</t>
    </rPh>
    <rPh sb="2" eb="4">
      <t>ショウギョウ</t>
    </rPh>
    <rPh sb="4" eb="8">
      <t>コウトウガッコウ</t>
    </rPh>
    <phoneticPr fontId="2"/>
  </si>
  <si>
    <t>宮崎農業高等学校</t>
    <rPh sb="0" eb="2">
      <t>ミヤザキ</t>
    </rPh>
    <rPh sb="2" eb="4">
      <t>ノウギョウ</t>
    </rPh>
    <rPh sb="4" eb="6">
      <t>コウトウ</t>
    </rPh>
    <rPh sb="6" eb="8">
      <t>ガッコウ</t>
    </rPh>
    <phoneticPr fontId="2"/>
  </si>
  <si>
    <t>宮崎南高等学校</t>
    <rPh sb="0" eb="2">
      <t>ミヤザキ</t>
    </rPh>
    <rPh sb="2" eb="3">
      <t>ミナミ</t>
    </rPh>
    <rPh sb="3" eb="5">
      <t>コウトウ</t>
    </rPh>
    <rPh sb="5" eb="7">
      <t>ガッコウ</t>
    </rPh>
    <phoneticPr fontId="2"/>
  </si>
  <si>
    <t>宮崎西高等学校</t>
    <rPh sb="0" eb="2">
      <t>ミヤザキ</t>
    </rPh>
    <rPh sb="2" eb="3">
      <t>ニシ</t>
    </rPh>
    <rPh sb="3" eb="5">
      <t>コウトウ</t>
    </rPh>
    <rPh sb="5" eb="7">
      <t>ガッコウ</t>
    </rPh>
    <phoneticPr fontId="2"/>
  </si>
  <si>
    <t>宮崎北高等学校</t>
    <rPh sb="0" eb="2">
      <t>ミヤザキ</t>
    </rPh>
    <rPh sb="2" eb="3">
      <t>キタ</t>
    </rPh>
    <rPh sb="3" eb="5">
      <t>コウトウ</t>
    </rPh>
    <rPh sb="5" eb="7">
      <t>ガッコウ</t>
    </rPh>
    <phoneticPr fontId="2"/>
  </si>
  <si>
    <t>宮崎海洋高等学校</t>
    <rPh sb="0" eb="2">
      <t>ミヤザキ</t>
    </rPh>
    <rPh sb="2" eb="4">
      <t>カイヨウ</t>
    </rPh>
    <rPh sb="4" eb="6">
      <t>コウトウ</t>
    </rPh>
    <rPh sb="6" eb="8">
      <t>ガッコウ</t>
    </rPh>
    <phoneticPr fontId="2"/>
  </si>
  <si>
    <t>佐土原高等学校</t>
    <rPh sb="0" eb="3">
      <t>サドワラ</t>
    </rPh>
    <rPh sb="3" eb="5">
      <t>コウトウ</t>
    </rPh>
    <rPh sb="5" eb="7">
      <t>ガッコウ</t>
    </rPh>
    <phoneticPr fontId="2"/>
  </si>
  <si>
    <t>本庄高等学校</t>
    <rPh sb="0" eb="2">
      <t>ホンジョウ</t>
    </rPh>
    <rPh sb="2" eb="6">
      <t>コウトウガッコウ</t>
    </rPh>
    <phoneticPr fontId="2"/>
  </si>
  <si>
    <t>日南高等学校</t>
    <rPh sb="0" eb="2">
      <t>ニチナン</t>
    </rPh>
    <rPh sb="2" eb="4">
      <t>コウトウ</t>
    </rPh>
    <rPh sb="4" eb="6">
      <t>ガッコウ</t>
    </rPh>
    <phoneticPr fontId="2"/>
  </si>
  <si>
    <t>日南振徳高等学校</t>
    <rPh sb="0" eb="2">
      <t>ニチナン</t>
    </rPh>
    <rPh sb="2" eb="4">
      <t>シントク</t>
    </rPh>
    <rPh sb="4" eb="8">
      <t>コウトウガッコウ</t>
    </rPh>
    <phoneticPr fontId="2"/>
  </si>
  <si>
    <t>福島高等学校</t>
    <rPh sb="0" eb="2">
      <t>フクシマ</t>
    </rPh>
    <rPh sb="2" eb="4">
      <t>コウトウ</t>
    </rPh>
    <rPh sb="4" eb="6">
      <t>ガッコウ</t>
    </rPh>
    <phoneticPr fontId="2"/>
  </si>
  <si>
    <t>都城泉ヶ丘高等学校</t>
    <rPh sb="0" eb="2">
      <t>ミヤコノジョウ</t>
    </rPh>
    <rPh sb="2" eb="5">
      <t>イズミガオカ</t>
    </rPh>
    <rPh sb="5" eb="7">
      <t>コウトウ</t>
    </rPh>
    <rPh sb="7" eb="9">
      <t>ガッコウ</t>
    </rPh>
    <phoneticPr fontId="2"/>
  </si>
  <si>
    <t>都城農業高等学校</t>
    <rPh sb="0" eb="2">
      <t>ミヤコノジョウ</t>
    </rPh>
    <rPh sb="2" eb="4">
      <t>ノウギョウ</t>
    </rPh>
    <rPh sb="4" eb="8">
      <t>コウトウガッコウ</t>
    </rPh>
    <phoneticPr fontId="2"/>
  </si>
  <si>
    <t>都城商業高等学校</t>
    <rPh sb="0" eb="2">
      <t>ミヤコノジョウ</t>
    </rPh>
    <rPh sb="2" eb="4">
      <t>ショウギョウ</t>
    </rPh>
    <rPh sb="4" eb="6">
      <t>コウトウ</t>
    </rPh>
    <rPh sb="6" eb="8">
      <t>ガッコウ</t>
    </rPh>
    <phoneticPr fontId="2"/>
  </si>
  <si>
    <t>都城工業高等学校</t>
    <rPh sb="0" eb="2">
      <t>ミヤコノジョウ</t>
    </rPh>
    <rPh sb="2" eb="4">
      <t>コウギョウ</t>
    </rPh>
    <rPh sb="4" eb="6">
      <t>コウトウ</t>
    </rPh>
    <rPh sb="6" eb="8">
      <t>ガッコウ</t>
    </rPh>
    <phoneticPr fontId="2"/>
  </si>
  <si>
    <t>都城西高等学校</t>
    <rPh sb="0" eb="2">
      <t>ミヤコノジョウ</t>
    </rPh>
    <rPh sb="2" eb="3">
      <t>ニシ</t>
    </rPh>
    <rPh sb="3" eb="5">
      <t>コウトウ</t>
    </rPh>
    <rPh sb="4" eb="5">
      <t>コウコウ</t>
    </rPh>
    <rPh sb="5" eb="7">
      <t>ガッコウ</t>
    </rPh>
    <phoneticPr fontId="2"/>
  </si>
  <si>
    <t>高城高等学校</t>
    <rPh sb="0" eb="2">
      <t>タカジョウ</t>
    </rPh>
    <rPh sb="2" eb="4">
      <t>コウトウ</t>
    </rPh>
    <rPh sb="4" eb="6">
      <t>ガッコウ</t>
    </rPh>
    <phoneticPr fontId="2"/>
  </si>
  <si>
    <t>小林高等学校</t>
    <rPh sb="0" eb="2">
      <t>コバヤシ</t>
    </rPh>
    <rPh sb="2" eb="4">
      <t>コウトウ</t>
    </rPh>
    <rPh sb="4" eb="6">
      <t>ガッコウ</t>
    </rPh>
    <phoneticPr fontId="2"/>
  </si>
  <si>
    <t>小林高等学校(体育コース寮)</t>
    <rPh sb="0" eb="2">
      <t>コバヤシ</t>
    </rPh>
    <rPh sb="2" eb="4">
      <t>コウトウ</t>
    </rPh>
    <rPh sb="4" eb="6">
      <t>ガッコウ</t>
    </rPh>
    <rPh sb="7" eb="9">
      <t>タイイク</t>
    </rPh>
    <rPh sb="12" eb="13">
      <t>リョウ</t>
    </rPh>
    <phoneticPr fontId="2"/>
  </si>
  <si>
    <t>小林秀峰高等学校</t>
    <rPh sb="0" eb="2">
      <t>コバヤシ</t>
    </rPh>
    <rPh sb="2" eb="4">
      <t>シュウホウ</t>
    </rPh>
    <rPh sb="4" eb="6">
      <t>コウトウ</t>
    </rPh>
    <rPh sb="6" eb="8">
      <t>ガッコウ</t>
    </rPh>
    <phoneticPr fontId="2"/>
  </si>
  <si>
    <t>飯野高等学校</t>
    <rPh sb="0" eb="2">
      <t>イイノ</t>
    </rPh>
    <rPh sb="2" eb="4">
      <t>コウトウ</t>
    </rPh>
    <phoneticPr fontId="2"/>
  </si>
  <si>
    <t>妻高等学校</t>
    <rPh sb="0" eb="1">
      <t>ツマ</t>
    </rPh>
    <rPh sb="1" eb="3">
      <t>コウトウ</t>
    </rPh>
    <phoneticPr fontId="2"/>
  </si>
  <si>
    <t>西都商業高等学校</t>
    <rPh sb="0" eb="2">
      <t>サイト</t>
    </rPh>
    <rPh sb="2" eb="4">
      <t>ショウギョウ</t>
    </rPh>
    <rPh sb="4" eb="6">
      <t>コウトウ</t>
    </rPh>
    <rPh sb="6" eb="8">
      <t>ガッコウ</t>
    </rPh>
    <phoneticPr fontId="2"/>
  </si>
  <si>
    <t>西都地区生徒寮(西都商業)</t>
    <rPh sb="0" eb="2">
      <t>サイト</t>
    </rPh>
    <rPh sb="2" eb="4">
      <t>チク</t>
    </rPh>
    <rPh sb="4" eb="7">
      <t>セイトリョウ</t>
    </rPh>
    <rPh sb="8" eb="10">
      <t>サイト</t>
    </rPh>
    <rPh sb="10" eb="12">
      <t>ショウギョウ</t>
    </rPh>
    <phoneticPr fontId="2"/>
  </si>
  <si>
    <t>高鍋高等学校</t>
    <rPh sb="0" eb="2">
      <t>タカナベ</t>
    </rPh>
    <rPh sb="2" eb="4">
      <t>コウトウ</t>
    </rPh>
    <rPh sb="4" eb="6">
      <t>ガッコウ</t>
    </rPh>
    <phoneticPr fontId="2"/>
  </si>
  <si>
    <t>高鍋農業高等学校</t>
    <rPh sb="0" eb="2">
      <t>タカナベ</t>
    </rPh>
    <rPh sb="2" eb="4">
      <t>ノウギョウ</t>
    </rPh>
    <rPh sb="4" eb="8">
      <t>コウトウガッコウ</t>
    </rPh>
    <phoneticPr fontId="2"/>
  </si>
  <si>
    <t>高鍋農業高等学校(明倫寮)</t>
    <rPh sb="0" eb="2">
      <t>タカナベ</t>
    </rPh>
    <rPh sb="2" eb="4">
      <t>ノウギョウ</t>
    </rPh>
    <rPh sb="4" eb="8">
      <t>コウトウガッコウ</t>
    </rPh>
    <rPh sb="9" eb="11">
      <t>メイリン</t>
    </rPh>
    <rPh sb="11" eb="12">
      <t>リョウ</t>
    </rPh>
    <phoneticPr fontId="2"/>
  </si>
  <si>
    <t>高鍋農業高等学校(牧場)</t>
    <rPh sb="0" eb="2">
      <t>タカナベ</t>
    </rPh>
    <rPh sb="2" eb="4">
      <t>ノウギョウ</t>
    </rPh>
    <rPh sb="4" eb="8">
      <t>コウトウガッコウ</t>
    </rPh>
    <rPh sb="9" eb="11">
      <t>ボクジョウ</t>
    </rPh>
    <phoneticPr fontId="2"/>
  </si>
  <si>
    <t>都農高等学校</t>
    <rPh sb="0" eb="2">
      <t>ツノ</t>
    </rPh>
    <rPh sb="2" eb="4">
      <t>コウトウ</t>
    </rPh>
    <rPh sb="4" eb="6">
      <t>ガッコウ</t>
    </rPh>
    <phoneticPr fontId="2"/>
  </si>
  <si>
    <t>延岡高等学校</t>
    <rPh sb="0" eb="2">
      <t>ノベオカ</t>
    </rPh>
    <rPh sb="2" eb="4">
      <t>コウトウ</t>
    </rPh>
    <rPh sb="4" eb="6">
      <t>ガッコウ</t>
    </rPh>
    <phoneticPr fontId="2"/>
  </si>
  <si>
    <t>延岡青朋高等学校</t>
    <rPh sb="0" eb="2">
      <t>ノベオカ</t>
    </rPh>
    <rPh sb="2" eb="3">
      <t>セイ</t>
    </rPh>
    <rPh sb="3" eb="4">
      <t>ホウ</t>
    </rPh>
    <rPh sb="4" eb="6">
      <t>コウトウ</t>
    </rPh>
    <rPh sb="6" eb="8">
      <t>ガッコウ</t>
    </rPh>
    <phoneticPr fontId="2"/>
  </si>
  <si>
    <t>延岡工業高等学校</t>
    <rPh sb="0" eb="2">
      <t>ノベオカ</t>
    </rPh>
    <rPh sb="2" eb="4">
      <t>コウギョウ</t>
    </rPh>
    <rPh sb="4" eb="8">
      <t>コウトウガッコウ</t>
    </rPh>
    <phoneticPr fontId="2"/>
  </si>
  <si>
    <t>延岡商業高等学校</t>
    <rPh sb="0" eb="2">
      <t>ノベオカ</t>
    </rPh>
    <rPh sb="2" eb="4">
      <t>ショウギョウ</t>
    </rPh>
    <rPh sb="4" eb="8">
      <t>コウトウガッコウ</t>
    </rPh>
    <phoneticPr fontId="2"/>
  </si>
  <si>
    <t>延岡星雲高等学校</t>
    <rPh sb="0" eb="2">
      <t>ノベオカ</t>
    </rPh>
    <rPh sb="2" eb="4">
      <t>セイウン</t>
    </rPh>
    <rPh sb="4" eb="8">
      <t>コウトウガッコウ</t>
    </rPh>
    <phoneticPr fontId="2"/>
  </si>
  <si>
    <t>富島高等学校</t>
    <rPh sb="0" eb="2">
      <t>トミシマ</t>
    </rPh>
    <rPh sb="2" eb="4">
      <t>コウトウ</t>
    </rPh>
    <rPh sb="4" eb="6">
      <t>ガッコウ</t>
    </rPh>
    <phoneticPr fontId="2"/>
  </si>
  <si>
    <t>日向地区生徒寮(富島)</t>
    <rPh sb="0" eb="2">
      <t>ヒュウガ</t>
    </rPh>
    <rPh sb="2" eb="4">
      <t>チク</t>
    </rPh>
    <rPh sb="4" eb="7">
      <t>セイトリョウ</t>
    </rPh>
    <rPh sb="8" eb="10">
      <t>トミシマ</t>
    </rPh>
    <phoneticPr fontId="2"/>
  </si>
  <si>
    <t>日向高等学校</t>
    <rPh sb="0" eb="2">
      <t>ヒュウガ</t>
    </rPh>
    <rPh sb="2" eb="4">
      <t>コウトウ</t>
    </rPh>
    <rPh sb="4" eb="6">
      <t>ガッコウ</t>
    </rPh>
    <phoneticPr fontId="2"/>
  </si>
  <si>
    <t>日向工業高等学校</t>
    <rPh sb="0" eb="2">
      <t>ヒュウガ</t>
    </rPh>
    <rPh sb="2" eb="4">
      <t>コウギョウ</t>
    </rPh>
    <rPh sb="4" eb="8">
      <t>コウトウガッコウ</t>
    </rPh>
    <phoneticPr fontId="2"/>
  </si>
  <si>
    <t>門川高等学校</t>
    <rPh sb="0" eb="2">
      <t>カドガワ</t>
    </rPh>
    <rPh sb="2" eb="4">
      <t>コウトウ</t>
    </rPh>
    <rPh sb="4" eb="6">
      <t>ガッコウ</t>
    </rPh>
    <phoneticPr fontId="2"/>
  </si>
  <si>
    <t>高千穂高等学校</t>
    <rPh sb="0" eb="3">
      <t>タカチホ</t>
    </rPh>
    <rPh sb="3" eb="7">
      <t>コウトウガッコウ</t>
    </rPh>
    <phoneticPr fontId="2"/>
  </si>
  <si>
    <t>五ヶ瀬中等教育学校</t>
    <rPh sb="0" eb="3">
      <t>ゴカセ</t>
    </rPh>
    <rPh sb="3" eb="5">
      <t>チュウトウ</t>
    </rPh>
    <rPh sb="5" eb="7">
      <t>キョウイク</t>
    </rPh>
    <rPh sb="7" eb="9">
      <t>ガッコウ</t>
    </rPh>
    <phoneticPr fontId="2"/>
  </si>
  <si>
    <t>都城さくら聴覚支援学校</t>
    <rPh sb="0" eb="2">
      <t>ミヤコノジョウ</t>
    </rPh>
    <rPh sb="5" eb="7">
      <t>チョウカク</t>
    </rPh>
    <rPh sb="7" eb="9">
      <t>シエン</t>
    </rPh>
    <rPh sb="9" eb="11">
      <t>ガッコウ</t>
    </rPh>
    <phoneticPr fontId="2"/>
  </si>
  <si>
    <t>明星視覚支援学校</t>
    <rPh sb="0" eb="2">
      <t>ミョウジョウ</t>
    </rPh>
    <rPh sb="2" eb="4">
      <t>シカク</t>
    </rPh>
    <rPh sb="4" eb="6">
      <t>シエン</t>
    </rPh>
    <rPh sb="6" eb="8">
      <t>ガッコウ</t>
    </rPh>
    <phoneticPr fontId="2"/>
  </si>
  <si>
    <t>みやざき中央支援学校</t>
    <rPh sb="4" eb="6">
      <t>チュウオウ</t>
    </rPh>
    <rPh sb="6" eb="8">
      <t>シエン</t>
    </rPh>
    <rPh sb="8" eb="10">
      <t>ガッコウ</t>
    </rPh>
    <phoneticPr fontId="2"/>
  </si>
  <si>
    <t>赤江まつばら支援学校</t>
    <rPh sb="0" eb="2">
      <t>アカエ</t>
    </rPh>
    <rPh sb="6" eb="8">
      <t>シエン</t>
    </rPh>
    <rPh sb="8" eb="10">
      <t>ガッコウ</t>
    </rPh>
    <phoneticPr fontId="2"/>
  </si>
  <si>
    <t>みなみのかぜ支援学校</t>
    <rPh sb="6" eb="8">
      <t>シエン</t>
    </rPh>
    <rPh sb="8" eb="10">
      <t>ガッコウ</t>
    </rPh>
    <phoneticPr fontId="2"/>
  </si>
  <si>
    <t>日南くろしお支援学校</t>
    <rPh sb="0" eb="2">
      <t>ニチナン</t>
    </rPh>
    <rPh sb="6" eb="8">
      <t>シエン</t>
    </rPh>
    <rPh sb="8" eb="10">
      <t>ガッコウ</t>
    </rPh>
    <phoneticPr fontId="2"/>
  </si>
  <si>
    <t>都城きりしま支援学校</t>
    <rPh sb="0" eb="2">
      <t>ミヤコノジョウ</t>
    </rPh>
    <rPh sb="6" eb="8">
      <t>シエン</t>
    </rPh>
    <rPh sb="8" eb="10">
      <t>ガッコウ</t>
    </rPh>
    <phoneticPr fontId="2"/>
  </si>
  <si>
    <t>日向ひまわり支援学校</t>
    <rPh sb="0" eb="2">
      <t>ヒュウガ</t>
    </rPh>
    <rPh sb="6" eb="8">
      <t>シエン</t>
    </rPh>
    <rPh sb="8" eb="10">
      <t>ガッコウ</t>
    </rPh>
    <phoneticPr fontId="2"/>
  </si>
  <si>
    <t>児湯るぴなす支援学校</t>
    <rPh sb="0" eb="2">
      <t>コユ</t>
    </rPh>
    <rPh sb="6" eb="8">
      <t>シエン</t>
    </rPh>
    <rPh sb="8" eb="10">
      <t>ガッコウ</t>
    </rPh>
    <phoneticPr fontId="2"/>
  </si>
  <si>
    <t>延岡しろやま支援学校</t>
    <rPh sb="0" eb="2">
      <t>ノベオカ</t>
    </rPh>
    <rPh sb="6" eb="8">
      <t>シエン</t>
    </rPh>
    <rPh sb="8" eb="10">
      <t>ガッコウ</t>
    </rPh>
    <phoneticPr fontId="2"/>
  </si>
  <si>
    <t>宮崎県警本部庁舎</t>
    <rPh sb="0" eb="2">
      <t>ミヤザキ</t>
    </rPh>
    <rPh sb="2" eb="4">
      <t>ケンケイ</t>
    </rPh>
    <rPh sb="4" eb="6">
      <t>ホンブ</t>
    </rPh>
    <rPh sb="6" eb="8">
      <t>チョウシャ</t>
    </rPh>
    <phoneticPr fontId="6"/>
  </si>
  <si>
    <t>県警本部</t>
    <rPh sb="0" eb="2">
      <t>ケンケイ</t>
    </rPh>
    <rPh sb="2" eb="4">
      <t>ホンブ</t>
    </rPh>
    <phoneticPr fontId="2"/>
  </si>
  <si>
    <t>宮崎県警察本部一ツ葉庁舎</t>
    <rPh sb="0" eb="12">
      <t>ヒトツバ</t>
    </rPh>
    <phoneticPr fontId="6"/>
  </si>
  <si>
    <t>宮崎北警察署</t>
    <rPh sb="0" eb="2">
      <t>ミヤザキ</t>
    </rPh>
    <rPh sb="2" eb="3">
      <t>キタ</t>
    </rPh>
    <rPh sb="3" eb="6">
      <t>ケイサツショ</t>
    </rPh>
    <phoneticPr fontId="6"/>
  </si>
  <si>
    <t>宮崎南警察署</t>
    <rPh sb="0" eb="2">
      <t>ミヤザキ</t>
    </rPh>
    <rPh sb="2" eb="3">
      <t>ミナミ</t>
    </rPh>
    <rPh sb="3" eb="6">
      <t>ケイサツショ</t>
    </rPh>
    <phoneticPr fontId="6"/>
  </si>
  <si>
    <t>高岡警察署</t>
    <rPh sb="0" eb="2">
      <t>タカオカ</t>
    </rPh>
    <rPh sb="2" eb="5">
      <t>ケイサツショ</t>
    </rPh>
    <phoneticPr fontId="6"/>
  </si>
  <si>
    <t>都城警察署</t>
    <rPh sb="0" eb="2">
      <t>ミヤコノジョウ</t>
    </rPh>
    <rPh sb="2" eb="5">
      <t>ケイサツショ</t>
    </rPh>
    <phoneticPr fontId="6"/>
  </si>
  <si>
    <t>日南警察署</t>
    <rPh sb="0" eb="2">
      <t>ニチナン</t>
    </rPh>
    <phoneticPr fontId="6"/>
  </si>
  <si>
    <t>小林警察署</t>
    <rPh sb="0" eb="2">
      <t>コバヤシ</t>
    </rPh>
    <phoneticPr fontId="6"/>
  </si>
  <si>
    <t>九州電力</t>
  </si>
  <si>
    <t>串間警察署</t>
    <rPh sb="0" eb="2">
      <t>クシマ</t>
    </rPh>
    <phoneticPr fontId="6"/>
  </si>
  <si>
    <t>西都警察署</t>
    <rPh sb="0" eb="2">
      <t>サイト</t>
    </rPh>
    <phoneticPr fontId="6"/>
  </si>
  <si>
    <t>高鍋警察署</t>
    <rPh sb="0" eb="2">
      <t>タカナベ</t>
    </rPh>
    <phoneticPr fontId="6"/>
  </si>
  <si>
    <t>日向警察署</t>
    <rPh sb="0" eb="2">
      <t>ヒュウガ</t>
    </rPh>
    <rPh sb="2" eb="5">
      <t>ケイサツショ</t>
    </rPh>
    <phoneticPr fontId="2"/>
  </si>
  <si>
    <t>延岡警察署</t>
    <rPh sb="0" eb="2">
      <t>ノベオカ</t>
    </rPh>
    <phoneticPr fontId="6"/>
  </si>
  <si>
    <t>高千穂警察署</t>
    <rPh sb="0" eb="3">
      <t>タカチホ</t>
    </rPh>
    <phoneticPr fontId="6"/>
  </si>
  <si>
    <t>都城運転免許センター</t>
    <rPh sb="0" eb="2">
      <t>ミヤコノジョウ</t>
    </rPh>
    <rPh sb="2" eb="4">
      <t>ウンテン</t>
    </rPh>
    <rPh sb="4" eb="6">
      <t>メンキョ</t>
    </rPh>
    <phoneticPr fontId="6"/>
  </si>
  <si>
    <t>宮崎県総合自動車運転免許センター</t>
    <rPh sb="0" eb="3">
      <t>ミヤザキケン</t>
    </rPh>
    <rPh sb="3" eb="5">
      <t>ソウゴウ</t>
    </rPh>
    <rPh sb="5" eb="8">
      <t>ジドウシャ</t>
    </rPh>
    <rPh sb="8" eb="10">
      <t>ウンテン</t>
    </rPh>
    <rPh sb="10" eb="12">
      <t>メンキョ</t>
    </rPh>
    <phoneticPr fontId="6"/>
  </si>
  <si>
    <t>警察学校（国費）</t>
    <rPh sb="0" eb="2">
      <t>ケイサツ</t>
    </rPh>
    <rPh sb="2" eb="4">
      <t>ガッコウ</t>
    </rPh>
    <rPh sb="5" eb="7">
      <t>コクヒ</t>
    </rPh>
    <phoneticPr fontId="2"/>
  </si>
  <si>
    <t>警察学校射撃場（国費）</t>
    <rPh sb="0" eb="2">
      <t>ケイサツ</t>
    </rPh>
    <rPh sb="2" eb="4">
      <t>ガッコウ</t>
    </rPh>
    <rPh sb="4" eb="7">
      <t>シャゲキジョウ</t>
    </rPh>
    <rPh sb="8" eb="10">
      <t>コクヒ</t>
    </rPh>
    <phoneticPr fontId="2"/>
  </si>
  <si>
    <t>ｎ</t>
    <phoneticPr fontId="2"/>
  </si>
  <si>
    <t>総合農業試験場  畑作園芸支場</t>
    <rPh sb="0" eb="2">
      <t>ソウゴウ</t>
    </rPh>
    <rPh sb="2" eb="4">
      <t>ノウギョウ</t>
    </rPh>
    <rPh sb="4" eb="7">
      <t>シケンジョウ</t>
    </rPh>
    <rPh sb="9" eb="11">
      <t>ハタサク</t>
    </rPh>
    <rPh sb="11" eb="13">
      <t>エンゲイ</t>
    </rPh>
    <rPh sb="13" eb="15">
      <t>シジョウ</t>
    </rPh>
    <phoneticPr fontId="2"/>
  </si>
  <si>
    <t>石河内第一ほか12発電所（水力発電）</t>
  </si>
  <si>
    <t>亀崎配水池ほか太陽光発電の余剰電力</t>
  </si>
  <si>
    <t>綾第二発電所ほか太陽光のFIT制度</t>
    <rPh sb="0" eb="1">
      <t>アヤ</t>
    </rPh>
    <rPh sb="1" eb="3">
      <t>ダイニ</t>
    </rPh>
    <rPh sb="3" eb="6">
      <t>ハツデンショ</t>
    </rPh>
    <rPh sb="8" eb="11">
      <t>タイヨウコウ</t>
    </rPh>
    <rPh sb="15" eb="17">
      <t>セイド</t>
    </rPh>
    <phoneticPr fontId="2"/>
  </si>
  <si>
    <t>県庁舎</t>
    <phoneticPr fontId="2"/>
  </si>
  <si>
    <t>出納局</t>
    <rPh sb="0" eb="3">
      <t>スイトウキョク</t>
    </rPh>
    <phoneticPr fontId="2"/>
  </si>
  <si>
    <t>(株)Ｆ-Ｐower</t>
    <rPh sb="0" eb="3">
      <t>カブ</t>
    </rPh>
    <phoneticPr fontId="2"/>
  </si>
  <si>
    <t>県民交流センター</t>
    <phoneticPr fontId="2"/>
  </si>
  <si>
    <t>県民生活局</t>
    <rPh sb="0" eb="2">
      <t>ケンミン</t>
    </rPh>
    <rPh sb="2" eb="5">
      <t>セイカツキョク</t>
    </rPh>
    <phoneticPr fontId="2"/>
  </si>
  <si>
    <t>黎明館</t>
    <phoneticPr fontId="2"/>
  </si>
  <si>
    <t>(株)Ｆ-Ｐower</t>
    <phoneticPr fontId="2"/>
  </si>
  <si>
    <t>農業大学校</t>
    <phoneticPr fontId="2"/>
  </si>
  <si>
    <t>農業開発総合センター</t>
    <phoneticPr fontId="2"/>
  </si>
  <si>
    <t>鹿屋医療センター</t>
    <phoneticPr fontId="2"/>
  </si>
  <si>
    <t>県立病院局</t>
    <rPh sb="0" eb="2">
      <t>ケンリツ</t>
    </rPh>
    <rPh sb="2" eb="4">
      <t>ビョウイン</t>
    </rPh>
    <rPh sb="4" eb="5">
      <t>キョク</t>
    </rPh>
    <phoneticPr fontId="2"/>
  </si>
  <si>
    <t>薩南病院</t>
    <phoneticPr fontId="2"/>
  </si>
  <si>
    <t>北薩病院</t>
    <phoneticPr fontId="2"/>
  </si>
  <si>
    <t>姶良病院</t>
    <rPh sb="0" eb="2">
      <t>アイラ</t>
    </rPh>
    <rPh sb="2" eb="4">
      <t>ビョウイン</t>
    </rPh>
    <phoneticPr fontId="2"/>
  </si>
  <si>
    <t>南薩地域振興局</t>
    <phoneticPr fontId="2"/>
  </si>
  <si>
    <t>南薩地域振興局</t>
    <rPh sb="0" eb="2">
      <t>ナンサツ</t>
    </rPh>
    <rPh sb="2" eb="4">
      <t>チイキ</t>
    </rPh>
    <rPh sb="4" eb="7">
      <t>シンコウキョク</t>
    </rPh>
    <phoneticPr fontId="2"/>
  </si>
  <si>
    <t>エネサーブ(株)</t>
    <rPh sb="5" eb="8">
      <t>カブ</t>
    </rPh>
    <phoneticPr fontId="2"/>
  </si>
  <si>
    <t>北薩地域振興局</t>
    <phoneticPr fontId="2"/>
  </si>
  <si>
    <t>北薩地域振興局</t>
    <rPh sb="0" eb="2">
      <t>ホクサツ</t>
    </rPh>
    <rPh sb="2" eb="4">
      <t>チイキ</t>
    </rPh>
    <rPh sb="4" eb="7">
      <t>シンコウキョク</t>
    </rPh>
    <phoneticPr fontId="2"/>
  </si>
  <si>
    <t>姶良･伊佐地域振興局</t>
    <phoneticPr fontId="2"/>
  </si>
  <si>
    <t>姶良・伊佐地域振興局</t>
    <rPh sb="0" eb="2">
      <t>アイラ</t>
    </rPh>
    <rPh sb="3" eb="5">
      <t>イサ</t>
    </rPh>
    <rPh sb="5" eb="7">
      <t>チイキ</t>
    </rPh>
    <rPh sb="7" eb="10">
      <t>シンコウキョク</t>
    </rPh>
    <phoneticPr fontId="2"/>
  </si>
  <si>
    <t>(株)ナンワエナジー</t>
    <rPh sb="0" eb="3">
      <t>カブ</t>
    </rPh>
    <phoneticPr fontId="2"/>
  </si>
  <si>
    <t>大隅地域振興局</t>
    <phoneticPr fontId="2"/>
  </si>
  <si>
    <t>大隅地域振興局</t>
    <rPh sb="0" eb="2">
      <t>オオスミ</t>
    </rPh>
    <rPh sb="2" eb="4">
      <t>チイキ</t>
    </rPh>
    <rPh sb="4" eb="7">
      <t>シンコウキョク</t>
    </rPh>
    <phoneticPr fontId="2"/>
  </si>
  <si>
    <t>工業技術センター</t>
    <phoneticPr fontId="2"/>
  </si>
  <si>
    <t>商工労働水産部</t>
    <rPh sb="0" eb="2">
      <t>ショウコウ</t>
    </rPh>
    <rPh sb="2" eb="4">
      <t>ロウドウ</t>
    </rPh>
    <rPh sb="4" eb="7">
      <t>スイサンブ</t>
    </rPh>
    <phoneticPr fontId="2"/>
  </si>
  <si>
    <t>宝山ホール</t>
    <phoneticPr fontId="2"/>
  </si>
  <si>
    <t>霧島アートの森</t>
    <rPh sb="0" eb="2">
      <t>キリシマ</t>
    </rPh>
    <rPh sb="6" eb="7">
      <t>モリ</t>
    </rPh>
    <phoneticPr fontId="2"/>
  </si>
  <si>
    <t>みやまコンセール</t>
    <phoneticPr fontId="2"/>
  </si>
  <si>
    <t>全落札額のうち10電力会社が入札に参加したときの落札価格合計/電力会社
提示額（税抜き）⑭/⑥</t>
    <phoneticPr fontId="2"/>
  </si>
  <si>
    <t>本庁舎電力需給契約</t>
  </si>
  <si>
    <t>（株）Ｆ－Ｐｏｗｅｒ</t>
  </si>
  <si>
    <t>ＷＴＯ一般競争入札</t>
  </si>
  <si>
    <t>不参加</t>
  </si>
  <si>
    <t>宇治浄水場</t>
    <rPh sb="0" eb="2">
      <t>ウジ</t>
    </rPh>
    <rPh sb="2" eb="5">
      <t>ジョウスイジョウ</t>
    </rPh>
    <phoneticPr fontId="2"/>
  </si>
  <si>
    <t>関西電力(株)</t>
    <rPh sb="0" eb="2">
      <t>カンサイ</t>
    </rPh>
    <rPh sb="2" eb="4">
      <t>デンリョク</t>
    </rPh>
    <rPh sb="4" eb="7">
      <t>カブ</t>
    </rPh>
    <phoneticPr fontId="2"/>
  </si>
  <si>
    <t>木津浄水場</t>
    <rPh sb="0" eb="2">
      <t>キヅ</t>
    </rPh>
    <rPh sb="2" eb="5">
      <t>ジョウスイジョウ</t>
    </rPh>
    <phoneticPr fontId="2"/>
  </si>
  <si>
    <t>乙訓浄水場</t>
    <rPh sb="0" eb="2">
      <t>オトクニ</t>
    </rPh>
    <rPh sb="2" eb="5">
      <t>ジョウスイジョウ</t>
    </rPh>
    <phoneticPr fontId="2"/>
  </si>
  <si>
    <t>木津浄水場導水ポンプ所</t>
    <rPh sb="0" eb="2">
      <t>キヅ</t>
    </rPh>
    <rPh sb="2" eb="5">
      <t>ジョウスイジョウ</t>
    </rPh>
    <rPh sb="5" eb="7">
      <t>ドウスイ</t>
    </rPh>
    <rPh sb="10" eb="11">
      <t>ショ</t>
    </rPh>
    <phoneticPr fontId="2"/>
  </si>
  <si>
    <t>久御山広域ポンプ場</t>
    <rPh sb="0" eb="5">
      <t>クミヤマコウイキ</t>
    </rPh>
    <rPh sb="8" eb="9">
      <t>ジョウ</t>
    </rPh>
    <phoneticPr fontId="2"/>
  </si>
  <si>
    <t>公営企業管理事務所</t>
    <rPh sb="0" eb="2">
      <t>コウエイ</t>
    </rPh>
    <rPh sb="2" eb="4">
      <t>キギョウ</t>
    </rPh>
    <rPh sb="4" eb="6">
      <t>カンリ</t>
    </rPh>
    <rPh sb="6" eb="9">
      <t>ジムショ</t>
    </rPh>
    <phoneticPr fontId="2"/>
  </si>
  <si>
    <t>その1ヶ月の最大需要電力と全11ヶ月の最大需要電力のうち、いずれか大きい値</t>
    <rPh sb="4" eb="5">
      <t>ゲツ</t>
    </rPh>
    <rPh sb="6" eb="8">
      <t>サイダイ</t>
    </rPh>
    <rPh sb="8" eb="10">
      <t>ジュヨウ</t>
    </rPh>
    <rPh sb="10" eb="12">
      <t>デンリョク</t>
    </rPh>
    <rPh sb="13" eb="14">
      <t>ゼン</t>
    </rPh>
    <rPh sb="17" eb="18">
      <t>ゲツ</t>
    </rPh>
    <rPh sb="19" eb="21">
      <t>サイダイ</t>
    </rPh>
    <rPh sb="21" eb="23">
      <t>ジュヨウ</t>
    </rPh>
    <rPh sb="23" eb="25">
      <t>デンリョク</t>
    </rPh>
    <rPh sb="33" eb="34">
      <t>オオ</t>
    </rPh>
    <rPh sb="36" eb="37">
      <t>アタイ</t>
    </rPh>
    <phoneticPr fontId="2"/>
  </si>
  <si>
    <t>桂川右岸流域下水道洛西浄化センター電力調達業務</t>
    <rPh sb="0" eb="4">
      <t>カツラガワウガン</t>
    </rPh>
    <rPh sb="4" eb="9">
      <t>リュウイキゲスイドウ</t>
    </rPh>
    <rPh sb="9" eb="10">
      <t>ラク</t>
    </rPh>
    <rPh sb="10" eb="13">
      <t>サイジョウカ</t>
    </rPh>
    <rPh sb="17" eb="19">
      <t>デンリョク</t>
    </rPh>
    <rPh sb="19" eb="21">
      <t>チョウタツ</t>
    </rPh>
    <rPh sb="21" eb="23">
      <t>ギョウム</t>
    </rPh>
    <phoneticPr fontId="2"/>
  </si>
  <si>
    <t>総合庁舎等３９施設</t>
  </si>
  <si>
    <t>知事部局等</t>
  </si>
  <si>
    <t>丸紅(株)</t>
  </si>
  <si>
    <t>最大849</t>
  </si>
  <si>
    <t>府立学校等</t>
  </si>
  <si>
    <t>教育委員会</t>
  </si>
  <si>
    <t>最大262</t>
  </si>
  <si>
    <t>全落札額のうち10電力会社が入札に参加したときの落札価格合計/電力会社
提示額（税抜き）</t>
    <phoneticPr fontId="2"/>
  </si>
  <si>
    <t>見積もり合わせ</t>
  </si>
  <si>
    <t>３者</t>
  </si>
  <si>
    <t>入札不調</t>
  </si>
  <si>
    <t>最低見積額の業者を採用</t>
  </si>
  <si>
    <t>自動継続契約</t>
    <rPh sb="0" eb="2">
      <t>ジドウ</t>
    </rPh>
    <rPh sb="2" eb="4">
      <t>ケイゾク</t>
    </rPh>
    <rPh sb="4" eb="6">
      <t>ケイヤク</t>
    </rPh>
    <phoneticPr fontId="2"/>
  </si>
  <si>
    <t>定めなし</t>
    <rPh sb="0" eb="1">
      <t>サダ</t>
    </rPh>
    <phoneticPr fontId="2"/>
  </si>
  <si>
    <t>道路情報版・トンネル・道路照明、歩道橋、雨量計・公園等に係る電気代</t>
  </si>
  <si>
    <t>山城北土木事務所</t>
  </si>
  <si>
    <t>関西電力（株）</t>
  </si>
  <si>
    <t>府営住宅槇島団地（第１号棟）</t>
  </si>
  <si>
    <t>府営朝来西団地余剰電力</t>
  </si>
  <si>
    <t>中丹東土木事務所</t>
  </si>
  <si>
    <t>府営京田団地余剰電力</t>
  </si>
  <si>
    <t>府営中村団地（第1号棟）余剰電力</t>
  </si>
  <si>
    <t>府営中村団地（第2号棟）余剰電力</t>
  </si>
  <si>
    <t>府立学校における太陽光発電の売電</t>
  </si>
  <si>
    <t>教育庁</t>
  </si>
  <si>
    <t>関西電力(株)</t>
  </si>
  <si>
    <t>平成28年高知県庁西庁舎で使用する電気の調達</t>
    <rPh sb="0" eb="2">
      <t>ヘイセイ</t>
    </rPh>
    <rPh sb="4" eb="5">
      <t>ネン</t>
    </rPh>
    <rPh sb="5" eb="7">
      <t>コウチ</t>
    </rPh>
    <rPh sb="7" eb="9">
      <t>ケンチョウ</t>
    </rPh>
    <rPh sb="9" eb="10">
      <t>ニシ</t>
    </rPh>
    <rPh sb="10" eb="12">
      <t>チョウシャ</t>
    </rPh>
    <rPh sb="13" eb="15">
      <t>シヨウ</t>
    </rPh>
    <rPh sb="17" eb="19">
      <t>デンキ</t>
    </rPh>
    <rPh sb="20" eb="22">
      <t>チョウタツ</t>
    </rPh>
    <phoneticPr fontId="2"/>
  </si>
  <si>
    <t xml:space="preserve"> </t>
    <phoneticPr fontId="2"/>
  </si>
  <si>
    <t>平成28年高知県庁北庁舎で使用する電気の調達</t>
    <rPh sb="0" eb="2">
      <t>ヘイセイ</t>
    </rPh>
    <rPh sb="4" eb="5">
      <t>ネン</t>
    </rPh>
    <rPh sb="5" eb="7">
      <t>コウチ</t>
    </rPh>
    <rPh sb="7" eb="9">
      <t>ケンチョウ</t>
    </rPh>
    <rPh sb="9" eb="10">
      <t>キタ</t>
    </rPh>
    <rPh sb="10" eb="12">
      <t>チョウシャ</t>
    </rPh>
    <rPh sb="13" eb="15">
      <t>シヨウ</t>
    </rPh>
    <rPh sb="17" eb="19">
      <t>デンキ</t>
    </rPh>
    <rPh sb="20" eb="22">
      <t>チョウタツ</t>
    </rPh>
    <phoneticPr fontId="2"/>
  </si>
  <si>
    <t>Ｆ－Ｐower</t>
    <phoneticPr fontId="2"/>
  </si>
  <si>
    <t>危機管理部</t>
    <rPh sb="0" eb="2">
      <t>キキ</t>
    </rPh>
    <rPh sb="2" eb="4">
      <t>カンリ</t>
    </rPh>
    <rPh sb="4" eb="5">
      <t>ブ</t>
    </rPh>
    <phoneticPr fontId="2"/>
  </si>
  <si>
    <t>日本ロジテック協同組合</t>
  </si>
  <si>
    <t>安芸総合庁舎</t>
    <rPh sb="0" eb="2">
      <t>アキ</t>
    </rPh>
    <rPh sb="2" eb="4">
      <t>ソウゴウ</t>
    </rPh>
    <rPh sb="4" eb="6">
      <t>チョウシャ</t>
    </rPh>
    <phoneticPr fontId="2"/>
  </si>
  <si>
    <t>健康政策部</t>
    <rPh sb="0" eb="2">
      <t>ケンコウ</t>
    </rPh>
    <rPh sb="2" eb="4">
      <t>セイサク</t>
    </rPh>
    <rPh sb="4" eb="5">
      <t>ブ</t>
    </rPh>
    <phoneticPr fontId="2"/>
  </si>
  <si>
    <t>中央東福祉保健所</t>
    <rPh sb="0" eb="2">
      <t>チュウオウ</t>
    </rPh>
    <rPh sb="2" eb="3">
      <t>ヒガシ</t>
    </rPh>
    <rPh sb="3" eb="5">
      <t>フクシ</t>
    </rPh>
    <rPh sb="5" eb="7">
      <t>ホケン</t>
    </rPh>
    <rPh sb="7" eb="8">
      <t>ショ</t>
    </rPh>
    <phoneticPr fontId="2"/>
  </si>
  <si>
    <t>中央西福祉保健所</t>
    <rPh sb="0" eb="2">
      <t>チュウオウ</t>
    </rPh>
    <rPh sb="2" eb="3">
      <t>ニシ</t>
    </rPh>
    <rPh sb="3" eb="5">
      <t>フクシ</t>
    </rPh>
    <rPh sb="5" eb="7">
      <t>ホケン</t>
    </rPh>
    <rPh sb="7" eb="8">
      <t>ショ</t>
    </rPh>
    <phoneticPr fontId="2"/>
  </si>
  <si>
    <t>幡多総合庁舎</t>
    <rPh sb="0" eb="2">
      <t>ハタ</t>
    </rPh>
    <rPh sb="2" eb="4">
      <t>ソウゴウ</t>
    </rPh>
    <rPh sb="4" eb="6">
      <t>チョウシャ</t>
    </rPh>
    <phoneticPr fontId="2"/>
  </si>
  <si>
    <t>幡多看護専門学校</t>
    <rPh sb="0" eb="2">
      <t>ハタ</t>
    </rPh>
    <rPh sb="2" eb="4">
      <t>カンゴ</t>
    </rPh>
    <rPh sb="4" eb="6">
      <t>センモン</t>
    </rPh>
    <rPh sb="6" eb="8">
      <t>ガッコウ</t>
    </rPh>
    <phoneticPr fontId="2"/>
  </si>
  <si>
    <t>希望が丘学園</t>
    <rPh sb="0" eb="2">
      <t>キボウ</t>
    </rPh>
    <rPh sb="3" eb="4">
      <t>オカ</t>
    </rPh>
    <rPh sb="4" eb="6">
      <t>ガクエン</t>
    </rPh>
    <phoneticPr fontId="2"/>
  </si>
  <si>
    <t>地域福祉部</t>
    <rPh sb="0" eb="2">
      <t>チイキ</t>
    </rPh>
    <rPh sb="2" eb="4">
      <t>フクシ</t>
    </rPh>
    <rPh sb="4" eb="5">
      <t>ブ</t>
    </rPh>
    <phoneticPr fontId="2"/>
  </si>
  <si>
    <t>四国電力株式会社</t>
  </si>
  <si>
    <t>中央児童相談所</t>
    <rPh sb="0" eb="2">
      <t>チュウオウ</t>
    </rPh>
    <rPh sb="2" eb="4">
      <t>ジドウ</t>
    </rPh>
    <rPh sb="4" eb="6">
      <t>ソウダン</t>
    </rPh>
    <rPh sb="6" eb="7">
      <t>ショ</t>
    </rPh>
    <phoneticPr fontId="2"/>
  </si>
  <si>
    <t>工業技術センター</t>
    <rPh sb="0" eb="2">
      <t>コウギョウ</t>
    </rPh>
    <rPh sb="2" eb="4">
      <t>ギジュツ</t>
    </rPh>
    <phoneticPr fontId="2"/>
  </si>
  <si>
    <t>商工政策部</t>
    <rPh sb="0" eb="2">
      <t>ショウコウ</t>
    </rPh>
    <rPh sb="2" eb="4">
      <t>セイサク</t>
    </rPh>
    <rPh sb="4" eb="5">
      <t>ブ</t>
    </rPh>
    <phoneticPr fontId="2"/>
  </si>
  <si>
    <t>紙産業技術センター</t>
    <rPh sb="0" eb="1">
      <t>カミ</t>
    </rPh>
    <rPh sb="1" eb="3">
      <t>サンギョウ</t>
    </rPh>
    <rPh sb="3" eb="5">
      <t>ギジュツ</t>
    </rPh>
    <phoneticPr fontId="2"/>
  </si>
  <si>
    <t>海洋深層水研究所</t>
    <rPh sb="0" eb="2">
      <t>カイヨウ</t>
    </rPh>
    <rPh sb="2" eb="4">
      <t>シンソウ</t>
    </rPh>
    <rPh sb="4" eb="5">
      <t>スイ</t>
    </rPh>
    <rPh sb="5" eb="8">
      <t>ケンキュウジョ</t>
    </rPh>
    <phoneticPr fontId="2"/>
  </si>
  <si>
    <t>海洋深層水研究所(共同研究センター)</t>
    <rPh sb="0" eb="2">
      <t>カイヨウ</t>
    </rPh>
    <rPh sb="2" eb="4">
      <t>シンソウ</t>
    </rPh>
    <rPh sb="4" eb="5">
      <t>スイ</t>
    </rPh>
    <rPh sb="5" eb="8">
      <t>ケンキュウジョ</t>
    </rPh>
    <rPh sb="9" eb="11">
      <t>キョウドウ</t>
    </rPh>
    <rPh sb="11" eb="13">
      <t>ケンキュウ</t>
    </rPh>
    <phoneticPr fontId="2"/>
  </si>
  <si>
    <t>高知高等技術学校</t>
    <rPh sb="0" eb="2">
      <t>コウチ</t>
    </rPh>
    <rPh sb="2" eb="4">
      <t>コウトウ</t>
    </rPh>
    <rPh sb="4" eb="6">
      <t>ギジュツ</t>
    </rPh>
    <rPh sb="6" eb="8">
      <t>ガッコウ</t>
    </rPh>
    <phoneticPr fontId="2"/>
  </si>
  <si>
    <t>中村高等技術学校</t>
    <rPh sb="0" eb="2">
      <t>ナカムラ</t>
    </rPh>
    <rPh sb="2" eb="4">
      <t>コウトウ</t>
    </rPh>
    <rPh sb="4" eb="6">
      <t>ギジュツ</t>
    </rPh>
    <rPh sb="6" eb="8">
      <t>ガッコウ</t>
    </rPh>
    <phoneticPr fontId="2"/>
  </si>
  <si>
    <t>香美農林合同庁舎</t>
    <rPh sb="0" eb="2">
      <t>カミ</t>
    </rPh>
    <rPh sb="2" eb="4">
      <t>ノウリン</t>
    </rPh>
    <rPh sb="4" eb="6">
      <t>ゴウドウ</t>
    </rPh>
    <rPh sb="6" eb="8">
      <t>チョウシャ</t>
    </rPh>
    <phoneticPr fontId="2"/>
  </si>
  <si>
    <t>農業振興部</t>
    <rPh sb="0" eb="2">
      <t>ノウギョウ</t>
    </rPh>
    <rPh sb="2" eb="4">
      <t>シンコウ</t>
    </rPh>
    <rPh sb="4" eb="5">
      <t>ブ</t>
    </rPh>
    <phoneticPr fontId="2"/>
  </si>
  <si>
    <t>土佐合同庁舎</t>
    <rPh sb="0" eb="2">
      <t>ナカトサ</t>
    </rPh>
    <rPh sb="2" eb="4">
      <t>ゴウドウ</t>
    </rPh>
    <rPh sb="4" eb="6">
      <t>チョウシャ</t>
    </rPh>
    <phoneticPr fontId="2"/>
  </si>
  <si>
    <t>須崎総合庁舎</t>
    <rPh sb="0" eb="2">
      <t>スサキ</t>
    </rPh>
    <rPh sb="2" eb="4">
      <t>ソウゴウ</t>
    </rPh>
    <rPh sb="4" eb="6">
      <t>チョウシャ</t>
    </rPh>
    <phoneticPr fontId="2"/>
  </si>
  <si>
    <t>果樹試験場</t>
    <rPh sb="0" eb="2">
      <t>カジュ</t>
    </rPh>
    <rPh sb="2" eb="5">
      <t>シケンジョウ</t>
    </rPh>
    <phoneticPr fontId="2"/>
  </si>
  <si>
    <t>農業担い手育成センター(旧農大研修課）</t>
    <phoneticPr fontId="2"/>
  </si>
  <si>
    <t>農業担い手育成センター（旧環境保全型畑作振興センター）</t>
    <phoneticPr fontId="2"/>
  </si>
  <si>
    <t>畜産試験場</t>
    <rPh sb="0" eb="2">
      <t>チクサン</t>
    </rPh>
    <rPh sb="2" eb="5">
      <t>シケンジョウ</t>
    </rPh>
    <phoneticPr fontId="2"/>
  </si>
  <si>
    <t>森林技術センター（産構センター）</t>
    <phoneticPr fontId="2"/>
  </si>
  <si>
    <t>林業振興・環境部</t>
    <rPh sb="0" eb="2">
      <t>リンギョウ</t>
    </rPh>
    <rPh sb="2" eb="4">
      <t>シンコウ</t>
    </rPh>
    <rPh sb="5" eb="8">
      <t>カンキョウブ</t>
    </rPh>
    <phoneticPr fontId="2"/>
  </si>
  <si>
    <t>森林技術センター（管理棟等）</t>
    <phoneticPr fontId="2"/>
  </si>
  <si>
    <t>環境研究センター</t>
    <rPh sb="0" eb="2">
      <t>カンキョウ</t>
    </rPh>
    <rPh sb="2" eb="4">
      <t>ケンキュウ</t>
    </rPh>
    <phoneticPr fontId="2"/>
  </si>
  <si>
    <t>内水面漁業センター</t>
    <rPh sb="0" eb="1">
      <t>ウチ</t>
    </rPh>
    <rPh sb="1" eb="3">
      <t>スイメン</t>
    </rPh>
    <rPh sb="3" eb="5">
      <t>ギョギョウ</t>
    </rPh>
    <phoneticPr fontId="2"/>
  </si>
  <si>
    <t>水産振興部</t>
    <rPh sb="0" eb="2">
      <t>スイサン</t>
    </rPh>
    <rPh sb="2" eb="4">
      <t>シンコウ</t>
    </rPh>
    <rPh sb="4" eb="5">
      <t>ブ</t>
    </rPh>
    <phoneticPr fontId="2"/>
  </si>
  <si>
    <t>水産試験場</t>
    <rPh sb="0" eb="2">
      <t>スイサン</t>
    </rPh>
    <rPh sb="2" eb="5">
      <t>シケンジョウ</t>
    </rPh>
    <phoneticPr fontId="2"/>
  </si>
  <si>
    <t>室戸総合庁舎</t>
    <rPh sb="0" eb="2">
      <t>ムロト</t>
    </rPh>
    <rPh sb="2" eb="4">
      <t>ソウゴウ</t>
    </rPh>
    <rPh sb="4" eb="6">
      <t>チョウシャ</t>
    </rPh>
    <phoneticPr fontId="2"/>
  </si>
  <si>
    <t>中央東土木事務所</t>
    <rPh sb="0" eb="2">
      <t>チュウオウ</t>
    </rPh>
    <rPh sb="2" eb="3">
      <t>ヒガシ</t>
    </rPh>
    <rPh sb="3" eb="5">
      <t>ドボク</t>
    </rPh>
    <rPh sb="5" eb="7">
      <t>ジム</t>
    </rPh>
    <rPh sb="7" eb="8">
      <t>ショ</t>
    </rPh>
    <phoneticPr fontId="2"/>
  </si>
  <si>
    <t>空港地下道</t>
    <rPh sb="0" eb="2">
      <t>クウコウ</t>
    </rPh>
    <rPh sb="2" eb="5">
      <t>チカドウ</t>
    </rPh>
    <phoneticPr fontId="2"/>
  </si>
  <si>
    <t>手結港可動橋</t>
    <rPh sb="0" eb="1">
      <t>テ</t>
    </rPh>
    <rPh sb="1" eb="2">
      <t>ムス</t>
    </rPh>
    <rPh sb="2" eb="3">
      <t>ミナト</t>
    </rPh>
    <rPh sb="3" eb="5">
      <t>カドウ</t>
    </rPh>
    <rPh sb="5" eb="6">
      <t>バシ</t>
    </rPh>
    <phoneticPr fontId="2"/>
  </si>
  <si>
    <t>後川放水路水門</t>
    <rPh sb="0" eb="1">
      <t>ウシ</t>
    </rPh>
    <rPh sb="1" eb="2">
      <t>カワ</t>
    </rPh>
    <rPh sb="2" eb="4">
      <t>ホウスイ</t>
    </rPh>
    <rPh sb="4" eb="5">
      <t>ロ</t>
    </rPh>
    <rPh sb="5" eb="7">
      <t>スイモン</t>
    </rPh>
    <phoneticPr fontId="2"/>
  </si>
  <si>
    <t>中央東土木事務所本山事務所</t>
    <rPh sb="0" eb="2">
      <t>チュウオウ</t>
    </rPh>
    <rPh sb="2" eb="3">
      <t>ヒガシ</t>
    </rPh>
    <rPh sb="3" eb="5">
      <t>ドボク</t>
    </rPh>
    <rPh sb="5" eb="7">
      <t>ジム</t>
    </rPh>
    <rPh sb="7" eb="8">
      <t>ショ</t>
    </rPh>
    <rPh sb="8" eb="10">
      <t>モトヤマ</t>
    </rPh>
    <rPh sb="10" eb="12">
      <t>ジム</t>
    </rPh>
    <rPh sb="12" eb="13">
      <t>ショ</t>
    </rPh>
    <phoneticPr fontId="2"/>
  </si>
  <si>
    <t>本江田川水門</t>
    <rPh sb="0" eb="1">
      <t>ホン</t>
    </rPh>
    <rPh sb="1" eb="3">
      <t>エダ</t>
    </rPh>
    <rPh sb="3" eb="4">
      <t>カワ</t>
    </rPh>
    <rPh sb="4" eb="6">
      <t>スイモン</t>
    </rPh>
    <phoneticPr fontId="2"/>
  </si>
  <si>
    <t>鹿児第二排水機場</t>
    <rPh sb="0" eb="2">
      <t>カコ</t>
    </rPh>
    <rPh sb="2" eb="3">
      <t>ダイ</t>
    </rPh>
    <rPh sb="3" eb="4">
      <t>ニ</t>
    </rPh>
    <rPh sb="4" eb="6">
      <t>ハイスイ</t>
    </rPh>
    <rPh sb="6" eb="7">
      <t>キ</t>
    </rPh>
    <rPh sb="7" eb="8">
      <t>バ</t>
    </rPh>
    <phoneticPr fontId="2"/>
  </si>
  <si>
    <t>鹿児川排水機場</t>
    <rPh sb="0" eb="2">
      <t>カコ</t>
    </rPh>
    <rPh sb="2" eb="3">
      <t>カワ</t>
    </rPh>
    <rPh sb="3" eb="4">
      <t>ハイ</t>
    </rPh>
    <rPh sb="4" eb="5">
      <t>スイ</t>
    </rPh>
    <rPh sb="5" eb="6">
      <t>キ</t>
    </rPh>
    <rPh sb="6" eb="7">
      <t>バ</t>
    </rPh>
    <phoneticPr fontId="2"/>
  </si>
  <si>
    <t>高知土木事務所</t>
    <rPh sb="0" eb="2">
      <t>コウチ</t>
    </rPh>
    <rPh sb="2" eb="4">
      <t>ドボク</t>
    </rPh>
    <rPh sb="4" eb="6">
      <t>ジム</t>
    </rPh>
    <rPh sb="6" eb="7">
      <t>ショ</t>
    </rPh>
    <phoneticPr fontId="2"/>
  </si>
  <si>
    <t>鏡ダム管理事務所</t>
    <rPh sb="0" eb="1">
      <t>カガミ</t>
    </rPh>
    <rPh sb="3" eb="5">
      <t>カンリ</t>
    </rPh>
    <rPh sb="5" eb="7">
      <t>ジム</t>
    </rPh>
    <rPh sb="7" eb="8">
      <t>ショ</t>
    </rPh>
    <phoneticPr fontId="2"/>
  </si>
  <si>
    <t>堀川水門</t>
    <rPh sb="0" eb="2">
      <t>ホリカワ</t>
    </rPh>
    <rPh sb="2" eb="4">
      <t>スイモン</t>
    </rPh>
    <phoneticPr fontId="2"/>
  </si>
  <si>
    <t>江ノ口水門</t>
    <rPh sb="0" eb="1">
      <t>エ</t>
    </rPh>
    <rPh sb="2" eb="3">
      <t>クチ</t>
    </rPh>
    <rPh sb="3" eb="5">
      <t>スイモン</t>
    </rPh>
    <phoneticPr fontId="2"/>
  </si>
  <si>
    <t>十津排水機場</t>
    <rPh sb="0" eb="1">
      <t>ジュウ</t>
    </rPh>
    <rPh sb="1" eb="2">
      <t>ツ</t>
    </rPh>
    <rPh sb="2" eb="4">
      <t>ハイスイ</t>
    </rPh>
    <rPh sb="4" eb="5">
      <t>キ</t>
    </rPh>
    <rPh sb="5" eb="6">
      <t>バ</t>
    </rPh>
    <phoneticPr fontId="2"/>
  </si>
  <si>
    <t>横浜水門</t>
    <rPh sb="0" eb="2">
      <t>ヨコハマ</t>
    </rPh>
    <rPh sb="2" eb="4">
      <t>スイモン</t>
    </rPh>
    <phoneticPr fontId="2"/>
  </si>
  <si>
    <t>伊野合同庁舎</t>
    <rPh sb="0" eb="2">
      <t>イノ</t>
    </rPh>
    <rPh sb="2" eb="4">
      <t>ゴウドウ</t>
    </rPh>
    <rPh sb="4" eb="6">
      <t>チョウシャ</t>
    </rPh>
    <phoneticPr fontId="2"/>
  </si>
  <si>
    <t>寒風山トンネル</t>
    <rPh sb="0" eb="2">
      <t>カンプウ</t>
    </rPh>
    <rPh sb="2" eb="3">
      <t>ヤマ</t>
    </rPh>
    <phoneticPr fontId="2"/>
  </si>
  <si>
    <t>新大峠トンネル（柳野）</t>
    <rPh sb="0" eb="1">
      <t>シン</t>
    </rPh>
    <rPh sb="1" eb="3">
      <t>オオトウゲ</t>
    </rPh>
    <rPh sb="8" eb="9">
      <t>ヤナギ</t>
    </rPh>
    <rPh sb="9" eb="10">
      <t>ノ</t>
    </rPh>
    <phoneticPr fontId="2"/>
  </si>
  <si>
    <t>桐見ダム管理事務所</t>
    <rPh sb="0" eb="1">
      <t>キリ</t>
    </rPh>
    <rPh sb="1" eb="2">
      <t>ミ</t>
    </rPh>
    <rPh sb="4" eb="6">
      <t>カンリ</t>
    </rPh>
    <rPh sb="6" eb="8">
      <t>ジム</t>
    </rPh>
    <rPh sb="8" eb="9">
      <t>ショ</t>
    </rPh>
    <phoneticPr fontId="2"/>
  </si>
  <si>
    <t>中央西土木事務所越知事務所</t>
    <rPh sb="0" eb="2">
      <t>チュウオウ</t>
    </rPh>
    <rPh sb="2" eb="3">
      <t>ニシ</t>
    </rPh>
    <rPh sb="3" eb="5">
      <t>ドボク</t>
    </rPh>
    <rPh sb="5" eb="7">
      <t>ジム</t>
    </rPh>
    <rPh sb="7" eb="8">
      <t>ショ</t>
    </rPh>
    <rPh sb="8" eb="10">
      <t>オチ</t>
    </rPh>
    <rPh sb="10" eb="12">
      <t>ジム</t>
    </rPh>
    <rPh sb="12" eb="13">
      <t>ショ</t>
    </rPh>
    <phoneticPr fontId="2"/>
  </si>
  <si>
    <t>斗賀野トンネル</t>
    <rPh sb="0" eb="3">
      <t>トガノ</t>
    </rPh>
    <phoneticPr fontId="2"/>
  </si>
  <si>
    <t>新大峠トンネル（池川）</t>
    <rPh sb="0" eb="1">
      <t>シン</t>
    </rPh>
    <rPh sb="1" eb="3">
      <t>オオトウゲ</t>
    </rPh>
    <rPh sb="8" eb="10">
      <t>イケガワ</t>
    </rPh>
    <phoneticPr fontId="2"/>
  </si>
  <si>
    <t>須崎第二総合庁舎</t>
    <rPh sb="0" eb="2">
      <t>スサキ</t>
    </rPh>
    <rPh sb="2" eb="3">
      <t>ダイ</t>
    </rPh>
    <rPh sb="3" eb="4">
      <t>ニ</t>
    </rPh>
    <rPh sb="4" eb="6">
      <t>ソウゴウ</t>
    </rPh>
    <rPh sb="6" eb="8">
      <t>チョウシャ</t>
    </rPh>
    <phoneticPr fontId="2"/>
  </si>
  <si>
    <t>須崎土木事務所四万十町事務所</t>
    <rPh sb="0" eb="2">
      <t>スサキ</t>
    </rPh>
    <rPh sb="2" eb="4">
      <t>ドボク</t>
    </rPh>
    <rPh sb="4" eb="6">
      <t>ジム</t>
    </rPh>
    <rPh sb="6" eb="7">
      <t>ショ</t>
    </rPh>
    <rPh sb="7" eb="11">
      <t>シマントチョウ</t>
    </rPh>
    <rPh sb="11" eb="13">
      <t>ジム</t>
    </rPh>
    <rPh sb="13" eb="14">
      <t>ショ</t>
    </rPh>
    <phoneticPr fontId="2"/>
  </si>
  <si>
    <t>中村合同庁舎</t>
    <rPh sb="0" eb="2">
      <t>ナカムラ</t>
    </rPh>
    <rPh sb="2" eb="4">
      <t>ゴウドウ</t>
    </rPh>
    <rPh sb="4" eb="6">
      <t>チョウシャ</t>
    </rPh>
    <phoneticPr fontId="2"/>
  </si>
  <si>
    <t>土佐清水合同庁舎</t>
    <rPh sb="0" eb="4">
      <t>トサシミズ</t>
    </rPh>
    <rPh sb="4" eb="6">
      <t>ゴウドウ</t>
    </rPh>
    <rPh sb="6" eb="8">
      <t>チョウシャ</t>
    </rPh>
    <phoneticPr fontId="2"/>
  </si>
  <si>
    <t>幡多土木事務所宿毛事務所</t>
    <rPh sb="0" eb="2">
      <t>ハタ</t>
    </rPh>
    <rPh sb="2" eb="4">
      <t>ドボク</t>
    </rPh>
    <rPh sb="4" eb="6">
      <t>ジム</t>
    </rPh>
    <rPh sb="6" eb="7">
      <t>ショ</t>
    </rPh>
    <rPh sb="7" eb="9">
      <t>スクモ</t>
    </rPh>
    <rPh sb="9" eb="11">
      <t>ジム</t>
    </rPh>
    <rPh sb="11" eb="12">
      <t>ショ</t>
    </rPh>
    <phoneticPr fontId="2"/>
  </si>
  <si>
    <t>坂本ダム管理事務所</t>
    <rPh sb="0" eb="2">
      <t>サカモト</t>
    </rPh>
    <rPh sb="4" eb="6">
      <t>カンリ</t>
    </rPh>
    <rPh sb="6" eb="8">
      <t>ジム</t>
    </rPh>
    <rPh sb="8" eb="9">
      <t>ショ</t>
    </rPh>
    <phoneticPr fontId="2"/>
  </si>
  <si>
    <t>河戸堰</t>
    <rPh sb="0" eb="1">
      <t>カワ</t>
    </rPh>
    <rPh sb="1" eb="2">
      <t>ト</t>
    </rPh>
    <rPh sb="2" eb="3">
      <t>セキ</t>
    </rPh>
    <phoneticPr fontId="2"/>
  </si>
  <si>
    <t>永国寺第２ビル</t>
    <rPh sb="0" eb="1">
      <t>エイ</t>
    </rPh>
    <rPh sb="1" eb="2">
      <t>コク</t>
    </rPh>
    <rPh sb="2" eb="3">
      <t>ジ</t>
    </rPh>
    <rPh sb="3" eb="4">
      <t>ダイ</t>
    </rPh>
    <phoneticPr fontId="2"/>
  </si>
  <si>
    <t>教育センター（本館）</t>
    <rPh sb="0" eb="2">
      <t>キョウイク</t>
    </rPh>
    <rPh sb="7" eb="9">
      <t>ホンカン</t>
    </rPh>
    <phoneticPr fontId="2"/>
  </si>
  <si>
    <t>教育センター（分館）</t>
    <rPh sb="0" eb="2">
      <t>キョウイク</t>
    </rPh>
    <rPh sb="7" eb="9">
      <t>ブンカン</t>
    </rPh>
    <phoneticPr fontId="2"/>
  </si>
  <si>
    <t>中部教育事務所</t>
    <rPh sb="0" eb="2">
      <t>チュウブ</t>
    </rPh>
    <rPh sb="2" eb="4">
      <t>キョウイク</t>
    </rPh>
    <rPh sb="4" eb="6">
      <t>ジム</t>
    </rPh>
    <rPh sb="6" eb="7">
      <t>ショ</t>
    </rPh>
    <phoneticPr fontId="2"/>
  </si>
  <si>
    <t>青少年センター</t>
    <rPh sb="0" eb="3">
      <t>セイショウネン</t>
    </rPh>
    <phoneticPr fontId="2"/>
  </si>
  <si>
    <t>幡多青少年の家</t>
    <rPh sb="0" eb="2">
      <t>ハタ</t>
    </rPh>
    <rPh sb="2" eb="5">
      <t>セイショウネン</t>
    </rPh>
    <rPh sb="6" eb="7">
      <t>イエ</t>
    </rPh>
    <phoneticPr fontId="2"/>
  </si>
  <si>
    <t>高知農業高等学校(農業実習棟)</t>
    <rPh sb="0" eb="2">
      <t>コウチ</t>
    </rPh>
    <rPh sb="2" eb="4">
      <t>ノウギョウ</t>
    </rPh>
    <rPh sb="4" eb="6">
      <t>コウトウ</t>
    </rPh>
    <rPh sb="6" eb="8">
      <t>ガッコウ</t>
    </rPh>
    <rPh sb="9" eb="11">
      <t>ノウギョウ</t>
    </rPh>
    <rPh sb="11" eb="13">
      <t>ジッシュウ</t>
    </rPh>
    <rPh sb="13" eb="14">
      <t>トウ</t>
    </rPh>
    <phoneticPr fontId="2"/>
  </si>
  <si>
    <t>高知海洋高等学校（艇庫）</t>
    <rPh sb="0" eb="2">
      <t>コウチ</t>
    </rPh>
    <rPh sb="2" eb="4">
      <t>カイヨウ</t>
    </rPh>
    <rPh sb="4" eb="6">
      <t>コウトウ</t>
    </rPh>
    <rPh sb="6" eb="8">
      <t>ガッコウ</t>
    </rPh>
    <rPh sb="9" eb="11">
      <t>テイコ</t>
    </rPh>
    <phoneticPr fontId="2"/>
  </si>
  <si>
    <t>中芸高校外44校</t>
    <rPh sb="0" eb="1">
      <t>チュウ</t>
    </rPh>
    <rPh sb="1" eb="2">
      <t>ゲイ</t>
    </rPh>
    <rPh sb="2" eb="4">
      <t>コウコウ</t>
    </rPh>
    <rPh sb="4" eb="5">
      <t>ホカ</t>
    </rPh>
    <rPh sb="7" eb="8">
      <t>コウ</t>
    </rPh>
    <phoneticPr fontId="2"/>
  </si>
  <si>
    <t>株式会社F-Power</t>
  </si>
  <si>
    <t>警察本部別館</t>
    <rPh sb="0" eb="2">
      <t>ケイサツ</t>
    </rPh>
    <rPh sb="2" eb="4">
      <t>ホンブ</t>
    </rPh>
    <rPh sb="4" eb="6">
      <t>ベッカン</t>
    </rPh>
    <phoneticPr fontId="2"/>
  </si>
  <si>
    <t>公安委員会</t>
    <rPh sb="0" eb="2">
      <t>コウアン</t>
    </rPh>
    <rPh sb="2" eb="4">
      <t>イイン</t>
    </rPh>
    <rPh sb="4" eb="5">
      <t>カイ</t>
    </rPh>
    <phoneticPr fontId="2"/>
  </si>
  <si>
    <t>ミツウロコグリーン
エネルギー株式会社</t>
    <rPh sb="15" eb="19">
      <t>カブシキガイシャ</t>
    </rPh>
    <phoneticPr fontId="2"/>
  </si>
  <si>
    <t>高知警察署</t>
    <rPh sb="0" eb="2">
      <t>コウチ</t>
    </rPh>
    <rPh sb="2" eb="5">
      <t>ケイサツショ</t>
    </rPh>
    <phoneticPr fontId="2"/>
  </si>
  <si>
    <t>土佐警察署</t>
    <rPh sb="0" eb="2">
      <t>トサ</t>
    </rPh>
    <rPh sb="2" eb="5">
      <t>ケイサツショ</t>
    </rPh>
    <phoneticPr fontId="2"/>
  </si>
  <si>
    <t>室戸警察署</t>
    <rPh sb="0" eb="2">
      <t>ムロト</t>
    </rPh>
    <rPh sb="2" eb="5">
      <t>ケイサツショ</t>
    </rPh>
    <phoneticPr fontId="2"/>
  </si>
  <si>
    <t>中村警察署</t>
    <rPh sb="0" eb="2">
      <t>ナカムラ</t>
    </rPh>
    <rPh sb="2" eb="5">
      <t>ケイサツショ</t>
    </rPh>
    <phoneticPr fontId="2"/>
  </si>
  <si>
    <t>中村警察署清水警察庁舎</t>
    <rPh sb="0" eb="2">
      <t>ナカムラ</t>
    </rPh>
    <rPh sb="2" eb="5">
      <t>ケイサツショ</t>
    </rPh>
    <rPh sb="5" eb="7">
      <t>シミズ</t>
    </rPh>
    <rPh sb="7" eb="9">
      <t>ケイサツ</t>
    </rPh>
    <rPh sb="9" eb="11">
      <t>チョウシャ</t>
    </rPh>
    <phoneticPr fontId="2"/>
  </si>
  <si>
    <t>宿毛警察署</t>
    <rPh sb="0" eb="1">
      <t>シュク</t>
    </rPh>
    <rPh sb="1" eb="2">
      <t>ケ</t>
    </rPh>
    <rPh sb="2" eb="5">
      <t>ケイサツショ</t>
    </rPh>
    <phoneticPr fontId="2"/>
  </si>
  <si>
    <t>窪川警察署</t>
    <rPh sb="0" eb="2">
      <t>クボカワ</t>
    </rPh>
    <rPh sb="2" eb="5">
      <t>ケイサツショ</t>
    </rPh>
    <phoneticPr fontId="2"/>
  </si>
  <si>
    <t>安芸警察署</t>
    <rPh sb="0" eb="2">
      <t>アキ</t>
    </rPh>
    <rPh sb="2" eb="5">
      <t>ケイサツショ</t>
    </rPh>
    <phoneticPr fontId="2"/>
  </si>
  <si>
    <t>須崎警察署</t>
    <rPh sb="0" eb="2">
      <t>スサキ</t>
    </rPh>
    <rPh sb="2" eb="5">
      <t>ケイサツショ</t>
    </rPh>
    <phoneticPr fontId="2"/>
  </si>
  <si>
    <t>佐川警察署</t>
    <rPh sb="0" eb="2">
      <t>サカワ</t>
    </rPh>
    <rPh sb="2" eb="5">
      <t>ケイサツショ</t>
    </rPh>
    <phoneticPr fontId="2"/>
  </si>
  <si>
    <t>香美警察署</t>
    <rPh sb="0" eb="2">
      <t>カミ</t>
    </rPh>
    <rPh sb="2" eb="5">
      <t>ケイサツショ</t>
    </rPh>
    <phoneticPr fontId="2"/>
  </si>
  <si>
    <t>高知南警察署</t>
    <rPh sb="0" eb="2">
      <t>コウチ</t>
    </rPh>
    <rPh sb="2" eb="3">
      <t>ミナミ</t>
    </rPh>
    <rPh sb="3" eb="6">
      <t>ケイサツショ</t>
    </rPh>
    <phoneticPr fontId="2"/>
  </si>
  <si>
    <t>高知東警察署</t>
    <rPh sb="0" eb="2">
      <t>コウチ</t>
    </rPh>
    <rPh sb="2" eb="3">
      <t>ヒガシ</t>
    </rPh>
    <rPh sb="3" eb="6">
      <t>ケイサツショ</t>
    </rPh>
    <phoneticPr fontId="2"/>
  </si>
  <si>
    <t>高知東警察署本山警察庁舎</t>
    <rPh sb="0" eb="2">
      <t>コウチ</t>
    </rPh>
    <rPh sb="2" eb="3">
      <t>ヒガシ</t>
    </rPh>
    <rPh sb="3" eb="6">
      <t>ケイサツショ</t>
    </rPh>
    <rPh sb="6" eb="8">
      <t>モトヤマ</t>
    </rPh>
    <rPh sb="8" eb="10">
      <t>ケイサツ</t>
    </rPh>
    <rPh sb="10" eb="12">
      <t>チョウシャ</t>
    </rPh>
    <phoneticPr fontId="2"/>
  </si>
  <si>
    <t>消防防災航空隊基地</t>
    <rPh sb="0" eb="2">
      <t>ショウボウ</t>
    </rPh>
    <rPh sb="2" eb="4">
      <t>ボウサイ</t>
    </rPh>
    <rPh sb="4" eb="7">
      <t>コウクウタイ</t>
    </rPh>
    <rPh sb="7" eb="9">
      <t>キチ</t>
    </rPh>
    <phoneticPr fontId="2"/>
  </si>
  <si>
    <t>ロジテック協同組合</t>
    <rPh sb="5" eb="7">
      <t>キョウドウ</t>
    </rPh>
    <rPh sb="7" eb="9">
      <t>クミアイ</t>
    </rPh>
    <phoneticPr fontId="2"/>
  </si>
  <si>
    <t>1者</t>
    <rPh sb="1" eb="2">
      <t>シャ</t>
    </rPh>
    <phoneticPr fontId="2"/>
  </si>
  <si>
    <t>設備容量の増減があった、もしくは増減が予定されていたため。</t>
    <rPh sb="0" eb="2">
      <t>セツビ</t>
    </rPh>
    <rPh sb="2" eb="4">
      <t>ヨウリョウ</t>
    </rPh>
    <rPh sb="5" eb="7">
      <t>ゾウゲン</t>
    </rPh>
    <rPh sb="16" eb="18">
      <t>ゾウゲン</t>
    </rPh>
    <rPh sb="19" eb="21">
      <t>ヨテイ</t>
    </rPh>
    <phoneticPr fontId="2"/>
  </si>
  <si>
    <t>現供給元であったため。</t>
    <rPh sb="0" eb="1">
      <t>ゲン</t>
    </rPh>
    <rPh sb="1" eb="3">
      <t>キョウキュウ</t>
    </rPh>
    <rPh sb="3" eb="4">
      <t>モト</t>
    </rPh>
    <phoneticPr fontId="2"/>
  </si>
  <si>
    <t>下田川水門</t>
    <rPh sb="0" eb="1">
      <t>シモ</t>
    </rPh>
    <rPh sb="1" eb="2">
      <t>タ</t>
    </rPh>
    <rPh sb="2" eb="3">
      <t>カワ</t>
    </rPh>
    <rPh sb="3" eb="5">
      <t>スイモン</t>
    </rPh>
    <phoneticPr fontId="2"/>
  </si>
  <si>
    <t>竹島川水門</t>
    <rPh sb="0" eb="2">
      <t>タケシマ</t>
    </rPh>
    <rPh sb="2" eb="3">
      <t>カワ</t>
    </rPh>
    <rPh sb="3" eb="5">
      <t>スイモン</t>
    </rPh>
    <phoneticPr fontId="2"/>
  </si>
  <si>
    <t>伊豆田トンネル（中村）</t>
    <rPh sb="0" eb="2">
      <t>イズ</t>
    </rPh>
    <rPh sb="2" eb="3">
      <t>タ</t>
    </rPh>
    <rPh sb="8" eb="10">
      <t>ナカムラ</t>
    </rPh>
    <phoneticPr fontId="2"/>
  </si>
  <si>
    <t>伊豆田トンネル（清水）</t>
    <rPh sb="0" eb="2">
      <t>イズ</t>
    </rPh>
    <rPh sb="2" eb="3">
      <t>タ</t>
    </rPh>
    <rPh sb="8" eb="10">
      <t>シミズ</t>
    </rPh>
    <phoneticPr fontId="2"/>
  </si>
  <si>
    <t>安芸高等学校</t>
    <rPh sb="0" eb="2">
      <t>アキ</t>
    </rPh>
    <rPh sb="2" eb="4">
      <t>コウトウ</t>
    </rPh>
    <rPh sb="4" eb="6">
      <t>ガッコウ</t>
    </rPh>
    <phoneticPr fontId="2"/>
  </si>
  <si>
    <t>大方高等学校</t>
    <rPh sb="0" eb="2">
      <t>オオカタ</t>
    </rPh>
    <rPh sb="2" eb="4">
      <t>コウトウ</t>
    </rPh>
    <rPh sb="4" eb="6">
      <t>ガッコウ</t>
    </rPh>
    <phoneticPr fontId="2"/>
  </si>
  <si>
    <t>宿毛高等学校</t>
    <rPh sb="0" eb="2">
      <t>スクモ</t>
    </rPh>
    <rPh sb="2" eb="4">
      <t>コウトウ</t>
    </rPh>
    <rPh sb="4" eb="6">
      <t>ガッコウ</t>
    </rPh>
    <phoneticPr fontId="2"/>
  </si>
  <si>
    <t>山田高等学校</t>
    <rPh sb="0" eb="2">
      <t>ヤマダ</t>
    </rPh>
    <rPh sb="2" eb="4">
      <t>コウトウ</t>
    </rPh>
    <rPh sb="4" eb="6">
      <t>ガッコウ</t>
    </rPh>
    <phoneticPr fontId="2"/>
  </si>
  <si>
    <t>療育福祉センター</t>
    <rPh sb="0" eb="2">
      <t>リョウイク</t>
    </rPh>
    <rPh sb="2" eb="4">
      <t>フクシ</t>
    </rPh>
    <phoneticPr fontId="2"/>
  </si>
  <si>
    <t>ﾐﾂｳﾛｺｸﾞﾘｰﾝｴﾈﾙｷﾞｰ（株）</t>
    <rPh sb="17" eb="18">
      <t>カブ</t>
    </rPh>
    <phoneticPr fontId="2"/>
  </si>
  <si>
    <t>室戸高等学校</t>
    <rPh sb="0" eb="1">
      <t>ムロ</t>
    </rPh>
    <rPh sb="1" eb="2">
      <t>ト</t>
    </rPh>
    <rPh sb="2" eb="4">
      <t>コウトウ</t>
    </rPh>
    <rPh sb="4" eb="6">
      <t>ガッコウ</t>
    </rPh>
    <phoneticPr fontId="2"/>
  </si>
  <si>
    <t>高知農業高等学校</t>
    <rPh sb="0" eb="2">
      <t>コウチ</t>
    </rPh>
    <rPh sb="2" eb="4">
      <t>ノウギョウ</t>
    </rPh>
    <rPh sb="4" eb="6">
      <t>コウトウ</t>
    </rPh>
    <rPh sb="6" eb="8">
      <t>ガッコウ</t>
    </rPh>
    <phoneticPr fontId="2"/>
  </si>
  <si>
    <t>機動隊（旧南国警察署）</t>
    <rPh sb="0" eb="3">
      <t>キドウタイ</t>
    </rPh>
    <rPh sb="4" eb="5">
      <t>キュウ</t>
    </rPh>
    <rPh sb="5" eb="7">
      <t>ナンゴク</t>
    </rPh>
    <rPh sb="7" eb="10">
      <t>ケイサツショ</t>
    </rPh>
    <phoneticPr fontId="2"/>
  </si>
  <si>
    <t>本庁舎</t>
  </si>
  <si>
    <t>総務部（財産管理課）</t>
  </si>
  <si>
    <t>競争入札</t>
    <rPh sb="0" eb="2">
      <t>キョウソウ</t>
    </rPh>
    <rPh sb="2" eb="4">
      <t>ニュウサツ</t>
    </rPh>
    <phoneticPr fontId="2"/>
  </si>
  <si>
    <t>西庁舎</t>
  </si>
  <si>
    <t>議会議事堂</t>
  </si>
  <si>
    <t>自治センター</t>
  </si>
  <si>
    <t>東大手庁舎</t>
    <rPh sb="0" eb="3">
      <t>ヒガシオオテ</t>
    </rPh>
    <rPh sb="3" eb="5">
      <t>チョウシャ</t>
    </rPh>
    <phoneticPr fontId="2"/>
  </si>
  <si>
    <t>三の丸庁舎</t>
    <rPh sb="0" eb="1">
      <t>サン</t>
    </rPh>
    <rPh sb="2" eb="3">
      <t>マル</t>
    </rPh>
    <rPh sb="3" eb="5">
      <t>チョウシャ</t>
    </rPh>
    <phoneticPr fontId="2"/>
  </si>
  <si>
    <t>自治研修所・アイリス愛知</t>
    <rPh sb="0" eb="2">
      <t>ジチ</t>
    </rPh>
    <rPh sb="2" eb="4">
      <t>ケンシュウ</t>
    </rPh>
    <rPh sb="4" eb="5">
      <t>ジョ</t>
    </rPh>
    <rPh sb="10" eb="12">
      <t>アイチ</t>
    </rPh>
    <phoneticPr fontId="2"/>
  </si>
  <si>
    <t>愛知芸術文化センター</t>
    <rPh sb="0" eb="2">
      <t>アイチ</t>
    </rPh>
    <rPh sb="2" eb="4">
      <t>ゲイジュツ</t>
    </rPh>
    <rPh sb="4" eb="6">
      <t>ブンカ</t>
    </rPh>
    <phoneticPr fontId="2"/>
  </si>
  <si>
    <t>県民生活部</t>
    <rPh sb="0" eb="2">
      <t>ケンミン</t>
    </rPh>
    <rPh sb="2" eb="4">
      <t>セイカツ</t>
    </rPh>
    <rPh sb="4" eb="5">
      <t>ブ</t>
    </rPh>
    <phoneticPr fontId="2"/>
  </si>
  <si>
    <t>丸紅㈱</t>
    <rPh sb="0" eb="2">
      <t>マルベニ</t>
    </rPh>
    <phoneticPr fontId="28"/>
  </si>
  <si>
    <t>陶磁美術館</t>
    <rPh sb="0" eb="2">
      <t>トウジ</t>
    </rPh>
    <rPh sb="2" eb="5">
      <t>ビジュツカン</t>
    </rPh>
    <phoneticPr fontId="2"/>
  </si>
  <si>
    <t>環境調査センター</t>
    <rPh sb="0" eb="2">
      <t>カンキョウ</t>
    </rPh>
    <rPh sb="2" eb="4">
      <t>チョウサ</t>
    </rPh>
    <phoneticPr fontId="2"/>
  </si>
  <si>
    <t>産業貿易館</t>
    <rPh sb="0" eb="2">
      <t>サンギョウ</t>
    </rPh>
    <rPh sb="2" eb="4">
      <t>ボウエキ</t>
    </rPh>
    <rPh sb="4" eb="5">
      <t>カン</t>
    </rPh>
    <phoneticPr fontId="2"/>
  </si>
  <si>
    <t>あいち産業科学技術総合センター</t>
  </si>
  <si>
    <t xml:space="preserve">あいち産業科学技術総合センター産業技術センター </t>
    <rPh sb="3" eb="5">
      <t>サンギョウ</t>
    </rPh>
    <rPh sb="5" eb="7">
      <t>カガク</t>
    </rPh>
    <rPh sb="7" eb="9">
      <t>ギジュツ</t>
    </rPh>
    <rPh sb="9" eb="11">
      <t>ソウゴウ</t>
    </rPh>
    <rPh sb="15" eb="17">
      <t>サンギョウ</t>
    </rPh>
    <rPh sb="17" eb="19">
      <t>ギジュツ</t>
    </rPh>
    <phoneticPr fontId="2"/>
  </si>
  <si>
    <t>心身障害者コロニー</t>
    <rPh sb="0" eb="2">
      <t>シンシン</t>
    </rPh>
    <rPh sb="2" eb="5">
      <t>ショウガイシャ</t>
    </rPh>
    <phoneticPr fontId="2"/>
  </si>
  <si>
    <t>愛知県農業総合試験場</t>
    <rPh sb="0" eb="3">
      <t>アイチケン</t>
    </rPh>
    <rPh sb="3" eb="5">
      <t>ノウギョウ</t>
    </rPh>
    <rPh sb="5" eb="7">
      <t>ソウゴウ</t>
    </rPh>
    <rPh sb="7" eb="10">
      <t>シケンジョウ</t>
    </rPh>
    <phoneticPr fontId="2"/>
  </si>
  <si>
    <t>農林水産部</t>
  </si>
  <si>
    <t>愛知県森林公園ゴルフ場</t>
    <rPh sb="0" eb="3">
      <t>アイチケン</t>
    </rPh>
    <rPh sb="3" eb="5">
      <t>シンリン</t>
    </rPh>
    <rPh sb="5" eb="7">
      <t>コウエン</t>
    </rPh>
    <rPh sb="10" eb="11">
      <t>ジョウ</t>
    </rPh>
    <phoneticPr fontId="2"/>
  </si>
  <si>
    <t>愛知県森林公園</t>
    <rPh sb="0" eb="3">
      <t>アイチケン</t>
    </rPh>
    <rPh sb="3" eb="5">
      <t>シンリン</t>
    </rPh>
    <rPh sb="5" eb="7">
      <t>コウエン</t>
    </rPh>
    <phoneticPr fontId="2"/>
  </si>
  <si>
    <t>筏川排水機場</t>
    <rPh sb="0" eb="2">
      <t>イカダガワ</t>
    </rPh>
    <rPh sb="2" eb="5">
      <t>ハイスイキ</t>
    </rPh>
    <rPh sb="5" eb="6">
      <t>ジョウ</t>
    </rPh>
    <phoneticPr fontId="2"/>
  </si>
  <si>
    <t>建設部</t>
    <rPh sb="0" eb="3">
      <t>ケンセツブ</t>
    </rPh>
    <phoneticPr fontId="2"/>
  </si>
  <si>
    <t>日本ロジテック協同組合</t>
    <rPh sb="0" eb="2">
      <t>ニホン</t>
    </rPh>
    <rPh sb="7" eb="9">
      <t>キョウドウ</t>
    </rPh>
    <rPh sb="9" eb="11">
      <t>クミアイ</t>
    </rPh>
    <phoneticPr fontId="28"/>
  </si>
  <si>
    <t>上野浄水場</t>
  </si>
  <si>
    <t>中部電力</t>
    <rPh sb="0" eb="2">
      <t>チュウブ</t>
    </rPh>
    <rPh sb="2" eb="4">
      <t>デンリョク</t>
    </rPh>
    <phoneticPr fontId="28"/>
  </si>
  <si>
    <t>知多浄水場</t>
  </si>
  <si>
    <t>筏川取水場</t>
  </si>
  <si>
    <t>尾張東部浄水場</t>
  </si>
  <si>
    <t>高蔵寺浄水場</t>
  </si>
  <si>
    <t>旭ポンプ場</t>
  </si>
  <si>
    <t>三好ヶ丘ポンプ場</t>
  </si>
  <si>
    <t>犬山浄水場</t>
  </si>
  <si>
    <t>尾張西部浄水場</t>
  </si>
  <si>
    <t>豊田浄水場</t>
  </si>
  <si>
    <t>幸田浄水場</t>
  </si>
  <si>
    <t>安城浄水場</t>
  </si>
  <si>
    <t>豊橋浄水場</t>
  </si>
  <si>
    <t>豊橋南部浄水場</t>
  </si>
  <si>
    <t>豊川浄水場</t>
  </si>
  <si>
    <t>森岡取水場</t>
  </si>
  <si>
    <t>がんセンター中央病院</t>
  </si>
  <si>
    <t>病院事業庁</t>
  </si>
  <si>
    <t>がんセンター愛知病院</t>
  </si>
  <si>
    <t>あいち小児保健医療総合センター</t>
  </si>
  <si>
    <t>伊藤忠エネクス㈱</t>
    <rPh sb="0" eb="2">
      <t>イトウ</t>
    </rPh>
    <rPh sb="2" eb="3">
      <t>チュウ</t>
    </rPh>
    <phoneticPr fontId="28"/>
  </si>
  <si>
    <t>運転免許試験場</t>
    <rPh sb="0" eb="2">
      <t>ウンテン</t>
    </rPh>
    <rPh sb="2" eb="4">
      <t>メンキョ</t>
    </rPh>
    <rPh sb="4" eb="7">
      <t>シケンジョウ</t>
    </rPh>
    <phoneticPr fontId="2"/>
  </si>
  <si>
    <t>※上記価格は2年契約分を2で割る</t>
    <rPh sb="1" eb="3">
      <t>ジョウキ</t>
    </rPh>
    <rPh sb="3" eb="5">
      <t>カカク</t>
    </rPh>
    <rPh sb="7" eb="8">
      <t>ネン</t>
    </rPh>
    <rPh sb="8" eb="10">
      <t>ケイヤク</t>
    </rPh>
    <rPh sb="10" eb="11">
      <t>ブン</t>
    </rPh>
    <rPh sb="14" eb="15">
      <t>ワ</t>
    </rPh>
    <phoneticPr fontId="2"/>
  </si>
  <si>
    <t>3年分を３で割った</t>
    <rPh sb="1" eb="3">
      <t>ネンブン</t>
    </rPh>
    <rPh sb="6" eb="7">
      <t>ワ</t>
    </rPh>
    <phoneticPr fontId="2"/>
  </si>
  <si>
    <t>東京都立工芸高等学校外7か所で使用する電気の需給（単価契約）</t>
  </si>
  <si>
    <t>希望制指名競争入札</t>
    <rPh sb="0" eb="2">
      <t>キボウ</t>
    </rPh>
    <rPh sb="2" eb="3">
      <t>セイ</t>
    </rPh>
    <rPh sb="3" eb="5">
      <t>シメイ</t>
    </rPh>
    <rPh sb="5" eb="7">
      <t>キョウソウ</t>
    </rPh>
    <rPh sb="7" eb="9">
      <t>ニュウサツ</t>
    </rPh>
    <phoneticPr fontId="2"/>
  </si>
  <si>
    <t>東京都立一橋高等学校外13か所で使用する電気の需給（単価契約）</t>
  </si>
  <si>
    <t>東京都立白鴎高等学校外13か所で使用する電気の需給（単価契約）</t>
  </si>
  <si>
    <t>東京都立三田高等学校外13か所で使用する電気の需給（単価契約）</t>
  </si>
  <si>
    <t>東京都立小松川高等学校外12か所で使用する電気の需給（単価契約）</t>
  </si>
  <si>
    <t>都立大崎高等学校外13校で使用する電気の需給（単価契約）</t>
  </si>
  <si>
    <t>都立総合工科高等学校外13校で使用する電気の需給（単価契約）</t>
  </si>
  <si>
    <t>都立鷺宮高等学校外13校で使用する電気の需給（単価契約）</t>
  </si>
  <si>
    <t>出光グリーンパワー(株)</t>
    <rPh sb="0" eb="2">
      <t>イデミツ</t>
    </rPh>
    <rPh sb="9" eb="12">
      <t>カブ</t>
    </rPh>
    <phoneticPr fontId="2"/>
  </si>
  <si>
    <t>都立豊島高等学校外14か所で使用する電気の需給（単価契約）</t>
  </si>
  <si>
    <t>都立南多摩中等教育学校外14か所で使用する電気の需給（単価契約）</t>
  </si>
  <si>
    <t>都立八王子拓真高等学校外14か所で使用する電気の需給（単価契約）</t>
  </si>
  <si>
    <t>都立東大和高等学校外14か所で使用する電気の需給（単価契約）</t>
  </si>
  <si>
    <t>都立武蔵野北高等学校外15か所で使用する電気の需給（単価契約）</t>
  </si>
  <si>
    <t>東京都立文京盲学校外１６か所で使用する電気の需給(複数単価契約)</t>
    <rPh sb="0" eb="2">
      <t>トウキョウ</t>
    </rPh>
    <rPh sb="2" eb="4">
      <t>トリツ</t>
    </rPh>
    <rPh sb="4" eb="6">
      <t>ブンキョウ</t>
    </rPh>
    <rPh sb="6" eb="7">
      <t>モウ</t>
    </rPh>
    <rPh sb="7" eb="9">
      <t>ガッコウ</t>
    </rPh>
    <rPh sb="9" eb="10">
      <t>ガイ</t>
    </rPh>
    <rPh sb="13" eb="14">
      <t>ショ</t>
    </rPh>
    <rPh sb="15" eb="17">
      <t>シヨウ</t>
    </rPh>
    <rPh sb="19" eb="21">
      <t>デンキ</t>
    </rPh>
    <rPh sb="22" eb="24">
      <t>ジュキュウ</t>
    </rPh>
    <rPh sb="25" eb="27">
      <t>フクスウ</t>
    </rPh>
    <rPh sb="27" eb="29">
      <t>タンカ</t>
    </rPh>
    <rPh sb="29" eb="31">
      <t>ケイヤク</t>
    </rPh>
    <phoneticPr fontId="2"/>
  </si>
  <si>
    <t>(株)エネット</t>
    <rPh sb="1" eb="2">
      <t>カブ</t>
    </rPh>
    <phoneticPr fontId="2"/>
  </si>
  <si>
    <t>東京都立中央ろう学校外１５校で使用する電気の需給(複数単価契約)</t>
    <rPh sb="0" eb="2">
      <t>トウキョウ</t>
    </rPh>
    <rPh sb="2" eb="4">
      <t>トリツ</t>
    </rPh>
    <rPh sb="4" eb="6">
      <t>チュウオウ</t>
    </rPh>
    <rPh sb="8" eb="10">
      <t>ガッコウ</t>
    </rPh>
    <rPh sb="10" eb="11">
      <t>ガイ</t>
    </rPh>
    <rPh sb="13" eb="14">
      <t>コウ</t>
    </rPh>
    <rPh sb="15" eb="17">
      <t>シヨウ</t>
    </rPh>
    <rPh sb="19" eb="21">
      <t>デンキ</t>
    </rPh>
    <rPh sb="22" eb="24">
      <t>ジュキュウ</t>
    </rPh>
    <rPh sb="25" eb="27">
      <t>フクスウ</t>
    </rPh>
    <rPh sb="27" eb="29">
      <t>タンカ</t>
    </rPh>
    <rPh sb="29" eb="31">
      <t>ケイヤク</t>
    </rPh>
    <phoneticPr fontId="2"/>
  </si>
  <si>
    <t>東京都立小平特別支援学校外７か所で使用する電気の需給(複数単価契約)</t>
    <rPh sb="0" eb="2">
      <t>トウキョウ</t>
    </rPh>
    <rPh sb="2" eb="4">
      <t>トリツ</t>
    </rPh>
    <rPh sb="4" eb="6">
      <t>コダイラ</t>
    </rPh>
    <rPh sb="6" eb="12">
      <t>トクベツシエンガッコウ</t>
    </rPh>
    <rPh sb="11" eb="12">
      <t>ブンガク</t>
    </rPh>
    <rPh sb="12" eb="13">
      <t>ガイ</t>
    </rPh>
    <rPh sb="15" eb="16">
      <t>ショ</t>
    </rPh>
    <rPh sb="17" eb="19">
      <t>シヨウ</t>
    </rPh>
    <rPh sb="21" eb="23">
      <t>デンキ</t>
    </rPh>
    <rPh sb="24" eb="26">
      <t>ジュキュウ</t>
    </rPh>
    <rPh sb="27" eb="29">
      <t>フクスウ</t>
    </rPh>
    <rPh sb="29" eb="31">
      <t>タンカ</t>
    </rPh>
    <rPh sb="31" eb="33">
      <t>ケイヤク</t>
    </rPh>
    <phoneticPr fontId="2"/>
  </si>
  <si>
    <t>東京都立八王子盲学校外１１か所で使用する電気の需給(複数単価契約)</t>
    <rPh sb="0" eb="2">
      <t>トウキョウ</t>
    </rPh>
    <rPh sb="2" eb="4">
      <t>トリツ</t>
    </rPh>
    <rPh sb="4" eb="7">
      <t>ハチオウジ</t>
    </rPh>
    <rPh sb="7" eb="8">
      <t>モウ</t>
    </rPh>
    <rPh sb="8" eb="10">
      <t>ガッコウ</t>
    </rPh>
    <rPh sb="9" eb="10">
      <t>ブンガク</t>
    </rPh>
    <rPh sb="10" eb="11">
      <t>ガイ</t>
    </rPh>
    <rPh sb="14" eb="15">
      <t>ショ</t>
    </rPh>
    <rPh sb="16" eb="18">
      <t>シヨウ</t>
    </rPh>
    <rPh sb="20" eb="22">
      <t>デンキ</t>
    </rPh>
    <rPh sb="23" eb="25">
      <t>ジュキュウ</t>
    </rPh>
    <rPh sb="26" eb="28">
      <t>フクスウ</t>
    </rPh>
    <rPh sb="28" eb="30">
      <t>タンカ</t>
    </rPh>
    <rPh sb="30" eb="32">
      <t>ケイヤク</t>
    </rPh>
    <phoneticPr fontId="2"/>
  </si>
  <si>
    <t>出光グリーンパワー(株)</t>
    <rPh sb="0" eb="2">
      <t>イデミツ</t>
    </rPh>
    <rPh sb="10" eb="11">
      <t>カブ</t>
    </rPh>
    <phoneticPr fontId="2"/>
  </si>
  <si>
    <t>大蔵給水所外１か所で使用する電気の需給</t>
    <rPh sb="0" eb="2">
      <t>オオクラ</t>
    </rPh>
    <rPh sb="2" eb="4">
      <t>キュウスイ</t>
    </rPh>
    <rPh sb="4" eb="5">
      <t>ショ</t>
    </rPh>
    <rPh sb="5" eb="6">
      <t>ソト</t>
    </rPh>
    <rPh sb="8" eb="9">
      <t>ショ</t>
    </rPh>
    <rPh sb="10" eb="12">
      <t>シヨウ</t>
    </rPh>
    <rPh sb="14" eb="16">
      <t>デンキ</t>
    </rPh>
    <rPh sb="17" eb="19">
      <t>ジュキュウ</t>
    </rPh>
    <phoneticPr fontId="2"/>
  </si>
  <si>
    <t>(株）F-Power</t>
    <rPh sb="1" eb="2">
      <t>カブ</t>
    </rPh>
    <phoneticPr fontId="2"/>
  </si>
  <si>
    <t>調布取水所外１か所で使用する電気の需給</t>
    <rPh sb="0" eb="2">
      <t>チョウフ</t>
    </rPh>
    <rPh sb="2" eb="4">
      <t>シュスイ</t>
    </rPh>
    <rPh sb="4" eb="5">
      <t>ショ</t>
    </rPh>
    <rPh sb="5" eb="6">
      <t>ソト</t>
    </rPh>
    <rPh sb="8" eb="9">
      <t>ショ</t>
    </rPh>
    <rPh sb="10" eb="12">
      <t>シヨウ</t>
    </rPh>
    <rPh sb="14" eb="16">
      <t>デンキ</t>
    </rPh>
    <rPh sb="17" eb="19">
      <t>ジュキュウ</t>
    </rPh>
    <phoneticPr fontId="2"/>
  </si>
  <si>
    <t>出光グリーンパワー(株）</t>
    <rPh sb="0" eb="2">
      <t>イデミツ</t>
    </rPh>
    <rPh sb="10" eb="11">
      <t>カブ</t>
    </rPh>
    <phoneticPr fontId="2"/>
  </si>
  <si>
    <t>三郷ポンプ所外１か所で使用する電気の需給</t>
    <rPh sb="0" eb="2">
      <t>ミサト</t>
    </rPh>
    <rPh sb="5" eb="6">
      <t>ショ</t>
    </rPh>
    <rPh sb="6" eb="7">
      <t>ソト</t>
    </rPh>
    <rPh sb="9" eb="10">
      <t>ショ</t>
    </rPh>
    <rPh sb="11" eb="13">
      <t>シヨウ</t>
    </rPh>
    <rPh sb="15" eb="17">
      <t>デンキ</t>
    </rPh>
    <rPh sb="18" eb="20">
      <t>ジュキュウ</t>
    </rPh>
    <phoneticPr fontId="2"/>
  </si>
  <si>
    <t>学園配水所外3か所で使用する電気の需給</t>
    <rPh sb="0" eb="2">
      <t>ガクエン</t>
    </rPh>
    <rPh sb="2" eb="4">
      <t>ハイスイ</t>
    </rPh>
    <rPh sb="4" eb="5">
      <t>ショ</t>
    </rPh>
    <rPh sb="5" eb="6">
      <t>ソト</t>
    </rPh>
    <rPh sb="8" eb="9">
      <t>ショ</t>
    </rPh>
    <rPh sb="10" eb="12">
      <t>シヨウ</t>
    </rPh>
    <rPh sb="14" eb="16">
      <t>デンキ</t>
    </rPh>
    <rPh sb="17" eb="19">
      <t>ジュキュウ</t>
    </rPh>
    <phoneticPr fontId="2"/>
  </si>
  <si>
    <t>楢原給水所外１か所で使用する電気の需給</t>
    <rPh sb="0" eb="2">
      <t>ナラハラ</t>
    </rPh>
    <rPh sb="2" eb="4">
      <t>キュウスイ</t>
    </rPh>
    <rPh sb="4" eb="5">
      <t>ショ</t>
    </rPh>
    <rPh sb="5" eb="6">
      <t>ソト</t>
    </rPh>
    <rPh sb="8" eb="9">
      <t>ショ</t>
    </rPh>
    <rPh sb="10" eb="12">
      <t>シヨウ</t>
    </rPh>
    <rPh sb="14" eb="16">
      <t>デンキ</t>
    </rPh>
    <rPh sb="17" eb="19">
      <t>ジュキュウ</t>
    </rPh>
    <phoneticPr fontId="2"/>
  </si>
  <si>
    <t>東京都千代田都税事務所外１２か所で使用する電力の需給（単価契約）</t>
    <phoneticPr fontId="2"/>
  </si>
  <si>
    <t>主税局</t>
    <rPh sb="0" eb="3">
      <t>シュゼイキョク</t>
    </rPh>
    <phoneticPr fontId="2"/>
  </si>
  <si>
    <t>(株)エネット</t>
    <rPh sb="0" eb="3">
      <t>カブシキガイシャ</t>
    </rPh>
    <phoneticPr fontId="2"/>
  </si>
  <si>
    <t>見積もり合わせ</t>
    <phoneticPr fontId="2"/>
  </si>
  <si>
    <t>単価契約</t>
    <rPh sb="0" eb="2">
      <t>タンカ</t>
    </rPh>
    <rPh sb="2" eb="4">
      <t>ケイヤク</t>
    </rPh>
    <phoneticPr fontId="2"/>
  </si>
  <si>
    <t>提示額</t>
    <rPh sb="0" eb="2">
      <t>テイジ</t>
    </rPh>
    <rPh sb="2" eb="3">
      <t>ガク</t>
    </rPh>
    <phoneticPr fontId="2"/>
  </si>
  <si>
    <t>東京都千代田都税事務所外１３か所で使用する電力の需給（単価契約）</t>
  </si>
  <si>
    <t>(株)F-Power</t>
    <rPh sb="0" eb="3">
      <t>カブシキガイシャ</t>
    </rPh>
    <phoneticPr fontId="2"/>
  </si>
  <si>
    <t>東京都立広尾看護専門学校外２ヵ所で使用するで電気の需給(単価契約)</t>
    <phoneticPr fontId="2"/>
  </si>
  <si>
    <t>福祉保健局</t>
    <rPh sb="0" eb="5">
      <t>フクホ</t>
    </rPh>
    <phoneticPr fontId="2"/>
  </si>
  <si>
    <t>随意契約（見積競争）＝入札とほぼ同様に実施</t>
    <rPh sb="0" eb="4">
      <t>ズイケイ</t>
    </rPh>
    <rPh sb="5" eb="7">
      <t>ミツモリ</t>
    </rPh>
    <rPh sb="7" eb="9">
      <t>キョウソウ</t>
    </rPh>
    <rPh sb="11" eb="13">
      <t>ニュウサツ</t>
    </rPh>
    <rPh sb="16" eb="18">
      <t>ドウヨウ</t>
    </rPh>
    <rPh sb="19" eb="21">
      <t>ジッシ</t>
    </rPh>
    <phoneticPr fontId="2"/>
  </si>
  <si>
    <t>複数の単価を設定した契約であるため。</t>
    <rPh sb="0" eb="2">
      <t>フクスウ</t>
    </rPh>
    <rPh sb="3" eb="5">
      <t>タンカ</t>
    </rPh>
    <rPh sb="6" eb="8">
      <t>セッテイ</t>
    </rPh>
    <rPh sb="10" eb="12">
      <t>ケイヤク</t>
    </rPh>
    <phoneticPr fontId="2"/>
  </si>
  <si>
    <t xml:space="preserve">東京都北児童相談所外９か所で使用する電気の需給（単価契約） </t>
    <phoneticPr fontId="2"/>
  </si>
  <si>
    <t>健康安全研究センター広域監視部食品監視第二課外４か所で使用する電気の需給（単価契約）</t>
    <phoneticPr fontId="2"/>
  </si>
  <si>
    <t>（株）Ｆ－Ｐｏｗｅｒ</t>
    <rPh sb="0" eb="3">
      <t>カブ</t>
    </rPh>
    <phoneticPr fontId="2"/>
  </si>
  <si>
    <t>東京都西多摩保健所外３か所で使用する電気の供給（単価契約）</t>
    <phoneticPr fontId="2"/>
  </si>
  <si>
    <t>東京都障害者福祉会館外４か所で使用する電気の需給（単価契約）</t>
    <phoneticPr fontId="2"/>
  </si>
  <si>
    <t>東京都立多摩職業能力開発センターで使用する電気の需給（複数単価契約）</t>
    <phoneticPr fontId="2"/>
  </si>
  <si>
    <t>㈱出光グリーンパワー</t>
    <rPh sb="1" eb="3">
      <t>イデミツ</t>
    </rPh>
    <phoneticPr fontId="2"/>
  </si>
  <si>
    <t>東京都青梅合同庁舎外２か所で使用する電気の需給（複数単価契約）</t>
    <phoneticPr fontId="2"/>
  </si>
  <si>
    <t>東京港管理事務所・東京港建設事務所外8か所で使用する電気の需給(複数単価契約)</t>
    <rPh sb="0" eb="2">
      <t>トウキョウ</t>
    </rPh>
    <rPh sb="2" eb="3">
      <t>コウ</t>
    </rPh>
    <rPh sb="3" eb="5">
      <t>カンリ</t>
    </rPh>
    <rPh sb="5" eb="7">
      <t>ジム</t>
    </rPh>
    <rPh sb="7" eb="8">
      <t>ショ</t>
    </rPh>
    <rPh sb="9" eb="11">
      <t>トウキョウ</t>
    </rPh>
    <rPh sb="11" eb="12">
      <t>コウ</t>
    </rPh>
    <rPh sb="12" eb="14">
      <t>ケンセツ</t>
    </rPh>
    <rPh sb="14" eb="16">
      <t>ジム</t>
    </rPh>
    <rPh sb="16" eb="17">
      <t>ショ</t>
    </rPh>
    <rPh sb="17" eb="18">
      <t>ホカ</t>
    </rPh>
    <rPh sb="20" eb="21">
      <t>ショ</t>
    </rPh>
    <rPh sb="22" eb="24">
      <t>シヨウ</t>
    </rPh>
    <rPh sb="26" eb="28">
      <t>デンキ</t>
    </rPh>
    <rPh sb="29" eb="31">
      <t>ジュキュウ</t>
    </rPh>
    <rPh sb="32" eb="34">
      <t>フクスウ</t>
    </rPh>
    <rPh sb="34" eb="36">
      <t>タンカ</t>
    </rPh>
    <rPh sb="36" eb="38">
      <t>ケイヤク</t>
    </rPh>
    <phoneticPr fontId="2"/>
  </si>
  <si>
    <t>港湾局</t>
    <rPh sb="0" eb="2">
      <t>コウワン</t>
    </rPh>
    <rPh sb="2" eb="3">
      <t>キョク</t>
    </rPh>
    <phoneticPr fontId="2"/>
  </si>
  <si>
    <t>本案件の仕様に対応可能な者と契約するため</t>
    <rPh sb="0" eb="1">
      <t>ホン</t>
    </rPh>
    <rPh sb="1" eb="3">
      <t>アンケン</t>
    </rPh>
    <rPh sb="4" eb="6">
      <t>シヨウ</t>
    </rPh>
    <rPh sb="7" eb="9">
      <t>タイオウ</t>
    </rPh>
    <rPh sb="9" eb="11">
      <t>カノウ</t>
    </rPh>
    <rPh sb="12" eb="13">
      <t>モノ</t>
    </rPh>
    <rPh sb="14" eb="16">
      <t>ケイヤク</t>
    </rPh>
    <phoneticPr fontId="2"/>
  </si>
  <si>
    <t>見積価格</t>
    <rPh sb="0" eb="2">
      <t>ミツ</t>
    </rPh>
    <rPh sb="2" eb="4">
      <t>カカク</t>
    </rPh>
    <phoneticPr fontId="2"/>
  </si>
  <si>
    <t>多摩川第一発電所ほか２か所の水力発電所で発電する電気の売却</t>
    <rPh sb="0" eb="3">
      <t>タマガワ</t>
    </rPh>
    <rPh sb="3" eb="5">
      <t>ダイイチ</t>
    </rPh>
    <rPh sb="5" eb="7">
      <t>ハツデン</t>
    </rPh>
    <rPh sb="7" eb="8">
      <t>ショ</t>
    </rPh>
    <rPh sb="12" eb="13">
      <t>ショ</t>
    </rPh>
    <rPh sb="14" eb="16">
      <t>スイリョク</t>
    </rPh>
    <rPh sb="16" eb="18">
      <t>ハツデン</t>
    </rPh>
    <rPh sb="18" eb="19">
      <t>ショ</t>
    </rPh>
    <rPh sb="20" eb="22">
      <t>ハツデン</t>
    </rPh>
    <rPh sb="24" eb="26">
      <t>デンキ</t>
    </rPh>
    <rPh sb="27" eb="29">
      <t>バイキャク</t>
    </rPh>
    <phoneticPr fontId="2"/>
  </si>
  <si>
    <t>交通局</t>
    <rPh sb="0" eb="3">
      <t>コウツウキョク</t>
    </rPh>
    <phoneticPr fontId="2"/>
  </si>
  <si>
    <t>公募</t>
    <rPh sb="0" eb="2">
      <t>コウボ</t>
    </rPh>
    <phoneticPr fontId="2"/>
  </si>
  <si>
    <t>(株)Ｆ－Ｐower</t>
    <rPh sb="0" eb="3">
      <t>カブシキガイシャ</t>
    </rPh>
    <phoneticPr fontId="2"/>
  </si>
  <si>
    <t>金町浄水場における電力の売買に関する単価契約</t>
    <rPh sb="0" eb="2">
      <t>カナマチ</t>
    </rPh>
    <rPh sb="2" eb="5">
      <t>ジョウスイジョウ</t>
    </rPh>
    <rPh sb="9" eb="11">
      <t>デンリョク</t>
    </rPh>
    <rPh sb="12" eb="14">
      <t>バイバイ</t>
    </rPh>
    <rPh sb="15" eb="16">
      <t>カン</t>
    </rPh>
    <rPh sb="18" eb="20">
      <t>タンカ</t>
    </rPh>
    <rPh sb="20" eb="22">
      <t>ケイヤク</t>
    </rPh>
    <phoneticPr fontId="2"/>
  </si>
  <si>
    <t>エネサーブ（株）</t>
    <rPh sb="6" eb="7">
      <t>カブ</t>
    </rPh>
    <phoneticPr fontId="2"/>
  </si>
  <si>
    <t>葛西給水所外１か所における電力の売買に関する単価契約</t>
    <rPh sb="0" eb="2">
      <t>カサイ</t>
    </rPh>
    <rPh sb="2" eb="4">
      <t>キュウスイ</t>
    </rPh>
    <rPh sb="4" eb="5">
      <t>ショ</t>
    </rPh>
    <rPh sb="5" eb="6">
      <t>ソト</t>
    </rPh>
    <rPh sb="8" eb="9">
      <t>ショ</t>
    </rPh>
    <rPh sb="13" eb="15">
      <t>デンリョク</t>
    </rPh>
    <rPh sb="16" eb="18">
      <t>バイバイ</t>
    </rPh>
    <rPh sb="19" eb="20">
      <t>カン</t>
    </rPh>
    <rPh sb="22" eb="24">
      <t>タンカ</t>
    </rPh>
    <rPh sb="24" eb="26">
      <t>ケイヤク</t>
    </rPh>
    <phoneticPr fontId="2"/>
  </si>
  <si>
    <t>楢原給水所における電力の売買に関する単価契約</t>
    <rPh sb="0" eb="2">
      <t>ナラハラ</t>
    </rPh>
    <rPh sb="2" eb="4">
      <t>キュウスイ</t>
    </rPh>
    <rPh sb="4" eb="5">
      <t>ショ</t>
    </rPh>
    <rPh sb="9" eb="11">
      <t>デンリョク</t>
    </rPh>
    <rPh sb="12" eb="14">
      <t>バイバイ</t>
    </rPh>
    <rPh sb="15" eb="16">
      <t>カン</t>
    </rPh>
    <rPh sb="18" eb="20">
      <t>タンカ</t>
    </rPh>
    <rPh sb="20" eb="22">
      <t>ケイヤク</t>
    </rPh>
    <phoneticPr fontId="2"/>
  </si>
  <si>
    <t>東京ゲートブリッジ</t>
    <rPh sb="0" eb="2">
      <t>トウキョウ</t>
    </rPh>
    <phoneticPr fontId="2"/>
  </si>
  <si>
    <t>辰巳埠頭内貿上屋</t>
    <rPh sb="0" eb="2">
      <t>タツミ</t>
    </rPh>
    <rPh sb="2" eb="4">
      <t>フトウ</t>
    </rPh>
    <phoneticPr fontId="2"/>
  </si>
  <si>
    <t>電力受給契約（ひむら浄水所）</t>
    <rPh sb="0" eb="2">
      <t>デンリョク</t>
    </rPh>
    <rPh sb="2" eb="4">
      <t>ジュキュウ</t>
    </rPh>
    <rPh sb="4" eb="6">
      <t>ケイヤク</t>
    </rPh>
    <rPh sb="10" eb="12">
      <t>ジョウスイ</t>
    </rPh>
    <rPh sb="12" eb="13">
      <t>ショ</t>
    </rPh>
    <phoneticPr fontId="2"/>
  </si>
  <si>
    <t>世増ダム余剰電力の売却</t>
    <rPh sb="0" eb="2">
      <t>ヨマ</t>
    </rPh>
    <rPh sb="4" eb="6">
      <t>ヨジョウ</t>
    </rPh>
    <rPh sb="6" eb="8">
      <t>デンリョク</t>
    </rPh>
    <rPh sb="9" eb="11">
      <t>バイキャク</t>
    </rPh>
    <phoneticPr fontId="2"/>
  </si>
  <si>
    <t>下湯ダム余剰電力の売却</t>
    <rPh sb="0" eb="1">
      <t>シモ</t>
    </rPh>
    <rPh sb="1" eb="2">
      <t>ユ</t>
    </rPh>
    <rPh sb="4" eb="6">
      <t>ヨジョウ</t>
    </rPh>
    <rPh sb="6" eb="8">
      <t>デンリョク</t>
    </rPh>
    <rPh sb="9" eb="11">
      <t>バイキャク</t>
    </rPh>
    <phoneticPr fontId="2"/>
  </si>
  <si>
    <t>川内ダム余剰電力の売却</t>
    <rPh sb="0" eb="2">
      <t>カワウチ</t>
    </rPh>
    <rPh sb="4" eb="8">
      <t>ヨジョウデンリョク</t>
    </rPh>
    <rPh sb="9" eb="11">
      <t>バイキャク</t>
    </rPh>
    <phoneticPr fontId="2"/>
  </si>
  <si>
    <t>北海道庁本庁舎等電力需給契約</t>
    <rPh sb="0" eb="3">
      <t>ホッカイドウ</t>
    </rPh>
    <rPh sb="3" eb="4">
      <t>チョウ</t>
    </rPh>
    <rPh sb="4" eb="7">
      <t>ホンチョウシャ</t>
    </rPh>
    <rPh sb="7" eb="8">
      <t>トウ</t>
    </rPh>
    <rPh sb="8" eb="10">
      <t>デンリョク</t>
    </rPh>
    <rPh sb="10" eb="12">
      <t>ジュキュウ</t>
    </rPh>
    <rPh sb="12" eb="14">
      <t>ケイヤク</t>
    </rPh>
    <phoneticPr fontId="2"/>
  </si>
  <si>
    <t>WTO一般競争</t>
    <rPh sb="3" eb="5">
      <t>イッパン</t>
    </rPh>
    <rPh sb="5" eb="7">
      <t>キョウソウ</t>
    </rPh>
    <phoneticPr fontId="2"/>
  </si>
  <si>
    <t>北海道庁別館西棟庁舎電力需給契約</t>
    <rPh sb="0" eb="3">
      <t>ホッカイドウ</t>
    </rPh>
    <rPh sb="3" eb="4">
      <t>チョウ</t>
    </rPh>
    <rPh sb="4" eb="6">
      <t>ベッカン</t>
    </rPh>
    <rPh sb="6" eb="8">
      <t>ニシトウ</t>
    </rPh>
    <rPh sb="8" eb="10">
      <t>チョウシャ</t>
    </rPh>
    <rPh sb="10" eb="12">
      <t>デンリョク</t>
    </rPh>
    <rPh sb="12" eb="14">
      <t>ジュキュウ</t>
    </rPh>
    <rPh sb="14" eb="16">
      <t>ケイヤク</t>
    </rPh>
    <phoneticPr fontId="2"/>
  </si>
  <si>
    <t>電気受給契約</t>
    <rPh sb="0" eb="2">
      <t>デンキ</t>
    </rPh>
    <rPh sb="2" eb="4">
      <t>ジュキュウ</t>
    </rPh>
    <rPh sb="4" eb="6">
      <t>ケイヤク</t>
    </rPh>
    <phoneticPr fontId="2"/>
  </si>
  <si>
    <t>教育庁（石狩局）</t>
    <rPh sb="0" eb="3">
      <t>キョウイクチョウ</t>
    </rPh>
    <rPh sb="4" eb="6">
      <t>イシカリ</t>
    </rPh>
    <rPh sb="6" eb="7">
      <t>キョク</t>
    </rPh>
    <phoneticPr fontId="2"/>
  </si>
  <si>
    <t>道営電気事業</t>
    <rPh sb="0" eb="2">
      <t>ドウエイ</t>
    </rPh>
    <rPh sb="2" eb="4">
      <t>デンキ</t>
    </rPh>
    <rPh sb="4" eb="6">
      <t>ジギョウ</t>
    </rPh>
    <phoneticPr fontId="2"/>
  </si>
  <si>
    <t>北海道電力(株)</t>
    <rPh sb="0" eb="3">
      <t>ホッカイドウ</t>
    </rPh>
    <rPh sb="3" eb="5">
      <t>デンリョク</t>
    </rPh>
    <rPh sb="5" eb="8">
      <t>カブ</t>
    </rPh>
    <phoneticPr fontId="2"/>
  </si>
  <si>
    <t>長崎県庁舎本館で使用する電力</t>
    <rPh sb="0" eb="2">
      <t>ナガサキ</t>
    </rPh>
    <rPh sb="2" eb="3">
      <t>ケン</t>
    </rPh>
    <rPh sb="3" eb="5">
      <t>チョウシャ</t>
    </rPh>
    <rPh sb="5" eb="7">
      <t>ホンカン</t>
    </rPh>
    <rPh sb="8" eb="10">
      <t>シヨウ</t>
    </rPh>
    <rPh sb="12" eb="14">
      <t>デンリョク</t>
    </rPh>
    <phoneticPr fontId="2"/>
  </si>
  <si>
    <t>総務部　管財課</t>
    <rPh sb="0" eb="2">
      <t>ソウム</t>
    </rPh>
    <rPh sb="2" eb="3">
      <t>ブ</t>
    </rPh>
    <rPh sb="4" eb="6">
      <t>カンザイ</t>
    </rPh>
    <rPh sb="6" eb="7">
      <t>カ</t>
    </rPh>
    <phoneticPr fontId="2"/>
  </si>
  <si>
    <t>イーレックス㈱</t>
    <phoneticPr fontId="2"/>
  </si>
  <si>
    <t>PPS</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</si>
</sst>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 #,##0_ ;_ * \-#,##0_ ;_ * &quot;-&quot;_ ;_ @_ "/>
    <numFmt numFmtId="176" formatCode="0.0%"/>
    <numFmt numFmtId="177" formatCode="#,##0_ "/>
    <numFmt numFmtId="178" formatCode="#,##0_);[Red]\(#,##0\)"/>
    <numFmt numFmtId="179" formatCode="0.0_);[Red]\(0.0\)"/>
    <numFmt numFmtId="180" formatCode="0.00_ "/>
    <numFmt numFmtId="181" formatCode="#,##0_ ;[Red]\-#,##0\ "/>
    <numFmt numFmtId="182" formatCode="0_);[Red]\(0\)"/>
    <numFmt numFmtId="183" formatCode="0.00000"/>
    <numFmt numFmtId="184" formatCode="#,##0.0000;[Red]\-#,##0.0000"/>
    <numFmt numFmtId="185" formatCode="#,##0.0000"/>
    <numFmt numFmtId="186" formatCode="#,##0.00_ "/>
  </numFmts>
  <fonts count="29">
    <font>
      <sz val="11"/>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1"/>
      <color indexed="8"/>
      <name val="ＭＳ Ｐゴシック"/>
      <family val="3"/>
      <charset val="128"/>
    </font>
    <font>
      <sz val="11"/>
      <color indexed="10"/>
      <name val="ＭＳ Ｐゴシック"/>
      <family val="3"/>
      <charset val="128"/>
    </font>
    <font>
      <b/>
      <sz val="22"/>
      <name val="ＭＳ Ｐゴシック"/>
      <family val="3"/>
      <charset val="128"/>
    </font>
    <font>
      <u/>
      <sz val="11"/>
      <color indexed="12"/>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b/>
      <sz val="9"/>
      <color indexed="81"/>
      <name val="ＭＳ Ｐゴシック"/>
      <family val="3"/>
      <charset val="128"/>
    </font>
    <font>
      <sz val="11"/>
      <color rgb="FFFF0000"/>
      <name val="ＭＳ Ｐゴシック"/>
      <family val="3"/>
      <charset val="128"/>
      <scheme val="minor"/>
    </font>
    <font>
      <sz val="11"/>
      <color rgb="FFFF0000"/>
      <name val="ＭＳ Ｐゴシック"/>
      <family val="3"/>
      <charset val="128"/>
    </font>
    <font>
      <sz val="10"/>
      <color rgb="FFFF0000"/>
      <name val="ＭＳ Ｐゴシック"/>
      <family val="3"/>
      <charset val="128"/>
      <scheme val="minor"/>
    </font>
    <font>
      <sz val="10"/>
      <color indexed="8"/>
      <name val="ＭＳ Ｐゴシック"/>
      <family val="3"/>
      <charset val="128"/>
    </font>
    <font>
      <sz val="9"/>
      <color indexed="8"/>
      <name val="ＭＳ Ｐゴシック"/>
      <family val="3"/>
      <charset val="128"/>
    </font>
    <font>
      <sz val="10"/>
      <name val="ＭＳ Ｐゴシック"/>
      <family val="3"/>
      <charset val="128"/>
      <scheme val="minor"/>
    </font>
    <font>
      <sz val="11"/>
      <name val="ＭＳ Ｐゴシック"/>
      <family val="3"/>
      <charset val="128"/>
      <scheme val="minor"/>
    </font>
    <font>
      <sz val="11"/>
      <name val="ＭＳ 明朝"/>
      <family val="1"/>
      <charset val="128"/>
    </font>
    <font>
      <sz val="10.5"/>
      <name val="ＭＳ ゴシック"/>
      <family val="3"/>
      <charset val="128"/>
    </font>
    <font>
      <sz val="12"/>
      <color theme="1"/>
      <name val="ＭＳ Ｐゴシック"/>
      <family val="3"/>
      <charset val="128"/>
      <scheme val="minor"/>
    </font>
    <font>
      <sz val="12"/>
      <name val="ＭＳ Ｐゴシック"/>
      <family val="3"/>
      <charset val="128"/>
    </font>
    <font>
      <i/>
      <sz val="11"/>
      <color indexed="23"/>
      <name val="ＭＳ Ｐゴシック"/>
      <family val="3"/>
      <charset val="128"/>
    </font>
    <font>
      <sz val="10"/>
      <color theme="1"/>
      <name val="MS UI Gothic"/>
      <family val="3"/>
      <charset val="128"/>
    </font>
    <font>
      <sz val="10"/>
      <color theme="1"/>
      <name val="ＭＳ Ｐゴシック"/>
      <family val="3"/>
      <charset val="128"/>
    </font>
    <font>
      <b/>
      <sz val="11"/>
      <color indexed="8"/>
      <name val="ＭＳ Ｐゴシック"/>
      <family val="3"/>
      <charset val="128"/>
    </font>
  </fonts>
  <fills count="22">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indexed="11"/>
        <bgColor indexed="64"/>
      </patternFill>
    </fill>
    <fill>
      <patternFill patternType="solid">
        <fgColor indexed="44"/>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14"/>
        <bgColor indexed="64"/>
      </patternFill>
    </fill>
    <fill>
      <patternFill patternType="solid">
        <fgColor theme="8" tint="0.59999389629810485"/>
        <bgColor indexed="64"/>
      </patternFill>
    </fill>
    <fill>
      <patternFill patternType="solid">
        <fgColor indexed="13"/>
        <bgColor indexed="64"/>
      </patternFill>
    </fill>
    <fill>
      <patternFill patternType="solid">
        <fgColor indexed="47"/>
        <bgColor indexed="64"/>
      </patternFill>
    </fill>
    <fill>
      <patternFill patternType="solid">
        <fgColor rgb="FFFF99FF"/>
        <bgColor indexed="64"/>
      </patternFill>
    </fill>
    <fill>
      <patternFill patternType="solid">
        <fgColor indexed="41"/>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22"/>
        <bgColor indexed="64"/>
      </patternFill>
    </fill>
    <fill>
      <patternFill patternType="solid">
        <fgColor theme="0" tint="-0.249977111117893"/>
        <bgColor indexed="64"/>
      </patternFill>
    </fill>
    <fill>
      <patternFill patternType="solid">
        <fgColor rgb="FFC0C0C0"/>
        <bgColor indexed="64"/>
      </patternFill>
    </fill>
    <fill>
      <patternFill patternType="solid">
        <fgColor rgb="FFFFFF99"/>
        <bgColor indexed="64"/>
      </patternFill>
    </fill>
  </fills>
  <borders count="96">
    <border>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right/>
      <top style="thick">
        <color indexed="64"/>
      </top>
      <bottom/>
      <diagonal/>
    </border>
    <border>
      <left style="thin">
        <color indexed="64"/>
      </left>
      <right style="thin">
        <color indexed="64"/>
      </right>
      <top style="double">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double">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double">
        <color indexed="64"/>
      </top>
      <bottom style="thin">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double">
        <color indexed="64"/>
      </top>
      <bottom/>
      <diagonal/>
    </border>
    <border diagonalUp="1">
      <left style="thin">
        <color indexed="64"/>
      </left>
      <right style="thin">
        <color indexed="64"/>
      </right>
      <top style="thin">
        <color indexed="64"/>
      </top>
      <bottom/>
      <diagonal style="thin">
        <color indexed="64"/>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947">
    <xf numFmtId="0" fontId="0" fillId="0" borderId="0" xfId="0">
      <alignment vertical="center"/>
    </xf>
    <xf numFmtId="0" fontId="0" fillId="2" borderId="1" xfId="0" applyFill="1" applyBorder="1">
      <alignment vertical="center"/>
    </xf>
    <xf numFmtId="0" fontId="0" fillId="0" borderId="0" xfId="0" applyFill="1" applyBorder="1">
      <alignment vertical="center"/>
    </xf>
    <xf numFmtId="0" fontId="0" fillId="0" borderId="0" xfId="0" applyAlignment="1">
      <alignment vertical="center" wrapText="1"/>
    </xf>
    <xf numFmtId="0" fontId="0" fillId="3" borderId="2" xfId="0" applyFill="1" applyBorder="1">
      <alignment vertical="center"/>
    </xf>
    <xf numFmtId="38" fontId="0" fillId="0" borderId="4" xfId="1" applyFont="1" applyBorder="1">
      <alignment vertical="center"/>
    </xf>
    <xf numFmtId="38" fontId="0" fillId="0" borderId="5" xfId="1" applyFont="1" applyBorder="1">
      <alignment vertical="center"/>
    </xf>
    <xf numFmtId="0" fontId="0" fillId="0" borderId="0" xfId="0" applyBorder="1">
      <alignment vertical="center"/>
    </xf>
    <xf numFmtId="0" fontId="0" fillId="3" borderId="0" xfId="0" applyFill="1" applyBorder="1">
      <alignment vertical="center"/>
    </xf>
    <xf numFmtId="176" fontId="0" fillId="0" borderId="4" xfId="2" applyNumberFormat="1" applyFont="1" applyBorder="1">
      <alignment vertical="center"/>
    </xf>
    <xf numFmtId="0" fontId="0" fillId="0" borderId="0" xfId="0" applyBorder="1" applyAlignment="1">
      <alignment vertical="center" wrapText="1"/>
    </xf>
    <xf numFmtId="0" fontId="0" fillId="0" borderId="6" xfId="0" applyFill="1" applyBorder="1">
      <alignment vertical="center"/>
    </xf>
    <xf numFmtId="0" fontId="0" fillId="0" borderId="8" xfId="0" applyFill="1" applyBorder="1" applyAlignment="1">
      <alignment horizontal="center" vertical="center" wrapText="1"/>
    </xf>
    <xf numFmtId="38" fontId="0" fillId="0" borderId="8" xfId="1" applyFont="1" applyFill="1" applyBorder="1">
      <alignment vertical="center"/>
    </xf>
    <xf numFmtId="38" fontId="0" fillId="0" borderId="6" xfId="1" applyFont="1" applyFill="1" applyBorder="1">
      <alignment vertical="center"/>
    </xf>
    <xf numFmtId="0" fontId="0" fillId="0" borderId="0" xfId="0" applyFill="1" applyBorder="1" applyAlignment="1">
      <alignment vertical="center" wrapText="1"/>
    </xf>
    <xf numFmtId="0" fontId="0" fillId="7" borderId="0" xfId="0" applyFill="1" applyAlignment="1">
      <alignment vertical="center" wrapText="1"/>
    </xf>
    <xf numFmtId="0" fontId="0" fillId="0" borderId="4" xfId="0" applyBorder="1">
      <alignment vertical="center"/>
    </xf>
    <xf numFmtId="0" fontId="0" fillId="0" borderId="4" xfId="0" applyBorder="1" applyAlignment="1">
      <alignment vertical="center" wrapText="1"/>
    </xf>
    <xf numFmtId="0" fontId="0" fillId="0" borderId="4" xfId="0" applyFill="1" applyBorder="1">
      <alignment vertical="center"/>
    </xf>
    <xf numFmtId="0" fontId="0" fillId="0" borderId="4" xfId="0" applyFill="1" applyBorder="1" applyAlignment="1">
      <alignment vertical="center" wrapText="1"/>
    </xf>
    <xf numFmtId="0" fontId="0" fillId="8" borderId="0" xfId="0" applyFill="1">
      <alignment vertical="center"/>
    </xf>
    <xf numFmtId="0" fontId="0" fillId="8" borderId="9" xfId="0" applyFill="1" applyBorder="1">
      <alignment vertical="center"/>
    </xf>
    <xf numFmtId="3" fontId="0" fillId="8" borderId="9" xfId="0" applyNumberFormat="1" applyFill="1" applyBorder="1">
      <alignment vertical="center"/>
    </xf>
    <xf numFmtId="176" fontId="1" fillId="8" borderId="9" xfId="2" applyNumberFormat="1" applyFont="1" applyFill="1" applyBorder="1">
      <alignment vertical="center"/>
    </xf>
    <xf numFmtId="38" fontId="0" fillId="8" borderId="9" xfId="0" applyNumberFormat="1" applyFill="1" applyBorder="1" applyAlignment="1">
      <alignment vertical="center" wrapText="1"/>
    </xf>
    <xf numFmtId="177" fontId="0" fillId="8" borderId="9" xfId="0" applyNumberFormat="1" applyFill="1" applyBorder="1" applyAlignment="1">
      <alignment vertical="center" wrapText="1"/>
    </xf>
    <xf numFmtId="0" fontId="0" fillId="8" borderId="4" xfId="0" applyFill="1" applyBorder="1">
      <alignment vertical="center"/>
    </xf>
    <xf numFmtId="0" fontId="0" fillId="0" borderId="10" xfId="0" applyBorder="1">
      <alignment vertical="center"/>
    </xf>
    <xf numFmtId="3" fontId="0" fillId="0" borderId="11" xfId="0" applyNumberFormat="1" applyBorder="1" applyAlignment="1">
      <alignment vertical="center" wrapText="1"/>
    </xf>
    <xf numFmtId="3" fontId="0" fillId="0" borderId="10" xfId="0" applyNumberFormat="1" applyBorder="1">
      <alignment vertical="center"/>
    </xf>
    <xf numFmtId="177" fontId="0" fillId="0" borderId="4" xfId="0" applyNumberFormat="1" applyBorder="1" applyAlignment="1">
      <alignment vertical="center" wrapText="1"/>
    </xf>
    <xf numFmtId="177" fontId="0" fillId="0" borderId="4" xfId="0" applyNumberFormat="1" applyBorder="1">
      <alignment vertical="center"/>
    </xf>
    <xf numFmtId="3" fontId="0" fillId="0" borderId="11" xfId="0" applyNumberFormat="1" applyBorder="1">
      <alignment vertical="center"/>
    </xf>
    <xf numFmtId="0" fontId="3" fillId="0" borderId="4" xfId="0" applyFont="1" applyBorder="1" applyAlignment="1">
      <alignment vertical="center" wrapText="1"/>
    </xf>
    <xf numFmtId="0" fontId="0" fillId="0" borderId="4" xfId="0" applyFont="1" applyBorder="1">
      <alignment vertical="center"/>
    </xf>
    <xf numFmtId="0" fontId="4" fillId="0" borderId="4" xfId="0" applyFont="1" applyBorder="1" applyAlignment="1">
      <alignment vertical="center" wrapText="1"/>
    </xf>
    <xf numFmtId="0" fontId="0" fillId="0" borderId="4" xfId="0" applyFont="1" applyBorder="1" applyAlignment="1">
      <alignment vertical="center" wrapText="1"/>
    </xf>
    <xf numFmtId="38" fontId="5" fillId="0" borderId="4" xfId="1" applyFont="1" applyBorder="1">
      <alignment vertical="center"/>
    </xf>
    <xf numFmtId="0" fontId="3" fillId="0" borderId="4" xfId="0" applyFont="1" applyBorder="1" applyAlignment="1">
      <alignment vertical="center" wrapText="1" shrinkToFit="1"/>
    </xf>
    <xf numFmtId="0" fontId="0" fillId="0" borderId="4" xfId="0" applyFont="1" applyBorder="1" applyAlignment="1">
      <alignment vertical="center" shrinkToFit="1"/>
    </xf>
    <xf numFmtId="177" fontId="0" fillId="0" borderId="4" xfId="0" applyNumberFormat="1" applyFont="1" applyBorder="1">
      <alignment vertical="center"/>
    </xf>
    <xf numFmtId="0" fontId="0" fillId="0" borderId="0" xfId="0" applyFill="1">
      <alignment vertical="center"/>
    </xf>
    <xf numFmtId="176" fontId="0" fillId="0" borderId="4" xfId="2" applyNumberFormat="1" applyFont="1" applyFill="1" applyBorder="1">
      <alignment vertical="center"/>
    </xf>
    <xf numFmtId="3" fontId="0" fillId="0" borderId="0" xfId="0" applyNumberFormat="1">
      <alignment vertical="center"/>
    </xf>
    <xf numFmtId="176" fontId="0" fillId="0" borderId="0" xfId="2" applyNumberFormat="1" applyFont="1">
      <alignment vertical="center"/>
    </xf>
    <xf numFmtId="0" fontId="0" fillId="0" borderId="2" xfId="0" applyFill="1" applyBorder="1">
      <alignment vertical="center"/>
    </xf>
    <xf numFmtId="0" fontId="0" fillId="0" borderId="0" xfId="0" applyFill="1" applyAlignment="1">
      <alignment vertical="center" wrapText="1"/>
    </xf>
    <xf numFmtId="9" fontId="0" fillId="0" borderId="4" xfId="2" applyFont="1" applyFill="1" applyBorder="1">
      <alignment vertical="center"/>
    </xf>
    <xf numFmtId="38" fontId="0" fillId="0" borderId="0" xfId="1" applyFont="1" applyFill="1" applyBorder="1">
      <alignment vertical="center"/>
    </xf>
    <xf numFmtId="0" fontId="0" fillId="9" borderId="0" xfId="0" applyFill="1" applyAlignment="1">
      <alignment vertical="center" wrapText="1"/>
    </xf>
    <xf numFmtId="0" fontId="0" fillId="8" borderId="9" xfId="0" applyFill="1" applyBorder="1" applyAlignment="1">
      <alignment vertical="center" wrapText="1"/>
    </xf>
    <xf numFmtId="38" fontId="1" fillId="8" borderId="4" xfId="1" applyFont="1" applyFill="1" applyBorder="1">
      <alignment vertical="center"/>
    </xf>
    <xf numFmtId="0" fontId="0" fillId="0" borderId="10" xfId="0" applyBorder="1" applyAlignment="1">
      <alignment horizontal="right" vertical="center"/>
    </xf>
    <xf numFmtId="3" fontId="0" fillId="0" borderId="10" xfId="0" applyNumberFormat="1" applyBorder="1" applyAlignment="1">
      <alignment horizontal="right" vertical="center"/>
    </xf>
    <xf numFmtId="176" fontId="0" fillId="0" borderId="12" xfId="2" applyNumberFormat="1" applyFont="1" applyBorder="1">
      <alignment vertical="center"/>
    </xf>
    <xf numFmtId="0" fontId="0" fillId="0" borderId="4" xfId="0" applyBorder="1" applyAlignment="1">
      <alignment horizontal="right" vertical="center" wrapText="1"/>
    </xf>
    <xf numFmtId="0" fontId="0" fillId="0" borderId="4" xfId="0" applyBorder="1" applyAlignment="1">
      <alignment vertical="top" wrapText="1"/>
    </xf>
    <xf numFmtId="0" fontId="0" fillId="0" borderId="4" xfId="0" applyBorder="1" applyAlignment="1">
      <alignment horizontal="right" vertical="center"/>
    </xf>
    <xf numFmtId="0" fontId="0" fillId="0" borderId="10" xfId="0" applyBorder="1" applyAlignment="1">
      <alignment vertical="center" wrapText="1"/>
    </xf>
    <xf numFmtId="3" fontId="0" fillId="0" borderId="11" xfId="0" applyNumberFormat="1" applyBorder="1" applyAlignment="1">
      <alignment horizontal="right" vertical="center" wrapText="1"/>
    </xf>
    <xf numFmtId="0" fontId="0" fillId="3" borderId="4" xfId="0" applyFill="1" applyBorder="1" applyAlignment="1">
      <alignment vertical="center" shrinkToFit="1"/>
    </xf>
    <xf numFmtId="0" fontId="0" fillId="0" borderId="4" xfId="0" applyFont="1" applyFill="1" applyBorder="1">
      <alignment vertical="center"/>
    </xf>
    <xf numFmtId="0" fontId="0" fillId="0" borderId="4" xfId="0" applyFill="1" applyBorder="1" applyAlignment="1">
      <alignment vertical="center" shrinkToFit="1"/>
    </xf>
    <xf numFmtId="178" fontId="6" fillId="0" borderId="4" xfId="0" applyNumberFormat="1" applyFont="1" applyFill="1" applyBorder="1" applyAlignment="1">
      <alignment horizontal="right" vertical="center" wrapText="1"/>
    </xf>
    <xf numFmtId="0" fontId="0" fillId="3" borderId="4" xfId="0" applyFill="1" applyBorder="1">
      <alignment vertical="center"/>
    </xf>
    <xf numFmtId="3" fontId="0" fillId="0" borderId="4" xfId="0" applyNumberFormat="1" applyBorder="1" applyAlignment="1">
      <alignment vertical="center" wrapText="1"/>
    </xf>
    <xf numFmtId="3" fontId="0" fillId="0" borderId="4" xfId="0" applyNumberFormat="1" applyBorder="1">
      <alignment vertical="center"/>
    </xf>
    <xf numFmtId="3" fontId="0" fillId="0" borderId="10" xfId="0" applyNumberFormat="1" applyFill="1" applyBorder="1">
      <alignment vertical="center"/>
    </xf>
    <xf numFmtId="0" fontId="0" fillId="3" borderId="4" xfId="0" applyFill="1" applyBorder="1" applyAlignment="1">
      <alignment vertical="center" wrapText="1"/>
    </xf>
    <xf numFmtId="3" fontId="0" fillId="0" borderId="0" xfId="0" applyNumberFormat="1" applyFill="1">
      <alignment vertical="center"/>
    </xf>
    <xf numFmtId="0" fontId="0" fillId="0" borderId="6" xfId="0" applyFill="1" applyBorder="1" applyAlignment="1">
      <alignment horizontal="center" vertical="center" wrapText="1"/>
    </xf>
    <xf numFmtId="0" fontId="0" fillId="10" borderId="0" xfId="0" applyFill="1" applyAlignment="1">
      <alignment vertical="center" wrapText="1"/>
    </xf>
    <xf numFmtId="38" fontId="0" fillId="0" borderId="4" xfId="1" applyFont="1" applyBorder="1" applyAlignment="1">
      <alignment vertical="center" wrapText="1"/>
    </xf>
    <xf numFmtId="179" fontId="0" fillId="0" borderId="4" xfId="1" applyNumberFormat="1" applyFont="1" applyBorder="1" applyAlignment="1">
      <alignment vertical="center" wrapText="1"/>
    </xf>
    <xf numFmtId="38" fontId="1" fillId="8" borderId="9" xfId="1" applyFont="1" applyFill="1" applyBorder="1">
      <alignment vertical="center"/>
    </xf>
    <xf numFmtId="0" fontId="0" fillId="0" borderId="12" xfId="0" applyBorder="1">
      <alignment vertical="center"/>
    </xf>
    <xf numFmtId="0" fontId="0" fillId="0" borderId="4" xfId="0" applyBorder="1" applyAlignment="1">
      <alignment horizontal="left" vertical="center"/>
    </xf>
    <xf numFmtId="38" fontId="0" fillId="0" borderId="4" xfId="1" applyFont="1" applyFill="1" applyBorder="1">
      <alignment vertical="center"/>
    </xf>
    <xf numFmtId="0" fontId="0" fillId="0" borderId="8" xfId="0" applyFill="1" applyBorder="1">
      <alignment vertical="center"/>
    </xf>
    <xf numFmtId="3" fontId="0" fillId="0" borderId="4" xfId="0" applyNumberFormat="1" applyBorder="1" applyAlignment="1">
      <alignment horizontal="right" vertical="center"/>
    </xf>
    <xf numFmtId="0" fontId="0" fillId="0" borderId="4" xfId="0" applyFont="1" applyFill="1" applyBorder="1" applyAlignment="1">
      <alignment vertical="center" wrapText="1"/>
    </xf>
    <xf numFmtId="3" fontId="0" fillId="0" borderId="11" xfId="0" applyNumberFormat="1" applyFont="1" applyBorder="1" applyAlignment="1">
      <alignment vertical="center" wrapText="1"/>
    </xf>
    <xf numFmtId="3" fontId="0" fillId="0" borderId="10" xfId="0" applyNumberFormat="1" applyFont="1" applyBorder="1">
      <alignment vertical="center"/>
    </xf>
    <xf numFmtId="0" fontId="0" fillId="0" borderId="12" xfId="0" applyBorder="1" applyAlignment="1">
      <alignment vertical="center" wrapText="1"/>
    </xf>
    <xf numFmtId="0" fontId="0" fillId="2" borderId="4" xfId="0" applyFill="1" applyBorder="1">
      <alignment vertical="center"/>
    </xf>
    <xf numFmtId="0" fontId="0" fillId="0" borderId="0" xfId="0" applyAlignment="1">
      <alignment horizontal="center" vertical="center"/>
    </xf>
    <xf numFmtId="0" fontId="8" fillId="3" borderId="13" xfId="0" applyFont="1" applyFill="1" applyBorder="1" applyAlignment="1">
      <alignment horizontal="center" vertical="center"/>
    </xf>
    <xf numFmtId="0" fontId="0" fillId="3" borderId="14" xfId="0" applyFill="1" applyBorder="1">
      <alignment vertical="center"/>
    </xf>
    <xf numFmtId="0" fontId="0" fillId="0" borderId="15" xfId="0" applyBorder="1">
      <alignment vertical="center"/>
    </xf>
    <xf numFmtId="180" fontId="0" fillId="8" borderId="9" xfId="0" applyNumberFormat="1" applyFill="1" applyBorder="1">
      <alignment vertical="center"/>
    </xf>
    <xf numFmtId="180" fontId="0" fillId="0" borderId="12" xfId="0" applyNumberFormat="1" applyBorder="1">
      <alignment vertical="center"/>
    </xf>
    <xf numFmtId="180" fontId="0" fillId="0" borderId="4" xfId="0" applyNumberFormat="1" applyBorder="1">
      <alignment vertical="center"/>
    </xf>
    <xf numFmtId="178" fontId="0" fillId="0" borderId="4" xfId="0" applyNumberFormat="1" applyFont="1" applyBorder="1" applyAlignment="1">
      <alignment vertical="center" shrinkToFit="1"/>
    </xf>
    <xf numFmtId="178" fontId="5" fillId="0" borderId="4" xfId="1" applyNumberFormat="1" applyFont="1" applyBorder="1" applyAlignment="1">
      <alignment vertical="center" shrinkToFit="1"/>
    </xf>
    <xf numFmtId="178" fontId="0" fillId="0" borderId="4" xfId="0" applyNumberFormat="1" applyBorder="1" applyAlignment="1">
      <alignment vertical="center" shrinkToFit="1"/>
    </xf>
    <xf numFmtId="0" fontId="3" fillId="0" borderId="4" xfId="0" applyFont="1" applyFill="1" applyBorder="1" applyAlignment="1">
      <alignment vertical="center" wrapText="1" shrinkToFit="1"/>
    </xf>
    <xf numFmtId="0" fontId="0" fillId="0" borderId="4" xfId="0" applyFont="1" applyFill="1" applyBorder="1" applyAlignment="1">
      <alignment vertical="center" shrinkToFit="1"/>
    </xf>
    <xf numFmtId="38" fontId="5" fillId="0" borderId="4" xfId="1" applyFont="1" applyFill="1" applyBorder="1">
      <alignment vertical="center"/>
    </xf>
    <xf numFmtId="177" fontId="0" fillId="0" borderId="4" xfId="0" applyNumberFormat="1" applyFont="1" applyFill="1" applyBorder="1">
      <alignment vertical="center"/>
    </xf>
    <xf numFmtId="176" fontId="1" fillId="0" borderId="4" xfId="2" applyNumberFormat="1" applyFont="1" applyFill="1" applyBorder="1">
      <alignment vertical="center"/>
    </xf>
    <xf numFmtId="38" fontId="0" fillId="0" borderId="4" xfId="1" applyFont="1" applyFill="1" applyBorder="1" applyAlignment="1">
      <alignment vertical="center" wrapText="1"/>
    </xf>
    <xf numFmtId="0" fontId="0" fillId="0" borderId="4" xfId="0" applyFont="1" applyBorder="1" applyAlignment="1">
      <alignment vertical="center" wrapText="1" shrinkToFit="1"/>
    </xf>
    <xf numFmtId="0" fontId="0" fillId="0" borderId="4" xfId="0" applyBorder="1" applyAlignment="1">
      <alignment vertical="center" shrinkToFit="1"/>
    </xf>
    <xf numFmtId="0" fontId="0" fillId="0" borderId="10" xfId="0" applyBorder="1" applyAlignment="1">
      <alignment vertical="center" shrinkToFit="1"/>
    </xf>
    <xf numFmtId="0" fontId="3" fillId="0" borderId="4" xfId="0" applyFont="1" applyBorder="1" applyAlignment="1">
      <alignment vertical="center" shrinkToFit="1"/>
    </xf>
    <xf numFmtId="181" fontId="5" fillId="0" borderId="4" xfId="1" applyNumberFormat="1" applyFont="1" applyBorder="1">
      <alignment vertical="center"/>
    </xf>
    <xf numFmtId="177" fontId="0" fillId="0" borderId="4" xfId="0" applyNumberFormat="1" applyFont="1" applyBorder="1" applyAlignment="1">
      <alignment vertical="center"/>
    </xf>
    <xf numFmtId="182" fontId="0" fillId="0" borderId="4" xfId="0" applyNumberFormat="1" applyFont="1" applyFill="1" applyBorder="1" applyAlignment="1">
      <alignment horizontal="left" vertical="center" shrinkToFit="1"/>
    </xf>
    <xf numFmtId="177" fontId="0" fillId="0" borderId="4" xfId="0" applyNumberFormat="1" applyFont="1" applyBorder="1" applyAlignment="1">
      <alignment horizontal="right" vertical="center" wrapText="1"/>
    </xf>
    <xf numFmtId="0" fontId="0" fillId="0" borderId="4" xfId="0" applyBorder="1" applyAlignment="1">
      <alignment vertical="center" wrapText="1" shrinkToFit="1"/>
    </xf>
    <xf numFmtId="177" fontId="0" fillId="0" borderId="4" xfId="0" applyNumberFormat="1" applyFont="1" applyBorder="1" applyAlignment="1">
      <alignment horizontal="right" vertical="center"/>
    </xf>
    <xf numFmtId="38" fontId="0" fillId="0" borderId="0" xfId="1" applyFont="1">
      <alignment vertical="center"/>
    </xf>
    <xf numFmtId="38" fontId="0" fillId="0" borderId="0" xfId="1" applyFont="1" applyAlignment="1">
      <alignment vertical="center" wrapText="1"/>
    </xf>
    <xf numFmtId="38" fontId="0" fillId="2" borderId="0" xfId="1" applyFont="1" applyFill="1" applyAlignment="1">
      <alignment vertical="center" wrapText="1"/>
    </xf>
    <xf numFmtId="0" fontId="0" fillId="12" borderId="0" xfId="0" applyFill="1" applyBorder="1" applyAlignment="1">
      <alignment horizontal="center" vertical="center"/>
    </xf>
    <xf numFmtId="0" fontId="0" fillId="14" borderId="0" xfId="0" applyFill="1">
      <alignment vertical="center"/>
    </xf>
    <xf numFmtId="49" fontId="0" fillId="0" borderId="0" xfId="0" applyNumberFormat="1" applyAlignment="1">
      <alignment vertical="center" wrapText="1"/>
    </xf>
    <xf numFmtId="49" fontId="0" fillId="14" borderId="0" xfId="0" applyNumberFormat="1" applyFill="1" applyAlignment="1">
      <alignment horizontal="center" vertical="center"/>
    </xf>
    <xf numFmtId="49" fontId="0" fillId="0" borderId="0" xfId="0" applyNumberFormat="1">
      <alignment vertical="center"/>
    </xf>
    <xf numFmtId="38" fontId="0" fillId="0" borderId="22" xfId="1" applyFont="1" applyBorder="1">
      <alignment vertical="center"/>
    </xf>
    <xf numFmtId="38" fontId="0" fillId="0" borderId="10" xfId="1" applyFont="1" applyBorder="1" applyAlignment="1">
      <alignment vertical="center" wrapText="1"/>
    </xf>
    <xf numFmtId="38" fontId="0" fillId="2" borderId="23" xfId="1" applyFont="1" applyFill="1" applyBorder="1" applyAlignment="1">
      <alignment vertical="center" wrapText="1"/>
    </xf>
    <xf numFmtId="0" fontId="0" fillId="0" borderId="22" xfId="0" applyBorder="1" applyAlignment="1">
      <alignment vertical="center" wrapText="1"/>
    </xf>
    <xf numFmtId="38" fontId="0" fillId="0" borderId="26" xfId="1" applyFont="1" applyBorder="1" applyAlignment="1">
      <alignment vertical="center" wrapText="1"/>
    </xf>
    <xf numFmtId="0" fontId="0" fillId="0" borderId="11" xfId="0" applyFill="1" applyBorder="1" applyAlignment="1">
      <alignment vertical="center" wrapText="1"/>
    </xf>
    <xf numFmtId="0" fontId="0" fillId="0" borderId="1" xfId="0" applyBorder="1" applyAlignment="1">
      <alignment vertical="center" wrapText="1"/>
    </xf>
    <xf numFmtId="38" fontId="0" fillId="0" borderId="1" xfId="1" applyFont="1" applyBorder="1">
      <alignment vertical="center"/>
    </xf>
    <xf numFmtId="38" fontId="0" fillId="0" borderId="1" xfId="1" applyFont="1" applyBorder="1" applyAlignment="1">
      <alignment vertical="center" wrapText="1"/>
    </xf>
    <xf numFmtId="0" fontId="0" fillId="0" borderId="28" xfId="0" applyBorder="1">
      <alignment vertical="center"/>
    </xf>
    <xf numFmtId="3" fontId="0" fillId="0" borderId="1" xfId="0" applyNumberFormat="1" applyBorder="1" applyAlignment="1">
      <alignment vertical="center" wrapText="1"/>
    </xf>
    <xf numFmtId="0" fontId="0" fillId="8" borderId="4" xfId="0" applyFill="1" applyBorder="1" applyAlignment="1">
      <alignment vertical="center" wrapText="1"/>
    </xf>
    <xf numFmtId="38" fontId="1" fillId="7" borderId="4" xfId="1" applyFont="1" applyFill="1" applyBorder="1" applyAlignment="1">
      <alignment vertical="center" wrapText="1"/>
    </xf>
    <xf numFmtId="38" fontId="1" fillId="7" borderId="4" xfId="1" applyFont="1" applyFill="1" applyBorder="1">
      <alignment vertical="center"/>
    </xf>
    <xf numFmtId="38" fontId="1" fillId="7" borderId="10" xfId="1" applyFont="1" applyFill="1" applyBorder="1" applyAlignment="1">
      <alignment vertical="center" wrapText="1"/>
    </xf>
    <xf numFmtId="38" fontId="0" fillId="0" borderId="12" xfId="1" applyFont="1" applyBorder="1" applyAlignment="1">
      <alignment vertical="center" wrapText="1"/>
    </xf>
    <xf numFmtId="0" fontId="0" fillId="0" borderId="4" xfId="0" applyBorder="1" applyAlignment="1">
      <alignment horizontal="center" vertical="center"/>
    </xf>
    <xf numFmtId="2" fontId="0" fillId="0" borderId="12" xfId="0" applyNumberFormat="1" applyBorder="1">
      <alignment vertical="center"/>
    </xf>
    <xf numFmtId="2" fontId="0" fillId="0" borderId="4" xfId="0" applyNumberFormat="1" applyBorder="1">
      <alignment vertical="center"/>
    </xf>
    <xf numFmtId="38" fontId="0" fillId="0" borderId="0" xfId="1" applyFont="1" applyBorder="1">
      <alignment vertical="center"/>
    </xf>
    <xf numFmtId="0" fontId="0" fillId="0" borderId="22" xfId="0" applyBorder="1">
      <alignment vertical="center"/>
    </xf>
    <xf numFmtId="3" fontId="0" fillId="0" borderId="10" xfId="0" applyNumberFormat="1" applyBorder="1" applyAlignment="1">
      <alignment vertical="center" wrapText="1"/>
    </xf>
    <xf numFmtId="0" fontId="9" fillId="0" borderId="10" xfId="3" applyBorder="1" applyAlignment="1" applyProtection="1">
      <alignment vertical="center" wrapText="1"/>
    </xf>
    <xf numFmtId="38" fontId="0" fillId="0" borderId="22" xfId="1" applyFont="1" applyBorder="1" applyAlignment="1">
      <alignment vertical="center" wrapText="1"/>
    </xf>
    <xf numFmtId="38" fontId="0" fillId="0" borderId="32" xfId="1" applyFont="1" applyBorder="1" applyAlignment="1">
      <alignment vertical="center" wrapText="1"/>
    </xf>
    <xf numFmtId="38" fontId="0" fillId="0" borderId="0" xfId="1" applyFont="1" applyBorder="1" applyAlignment="1">
      <alignment vertical="center" wrapText="1"/>
    </xf>
    <xf numFmtId="38" fontId="0" fillId="0" borderId="0" xfId="1" applyFont="1" applyFill="1" applyBorder="1" applyAlignment="1">
      <alignment vertical="center" wrapText="1"/>
    </xf>
    <xf numFmtId="38" fontId="0" fillId="8" borderId="4" xfId="0" applyNumberFormat="1" applyFill="1" applyBorder="1">
      <alignment vertical="center"/>
    </xf>
    <xf numFmtId="0" fontId="0" fillId="0" borderId="4" xfId="0" applyFont="1" applyBorder="1" applyAlignment="1">
      <alignment vertical="center"/>
    </xf>
    <xf numFmtId="38" fontId="5" fillId="0" borderId="4" xfId="4" applyFont="1" applyBorder="1">
      <alignment vertical="center"/>
    </xf>
    <xf numFmtId="177" fontId="0" fillId="0" borderId="4" xfId="5" applyNumberFormat="1" applyFont="1" applyBorder="1">
      <alignment vertical="center"/>
    </xf>
    <xf numFmtId="176" fontId="0" fillId="0" borderId="4" xfId="6" applyNumberFormat="1" applyFont="1" applyBorder="1">
      <alignment vertical="center"/>
    </xf>
    <xf numFmtId="0" fontId="0" fillId="0" borderId="4" xfId="5" applyFont="1" applyBorder="1" applyAlignment="1">
      <alignment vertical="center" shrinkToFit="1"/>
    </xf>
    <xf numFmtId="0" fontId="1" fillId="0" borderId="4" xfId="7" applyBorder="1">
      <alignment vertical="center"/>
    </xf>
    <xf numFmtId="0" fontId="0" fillId="0" borderId="4" xfId="5" applyFont="1" applyBorder="1">
      <alignment vertical="center"/>
    </xf>
    <xf numFmtId="0" fontId="1" fillId="0" borderId="10" xfId="5" applyBorder="1">
      <alignment vertical="center"/>
    </xf>
    <xf numFmtId="0" fontId="1" fillId="0" borderId="4" xfId="5" applyBorder="1" applyAlignment="1">
      <alignment vertical="center" wrapText="1"/>
    </xf>
    <xf numFmtId="0" fontId="0" fillId="0" borderId="4" xfId="8" applyFont="1" applyBorder="1">
      <alignment vertical="center"/>
    </xf>
    <xf numFmtId="0" fontId="1" fillId="0" borderId="4" xfId="8" applyBorder="1" applyAlignment="1">
      <alignment horizontal="left" vertical="center"/>
    </xf>
    <xf numFmtId="0" fontId="1" fillId="0" borderId="10" xfId="8" applyBorder="1">
      <alignment vertical="center"/>
    </xf>
    <xf numFmtId="38" fontId="1" fillId="0" borderId="4" xfId="4" applyFont="1" applyFill="1" applyBorder="1">
      <alignment vertical="center"/>
    </xf>
    <xf numFmtId="38" fontId="0" fillId="0" borderId="4" xfId="4" applyFont="1" applyBorder="1">
      <alignment vertical="center"/>
    </xf>
    <xf numFmtId="0" fontId="1" fillId="0" borderId="12" xfId="8" applyBorder="1">
      <alignment vertical="center"/>
    </xf>
    <xf numFmtId="0" fontId="11" fillId="0" borderId="4" xfId="9" applyFont="1" applyBorder="1" applyAlignment="1">
      <alignment vertical="center" wrapText="1"/>
    </xf>
    <xf numFmtId="0" fontId="12" fillId="0" borderId="4" xfId="9" applyFont="1" applyBorder="1">
      <alignment vertical="center"/>
    </xf>
    <xf numFmtId="0" fontId="0" fillId="0" borderId="4" xfId="9" applyFont="1" applyBorder="1">
      <alignment vertical="center"/>
    </xf>
    <xf numFmtId="0" fontId="1" fillId="0" borderId="4" xfId="9" applyBorder="1" applyAlignment="1">
      <alignment horizontal="left" vertical="center"/>
    </xf>
    <xf numFmtId="0" fontId="1" fillId="0" borderId="10" xfId="9" applyBorder="1">
      <alignment vertical="center"/>
    </xf>
    <xf numFmtId="183" fontId="1" fillId="0" borderId="12" xfId="9" applyNumberFormat="1" applyBorder="1">
      <alignment vertical="center"/>
    </xf>
    <xf numFmtId="0" fontId="11" fillId="0" borderId="4" xfId="9" applyFont="1" applyBorder="1">
      <alignment vertical="center"/>
    </xf>
    <xf numFmtId="183" fontId="1" fillId="0" borderId="4" xfId="9" applyNumberFormat="1" applyBorder="1">
      <alignment vertical="center"/>
    </xf>
    <xf numFmtId="38" fontId="1" fillId="0" borderId="4" xfId="1" applyFont="1" applyBorder="1" applyAlignment="1">
      <alignment vertical="center"/>
    </xf>
    <xf numFmtId="0" fontId="1" fillId="0" borderId="4" xfId="9" applyBorder="1">
      <alignment vertical="center"/>
    </xf>
    <xf numFmtId="0" fontId="1" fillId="0" borderId="12" xfId="9" applyBorder="1">
      <alignment vertical="center"/>
    </xf>
    <xf numFmtId="0" fontId="0" fillId="0" borderId="0" xfId="0" applyAlignment="1">
      <alignment horizontal="right" vertical="center" wrapText="1"/>
    </xf>
    <xf numFmtId="0" fontId="0" fillId="0" borderId="0" xfId="0" applyBorder="1" applyAlignment="1">
      <alignment horizontal="right" vertical="center" wrapText="1"/>
    </xf>
    <xf numFmtId="0" fontId="0" fillId="0" borderId="0" xfId="0" applyFill="1" applyBorder="1" applyAlignment="1">
      <alignment horizontal="right" vertical="center" wrapText="1"/>
    </xf>
    <xf numFmtId="177" fontId="0" fillId="8" borderId="9" xfId="0" applyNumberFormat="1" applyFill="1" applyBorder="1" applyAlignment="1">
      <alignment horizontal="right" vertical="center" wrapText="1"/>
    </xf>
    <xf numFmtId="0" fontId="3" fillId="0" borderId="17" xfId="0" applyFont="1" applyBorder="1" applyAlignment="1">
      <alignment vertical="center" shrinkToFit="1"/>
    </xf>
    <xf numFmtId="0" fontId="5" fillId="0" borderId="18" xfId="0" applyFont="1" applyBorder="1" applyAlignment="1">
      <alignment vertical="center" shrinkToFit="1"/>
    </xf>
    <xf numFmtId="38" fontId="5" fillId="7" borderId="10" xfId="1" applyFont="1" applyFill="1" applyBorder="1">
      <alignment vertical="center"/>
    </xf>
    <xf numFmtId="9" fontId="5" fillId="0" borderId="4" xfId="2" applyFont="1" applyBorder="1">
      <alignment vertical="center"/>
    </xf>
    <xf numFmtId="177" fontId="0" fillId="0" borderId="32" xfId="0" applyNumberFormat="1" applyFont="1" applyBorder="1" applyAlignment="1">
      <alignment horizontal="right" vertical="center"/>
    </xf>
    <xf numFmtId="38" fontId="0" fillId="0" borderId="11" xfId="1" applyFont="1" applyBorder="1">
      <alignment vertical="center"/>
    </xf>
    <xf numFmtId="0" fontId="3" fillId="0" borderId="22" xfId="0" applyFont="1" applyBorder="1">
      <alignment vertical="center"/>
    </xf>
    <xf numFmtId="0" fontId="5" fillId="0" borderId="4" xfId="0" applyFont="1" applyBorder="1">
      <alignment vertical="center"/>
    </xf>
    <xf numFmtId="38" fontId="5" fillId="0" borderId="32" xfId="1" applyFont="1" applyBorder="1" applyAlignment="1">
      <alignment horizontal="right" vertical="center"/>
    </xf>
    <xf numFmtId="0" fontId="3" fillId="0" borderId="22" xfId="0" applyFont="1" applyBorder="1" applyAlignment="1">
      <alignment vertical="center" shrinkToFit="1"/>
    </xf>
    <xf numFmtId="38" fontId="0" fillId="0" borderId="32" xfId="1" applyFont="1" applyBorder="1" applyAlignment="1">
      <alignment horizontal="right" vertical="center"/>
    </xf>
    <xf numFmtId="0" fontId="0" fillId="0" borderId="11" xfId="0" applyBorder="1">
      <alignment vertical="center"/>
    </xf>
    <xf numFmtId="38" fontId="0" fillId="0" borderId="32" xfId="1" applyFont="1" applyBorder="1" applyAlignment="1">
      <alignment horizontal="right" vertical="center" wrapText="1"/>
    </xf>
    <xf numFmtId="38" fontId="0" fillId="0" borderId="32" xfId="1" applyFont="1" applyFill="1" applyBorder="1" applyAlignment="1">
      <alignment horizontal="right" vertical="center" wrapText="1"/>
    </xf>
    <xf numFmtId="3" fontId="0" fillId="7" borderId="8" xfId="0" applyNumberFormat="1" applyFill="1" applyBorder="1">
      <alignment vertical="center"/>
    </xf>
    <xf numFmtId="0" fontId="3" fillId="0" borderId="28" xfId="0" applyFont="1" applyBorder="1">
      <alignment vertical="center"/>
    </xf>
    <xf numFmtId="0" fontId="0" fillId="0" borderId="1" xfId="0" applyBorder="1">
      <alignment vertical="center"/>
    </xf>
    <xf numFmtId="0" fontId="5" fillId="0" borderId="1" xfId="0" applyFont="1" applyBorder="1">
      <alignment vertical="center"/>
    </xf>
    <xf numFmtId="0" fontId="0" fillId="0" borderId="1" xfId="0" applyFont="1" applyBorder="1" applyAlignment="1">
      <alignment vertical="center" shrinkToFit="1"/>
    </xf>
    <xf numFmtId="0" fontId="0" fillId="0" borderId="1" xfId="0" applyFill="1" applyBorder="1">
      <alignment vertical="center"/>
    </xf>
    <xf numFmtId="3" fontId="0" fillId="0" borderId="31" xfId="0" applyNumberFormat="1" applyBorder="1">
      <alignment vertical="center"/>
    </xf>
    <xf numFmtId="3" fontId="0" fillId="7" borderId="2" xfId="0" applyNumberFormat="1" applyFill="1" applyBorder="1">
      <alignment vertical="center"/>
    </xf>
    <xf numFmtId="3" fontId="0" fillId="0" borderId="1" xfId="0" applyNumberFormat="1" applyBorder="1">
      <alignment vertical="center"/>
    </xf>
    <xf numFmtId="38" fontId="0" fillId="0" borderId="30" xfId="1" applyFont="1" applyBorder="1" applyAlignment="1">
      <alignment horizontal="right" vertical="center" wrapText="1"/>
    </xf>
    <xf numFmtId="0" fontId="0" fillId="0" borderId="18" xfId="0" applyBorder="1">
      <alignment vertical="center"/>
    </xf>
    <xf numFmtId="0" fontId="0" fillId="0" borderId="18" xfId="0" applyFont="1" applyBorder="1" applyAlignment="1">
      <alignment vertical="center" shrinkToFit="1"/>
    </xf>
    <xf numFmtId="0" fontId="0" fillId="0" borderId="19" xfId="0" applyBorder="1">
      <alignment vertical="center"/>
    </xf>
    <xf numFmtId="38" fontId="5" fillId="0" borderId="18" xfId="1" applyFont="1" applyBorder="1">
      <alignment vertical="center"/>
    </xf>
    <xf numFmtId="38" fontId="5" fillId="7" borderId="19" xfId="1" applyFont="1" applyFill="1" applyBorder="1">
      <alignment vertical="center"/>
    </xf>
    <xf numFmtId="177" fontId="0" fillId="0" borderId="18" xfId="0" applyNumberFormat="1" applyFont="1" applyBorder="1">
      <alignment vertical="center"/>
    </xf>
    <xf numFmtId="177" fontId="0" fillId="0" borderId="25" xfId="0" applyNumberFormat="1" applyFont="1" applyBorder="1" applyAlignment="1">
      <alignment horizontal="right" vertical="center"/>
    </xf>
    <xf numFmtId="0" fontId="3" fillId="0" borderId="22" xfId="0" applyFont="1" applyBorder="1" applyAlignment="1">
      <alignment vertical="center" wrapText="1" shrinkToFit="1"/>
    </xf>
    <xf numFmtId="0" fontId="3" fillId="0" borderId="22" xfId="0" applyFont="1" applyBorder="1" applyAlignment="1">
      <alignment vertical="center" wrapText="1"/>
    </xf>
    <xf numFmtId="0" fontId="0" fillId="0" borderId="22" xfId="0" applyBorder="1" applyAlignment="1">
      <alignment vertical="center" shrinkToFit="1"/>
    </xf>
    <xf numFmtId="0" fontId="0" fillId="0" borderId="27" xfId="0" applyBorder="1">
      <alignment vertical="center"/>
    </xf>
    <xf numFmtId="0" fontId="3" fillId="0" borderId="34" xfId="0" applyFont="1" applyBorder="1" applyAlignment="1">
      <alignment vertical="center" shrinkToFit="1"/>
    </xf>
    <xf numFmtId="0" fontId="0" fillId="0" borderId="35" xfId="0" applyBorder="1">
      <alignment vertical="center"/>
    </xf>
    <xf numFmtId="0" fontId="5" fillId="0" borderId="12" xfId="0" applyFont="1" applyBorder="1" applyAlignment="1">
      <alignment vertical="center" shrinkToFit="1"/>
    </xf>
    <xf numFmtId="0" fontId="0" fillId="0" borderId="35" xfId="0" applyFont="1" applyBorder="1" applyAlignment="1">
      <alignment vertical="center" shrinkToFit="1"/>
    </xf>
    <xf numFmtId="38" fontId="5" fillId="0" borderId="35" xfId="1" applyFont="1" applyBorder="1">
      <alignment vertical="center"/>
    </xf>
    <xf numFmtId="38" fontId="5" fillId="7" borderId="5" xfId="1" applyFont="1" applyFill="1" applyBorder="1">
      <alignment vertical="center"/>
    </xf>
    <xf numFmtId="177" fontId="0" fillId="0" borderId="35" xfId="0" applyNumberFormat="1" applyFont="1" applyBorder="1">
      <alignment vertical="center"/>
    </xf>
    <xf numFmtId="177" fontId="0" fillId="0" borderId="36" xfId="0" applyNumberFormat="1" applyFont="1" applyBorder="1" applyAlignment="1">
      <alignment horizontal="right" vertical="center"/>
    </xf>
    <xf numFmtId="0" fontId="3" fillId="0" borderId="28" xfId="0" applyFont="1" applyBorder="1" applyAlignment="1">
      <alignment vertical="center" shrinkToFit="1"/>
    </xf>
    <xf numFmtId="38" fontId="5" fillId="0" borderId="1" xfId="1" applyFont="1" applyBorder="1">
      <alignment vertical="center"/>
    </xf>
    <xf numFmtId="38" fontId="5" fillId="7" borderId="27" xfId="1" applyFont="1" applyFill="1" applyBorder="1">
      <alignment vertical="center"/>
    </xf>
    <xf numFmtId="177" fontId="0" fillId="0" borderId="1" xfId="0" applyNumberFormat="1" applyFont="1" applyBorder="1">
      <alignment vertical="center"/>
    </xf>
    <xf numFmtId="177" fontId="0" fillId="0" borderId="30" xfId="0" applyNumberFormat="1" applyFont="1" applyBorder="1" applyAlignment="1">
      <alignment horizontal="right" vertical="center"/>
    </xf>
    <xf numFmtId="38" fontId="5" fillId="0" borderId="18" xfId="1" applyFont="1" applyFill="1" applyBorder="1">
      <alignment vertical="center"/>
    </xf>
    <xf numFmtId="177" fontId="0" fillId="0" borderId="25" xfId="0" applyNumberFormat="1" applyFont="1" applyFill="1" applyBorder="1" applyAlignment="1">
      <alignment horizontal="right" vertical="center"/>
    </xf>
    <xf numFmtId="38" fontId="0" fillId="0" borderId="37" xfId="1" applyFont="1" applyBorder="1">
      <alignment vertical="center"/>
    </xf>
    <xf numFmtId="177" fontId="0" fillId="0" borderId="32" xfId="0" applyNumberFormat="1" applyFont="1" applyFill="1" applyBorder="1" applyAlignment="1">
      <alignment horizontal="right" vertical="center"/>
    </xf>
    <xf numFmtId="38" fontId="5" fillId="0" borderId="32" xfId="1" applyFont="1" applyFill="1" applyBorder="1" applyAlignment="1">
      <alignment horizontal="right" vertical="center"/>
    </xf>
    <xf numFmtId="38" fontId="1" fillId="0" borderId="32" xfId="1" applyFont="1" applyFill="1" applyBorder="1" applyAlignment="1">
      <alignment horizontal="right" vertical="center"/>
    </xf>
    <xf numFmtId="38" fontId="1" fillId="0" borderId="32" xfId="1" applyFont="1" applyFill="1" applyBorder="1" applyAlignment="1">
      <alignment horizontal="right" vertical="center" wrapText="1"/>
    </xf>
    <xf numFmtId="0" fontId="3" fillId="0" borderId="22" xfId="0" applyFont="1" applyFill="1" applyBorder="1" applyAlignment="1">
      <alignment vertical="center" shrinkToFit="1"/>
    </xf>
    <xf numFmtId="0" fontId="14" fillId="0" borderId="4" xfId="0" applyFont="1" applyFill="1" applyBorder="1">
      <alignment vertical="center"/>
    </xf>
    <xf numFmtId="0" fontId="15" fillId="0" borderId="4" xfId="0" applyFont="1" applyFill="1" applyBorder="1" applyAlignment="1">
      <alignment vertical="center" shrinkToFit="1"/>
    </xf>
    <xf numFmtId="0" fontId="15" fillId="0" borderId="4" xfId="0" applyFont="1" applyFill="1" applyBorder="1">
      <alignment vertical="center"/>
    </xf>
    <xf numFmtId="38" fontId="14" fillId="0" borderId="4" xfId="1" applyFont="1" applyFill="1" applyBorder="1">
      <alignment vertical="center"/>
    </xf>
    <xf numFmtId="38" fontId="14" fillId="7" borderId="10" xfId="1" applyFont="1" applyFill="1" applyBorder="1">
      <alignment vertical="center"/>
    </xf>
    <xf numFmtId="0" fontId="15" fillId="0" borderId="4" xfId="0" applyFont="1" applyFill="1" applyBorder="1" applyAlignment="1">
      <alignment vertical="center" wrapText="1"/>
    </xf>
    <xf numFmtId="38" fontId="15" fillId="0" borderId="32" xfId="1" applyFont="1" applyFill="1" applyBorder="1" applyAlignment="1">
      <alignment horizontal="right" vertical="center" wrapText="1"/>
    </xf>
    <xf numFmtId="38" fontId="0" fillId="0" borderId="11" xfId="0" applyNumberFormat="1" applyFill="1" applyBorder="1">
      <alignment vertical="center"/>
    </xf>
    <xf numFmtId="0" fontId="3" fillId="0" borderId="38" xfId="0" applyFont="1" applyBorder="1">
      <alignment vertical="center"/>
    </xf>
    <xf numFmtId="0" fontId="0" fillId="0" borderId="39" xfId="0" applyBorder="1">
      <alignment vertical="center"/>
    </xf>
    <xf numFmtId="0" fontId="5" fillId="0" borderId="39" xfId="0" applyFont="1" applyBorder="1">
      <alignment vertical="center"/>
    </xf>
    <xf numFmtId="0" fontId="0" fillId="0" borderId="39" xfId="0" applyFont="1" applyBorder="1" applyAlignment="1">
      <alignment vertical="center" shrinkToFit="1"/>
    </xf>
    <xf numFmtId="0" fontId="0" fillId="0" borderId="39" xfId="0" applyFont="1" applyBorder="1">
      <alignment vertical="center"/>
    </xf>
    <xf numFmtId="38" fontId="5" fillId="0" borderId="39" xfId="1" applyFont="1" applyBorder="1">
      <alignment vertical="center"/>
    </xf>
    <xf numFmtId="38" fontId="5" fillId="7" borderId="40" xfId="1" applyFont="1" applyFill="1" applyBorder="1">
      <alignment vertical="center"/>
    </xf>
    <xf numFmtId="0" fontId="0" fillId="0" borderId="39" xfId="0" applyFill="1" applyBorder="1" applyAlignment="1">
      <alignment vertical="center" wrapText="1"/>
    </xf>
    <xf numFmtId="38" fontId="0" fillId="0" borderId="41" xfId="1" applyFont="1" applyFill="1" applyBorder="1" applyAlignment="1">
      <alignment horizontal="right" vertical="center" wrapText="1"/>
    </xf>
    <xf numFmtId="0" fontId="15" fillId="0" borderId="0" xfId="0" applyFont="1">
      <alignment vertical="center"/>
    </xf>
    <xf numFmtId="0" fontId="16" fillId="0" borderId="17" xfId="0" applyFont="1" applyBorder="1">
      <alignment vertical="center"/>
    </xf>
    <xf numFmtId="0" fontId="15" fillId="0" borderId="18" xfId="0" applyFont="1" applyFill="1" applyBorder="1">
      <alignment vertical="center"/>
    </xf>
    <xf numFmtId="0" fontId="14" fillId="0" borderId="18" xfId="0" applyFont="1" applyBorder="1">
      <alignment vertical="center"/>
    </xf>
    <xf numFmtId="0" fontId="15" fillId="0" borderId="18" xfId="0" applyFont="1" applyBorder="1" applyAlignment="1">
      <alignment vertical="center" shrinkToFit="1"/>
    </xf>
    <xf numFmtId="0" fontId="15" fillId="0" borderId="18" xfId="0" applyFont="1" applyBorder="1">
      <alignment vertical="center"/>
    </xf>
    <xf numFmtId="38" fontId="14" fillId="0" borderId="18" xfId="1" applyFont="1" applyBorder="1">
      <alignment vertical="center"/>
    </xf>
    <xf numFmtId="38" fontId="14" fillId="7" borderId="19" xfId="1" applyFont="1" applyFill="1" applyBorder="1">
      <alignment vertical="center"/>
    </xf>
    <xf numFmtId="38" fontId="14" fillId="0" borderId="42" xfId="1" applyFont="1" applyBorder="1">
      <alignment vertical="center"/>
    </xf>
    <xf numFmtId="38" fontId="15" fillId="0" borderId="18" xfId="1" applyFont="1" applyFill="1" applyBorder="1" applyAlignment="1">
      <alignment vertical="center" wrapText="1"/>
    </xf>
    <xf numFmtId="38" fontId="15" fillId="0" borderId="25" xfId="1" applyFont="1" applyFill="1" applyBorder="1" applyAlignment="1">
      <alignment vertical="center" wrapText="1"/>
    </xf>
    <xf numFmtId="38" fontId="0" fillId="0" borderId="11" xfId="0" applyNumberFormat="1" applyBorder="1">
      <alignment vertical="center"/>
    </xf>
    <xf numFmtId="0" fontId="16" fillId="0" borderId="24" xfId="0" applyFont="1" applyFill="1" applyBorder="1" applyAlignment="1">
      <alignment vertical="center" shrinkToFit="1"/>
    </xf>
    <xf numFmtId="0" fontId="15" fillId="0" borderId="12" xfId="0" applyFont="1" applyFill="1" applyBorder="1">
      <alignment vertical="center"/>
    </xf>
    <xf numFmtId="0" fontId="14" fillId="0" borderId="4" xfId="0" applyFont="1" applyBorder="1">
      <alignment vertical="center"/>
    </xf>
    <xf numFmtId="0" fontId="15" fillId="0" borderId="12" xfId="0" applyFont="1" applyFill="1" applyBorder="1" applyAlignment="1">
      <alignment vertical="center" shrinkToFit="1"/>
    </xf>
    <xf numFmtId="38" fontId="14" fillId="0" borderId="12" xfId="1" applyFont="1" applyFill="1" applyBorder="1">
      <alignment vertical="center"/>
    </xf>
    <xf numFmtId="38" fontId="14" fillId="7" borderId="43" xfId="1" applyFont="1" applyFill="1" applyBorder="1">
      <alignment vertical="center"/>
    </xf>
    <xf numFmtId="38" fontId="14" fillId="0" borderId="4" xfId="1" applyFont="1" applyBorder="1">
      <alignment vertical="center"/>
    </xf>
    <xf numFmtId="177" fontId="15" fillId="0" borderId="12" xfId="0" applyNumberFormat="1" applyFont="1" applyFill="1" applyBorder="1">
      <alignment vertical="center"/>
    </xf>
    <xf numFmtId="38" fontId="15" fillId="0" borderId="44" xfId="1" applyFont="1" applyFill="1" applyBorder="1">
      <alignment vertical="center"/>
    </xf>
    <xf numFmtId="0" fontId="16" fillId="0" borderId="45" xfId="0" applyFont="1" applyFill="1" applyBorder="1" applyAlignment="1">
      <alignment vertical="center" shrinkToFit="1"/>
    </xf>
    <xf numFmtId="0" fontId="15" fillId="0" borderId="46" xfId="0" applyFont="1" applyFill="1" applyBorder="1">
      <alignment vertical="center"/>
    </xf>
    <xf numFmtId="0" fontId="14" fillId="0" borderId="39" xfId="0" applyFont="1" applyFill="1" applyBorder="1">
      <alignment vertical="center"/>
    </xf>
    <xf numFmtId="0" fontId="15" fillId="0" borderId="46" xfId="0" applyFont="1" applyFill="1" applyBorder="1" applyAlignment="1">
      <alignment vertical="center" shrinkToFit="1"/>
    </xf>
    <xf numFmtId="0" fontId="15" fillId="0" borderId="39" xfId="0" applyFont="1" applyBorder="1">
      <alignment vertical="center"/>
    </xf>
    <xf numFmtId="38" fontId="14" fillId="0" borderId="46" xfId="1" applyFont="1" applyFill="1" applyBorder="1">
      <alignment vertical="center"/>
    </xf>
    <xf numFmtId="38" fontId="14" fillId="7" borderId="47" xfId="1" applyFont="1" applyFill="1" applyBorder="1">
      <alignment vertical="center"/>
    </xf>
    <xf numFmtId="38" fontId="14" fillId="0" borderId="46" xfId="1" applyNumberFormat="1" applyFont="1" applyBorder="1">
      <alignment vertical="center"/>
    </xf>
    <xf numFmtId="177" fontId="15" fillId="0" borderId="46" xfId="0" applyNumberFormat="1" applyFont="1" applyFill="1" applyBorder="1">
      <alignment vertical="center"/>
    </xf>
    <xf numFmtId="38" fontId="15" fillId="0" borderId="48" xfId="1" applyFont="1" applyFill="1" applyBorder="1">
      <alignment vertical="center"/>
    </xf>
    <xf numFmtId="0" fontId="3" fillId="0" borderId="17" xfId="0" applyFont="1" applyFill="1" applyBorder="1" applyAlignment="1">
      <alignment vertical="center" shrinkToFit="1"/>
    </xf>
    <xf numFmtId="0" fontId="0" fillId="0" borderId="18" xfId="0" applyFill="1" applyBorder="1">
      <alignment vertical="center"/>
    </xf>
    <xf numFmtId="0" fontId="5" fillId="0" borderId="18" xfId="0" applyFont="1" applyFill="1" applyBorder="1" applyAlignment="1">
      <alignment vertical="center" shrinkToFit="1"/>
    </xf>
    <xf numFmtId="0" fontId="0" fillId="0" borderId="18" xfId="0" applyFont="1" applyFill="1" applyBorder="1" applyAlignment="1">
      <alignment vertical="center" shrinkToFit="1"/>
    </xf>
    <xf numFmtId="177" fontId="0" fillId="0" borderId="18" xfId="0" applyNumberFormat="1" applyFont="1" applyFill="1" applyBorder="1">
      <alignment vertical="center"/>
    </xf>
    <xf numFmtId="0" fontId="3" fillId="0" borderId="22" xfId="0" applyFont="1" applyFill="1" applyBorder="1">
      <alignment vertical="center"/>
    </xf>
    <xf numFmtId="0" fontId="5" fillId="0" borderId="4" xfId="0" applyFont="1" applyFill="1" applyBorder="1">
      <alignment vertical="center"/>
    </xf>
    <xf numFmtId="0" fontId="5" fillId="0" borderId="4" xfId="0" applyFont="1" applyFill="1" applyBorder="1" applyAlignment="1">
      <alignment vertical="center" shrinkToFit="1"/>
    </xf>
    <xf numFmtId="0" fontId="3" fillId="0" borderId="38" xfId="0" applyFont="1" applyFill="1" applyBorder="1" applyAlignment="1">
      <alignment vertical="center" shrinkToFit="1"/>
    </xf>
    <xf numFmtId="0" fontId="0" fillId="0" borderId="39" xfId="0" applyFill="1" applyBorder="1">
      <alignment vertical="center"/>
    </xf>
    <xf numFmtId="0" fontId="5" fillId="0" borderId="39" xfId="0" applyFont="1" applyFill="1" applyBorder="1">
      <alignment vertical="center"/>
    </xf>
    <xf numFmtId="0" fontId="0" fillId="0" borderId="39" xfId="0" applyFont="1" applyFill="1" applyBorder="1" applyAlignment="1">
      <alignment vertical="center" shrinkToFit="1"/>
    </xf>
    <xf numFmtId="38" fontId="5" fillId="0" borderId="39" xfId="1" applyFont="1" applyFill="1" applyBorder="1">
      <alignment vertical="center"/>
    </xf>
    <xf numFmtId="177" fontId="0" fillId="0" borderId="39" xfId="0" applyNumberFormat="1" applyFont="1" applyFill="1" applyBorder="1">
      <alignment vertical="center"/>
    </xf>
    <xf numFmtId="177" fontId="0" fillId="0" borderId="41" xfId="0" applyNumberFormat="1" applyFont="1" applyFill="1" applyBorder="1" applyAlignment="1">
      <alignment horizontal="right" vertical="center"/>
    </xf>
    <xf numFmtId="0" fontId="0" fillId="0" borderId="10" xfId="0" applyFont="1" applyBorder="1" applyAlignment="1">
      <alignment vertical="center" wrapText="1"/>
    </xf>
    <xf numFmtId="41" fontId="0" fillId="0" borderId="12" xfId="0" applyNumberFormat="1" applyBorder="1" applyAlignment="1">
      <alignment vertical="center" wrapText="1"/>
    </xf>
    <xf numFmtId="0" fontId="11" fillId="0" borderId="12" xfId="0" applyFont="1" applyBorder="1" applyAlignment="1">
      <alignment vertical="center" wrapText="1" shrinkToFit="1"/>
    </xf>
    <xf numFmtId="0" fontId="0" fillId="0" borderId="5" xfId="0" applyBorder="1">
      <alignment vertical="center"/>
    </xf>
    <xf numFmtId="0" fontId="12" fillId="8" borderId="4" xfId="0" applyFont="1" applyFill="1" applyBorder="1" applyAlignment="1">
      <alignment vertical="center" wrapText="1"/>
    </xf>
    <xf numFmtId="38" fontId="1" fillId="7" borderId="11" xfId="1" applyFont="1" applyFill="1" applyBorder="1" applyAlignment="1">
      <alignment vertical="center" wrapText="1"/>
    </xf>
    <xf numFmtId="184" fontId="0" fillId="0" borderId="0" xfId="1" applyNumberFormat="1" applyFont="1">
      <alignment vertical="center"/>
    </xf>
    <xf numFmtId="184" fontId="0" fillId="0" borderId="4" xfId="1" applyNumberFormat="1" applyFont="1" applyBorder="1">
      <alignment vertical="center"/>
    </xf>
    <xf numFmtId="184" fontId="0" fillId="0" borderId="0" xfId="1" applyNumberFormat="1" applyFont="1" applyBorder="1">
      <alignment vertical="center"/>
    </xf>
    <xf numFmtId="184" fontId="0" fillId="0" borderId="0" xfId="1" applyNumberFormat="1" applyFont="1" applyFill="1" applyBorder="1">
      <alignment vertical="center"/>
    </xf>
    <xf numFmtId="0" fontId="0" fillId="0" borderId="51" xfId="0" applyBorder="1" applyAlignment="1">
      <alignment vertical="center" wrapText="1"/>
    </xf>
    <xf numFmtId="0" fontId="0" fillId="0" borderId="52" xfId="0" applyBorder="1" applyAlignment="1">
      <alignment vertical="center" wrapText="1"/>
    </xf>
    <xf numFmtId="184" fontId="0" fillId="0" borderId="11" xfId="1" applyNumberFormat="1" applyFont="1" applyFill="1" applyBorder="1" applyAlignment="1">
      <alignment vertical="center" wrapText="1"/>
    </xf>
    <xf numFmtId="185" fontId="0" fillId="8" borderId="9" xfId="0" applyNumberFormat="1" applyFill="1" applyBorder="1">
      <alignment vertical="center"/>
    </xf>
    <xf numFmtId="176" fontId="1" fillId="8" borderId="53" xfId="2" applyNumberFormat="1" applyFont="1" applyFill="1" applyBorder="1">
      <alignment vertical="center"/>
    </xf>
    <xf numFmtId="38" fontId="0" fillId="8" borderId="54" xfId="0" applyNumberFormat="1" applyFill="1" applyBorder="1" applyAlignment="1">
      <alignment vertical="center" wrapText="1"/>
    </xf>
    <xf numFmtId="177" fontId="0" fillId="8" borderId="55" xfId="0" applyNumberFormat="1" applyFill="1" applyBorder="1" applyAlignment="1">
      <alignment vertical="center" wrapText="1"/>
    </xf>
    <xf numFmtId="184" fontId="1" fillId="8" borderId="31" xfId="1" applyNumberFormat="1" applyFont="1" applyFill="1" applyBorder="1">
      <alignment vertical="center"/>
    </xf>
    <xf numFmtId="185" fontId="5" fillId="0" borderId="4" xfId="1" applyNumberFormat="1" applyFont="1" applyBorder="1">
      <alignment vertical="center"/>
    </xf>
    <xf numFmtId="185" fontId="0" fillId="0" borderId="4" xfId="0" applyNumberFormat="1" applyFont="1" applyBorder="1">
      <alignment vertical="center"/>
    </xf>
    <xf numFmtId="176" fontId="0" fillId="0" borderId="10" xfId="2" applyNumberFormat="1" applyFont="1" applyBorder="1">
      <alignment vertical="center"/>
    </xf>
    <xf numFmtId="38" fontId="0" fillId="0" borderId="56" xfId="1" applyFont="1" applyBorder="1" applyAlignment="1">
      <alignment vertical="center" wrapText="1"/>
    </xf>
    <xf numFmtId="38" fontId="0" fillId="0" borderId="57" xfId="1" applyFont="1" applyBorder="1" applyAlignment="1">
      <alignment vertical="center" wrapText="1"/>
    </xf>
    <xf numFmtId="184" fontId="0" fillId="0" borderId="37" xfId="1" applyNumberFormat="1" applyFont="1" applyBorder="1">
      <alignment vertical="center"/>
    </xf>
    <xf numFmtId="38" fontId="0" fillId="0" borderId="56" xfId="1" applyFont="1" applyBorder="1">
      <alignment vertical="center"/>
    </xf>
    <xf numFmtId="38" fontId="5" fillId="0" borderId="57" xfId="1" applyFont="1" applyBorder="1">
      <alignment vertical="center"/>
    </xf>
    <xf numFmtId="184" fontId="0" fillId="0" borderId="11" xfId="1" applyNumberFormat="1" applyFont="1" applyBorder="1">
      <alignment vertical="center"/>
    </xf>
    <xf numFmtId="177" fontId="0" fillId="0" borderId="57" xfId="0" applyNumberFormat="1" applyFont="1" applyBorder="1">
      <alignment vertical="center"/>
    </xf>
    <xf numFmtId="0" fontId="3" fillId="0" borderId="1" xfId="0" applyFont="1" applyBorder="1" applyAlignment="1">
      <alignment vertical="center" wrapText="1" shrinkToFit="1"/>
    </xf>
    <xf numFmtId="0" fontId="0" fillId="0" borderId="1" xfId="0" applyBorder="1" applyAlignment="1">
      <alignment vertical="center" shrinkToFit="1"/>
    </xf>
    <xf numFmtId="185" fontId="5" fillId="0" borderId="1" xfId="1" applyNumberFormat="1" applyFont="1" applyBorder="1">
      <alignment vertical="center"/>
    </xf>
    <xf numFmtId="185" fontId="0" fillId="0" borderId="1" xfId="0" applyNumberFormat="1" applyFont="1" applyBorder="1">
      <alignment vertical="center"/>
    </xf>
    <xf numFmtId="176" fontId="0" fillId="0" borderId="27" xfId="2" applyNumberFormat="1" applyFont="1" applyBorder="1">
      <alignment vertical="center"/>
    </xf>
    <xf numFmtId="177" fontId="0" fillId="0" borderId="58" xfId="0" applyNumberFormat="1" applyFont="1" applyBorder="1">
      <alignment vertical="center"/>
    </xf>
    <xf numFmtId="177" fontId="0" fillId="0" borderId="59" xfId="0" applyNumberFormat="1" applyFont="1" applyBorder="1">
      <alignment vertical="center"/>
    </xf>
    <xf numFmtId="184" fontId="0" fillId="0" borderId="31" xfId="1" applyNumberFormat="1" applyFont="1" applyBorder="1">
      <alignment vertical="center"/>
    </xf>
    <xf numFmtId="0" fontId="0" fillId="0" borderId="15" xfId="0" applyBorder="1" applyAlignment="1">
      <alignment vertical="center" wrapText="1"/>
    </xf>
    <xf numFmtId="0" fontId="0" fillId="0" borderId="15" xfId="0" applyFont="1" applyBorder="1" applyAlignment="1">
      <alignment vertical="center" shrinkToFit="1"/>
    </xf>
    <xf numFmtId="0" fontId="0" fillId="0" borderId="15" xfId="0" applyFill="1" applyBorder="1">
      <alignment vertical="center"/>
    </xf>
    <xf numFmtId="185" fontId="0" fillId="0" borderId="15" xfId="0" applyNumberFormat="1" applyBorder="1">
      <alignment vertical="center"/>
    </xf>
    <xf numFmtId="176" fontId="0" fillId="0" borderId="60" xfId="2" applyNumberFormat="1" applyFont="1" applyFill="1" applyBorder="1">
      <alignment vertical="center"/>
    </xf>
    <xf numFmtId="38" fontId="0" fillId="0" borderId="61" xfId="1" applyFont="1" applyBorder="1" applyAlignment="1">
      <alignment vertical="center" wrapText="1"/>
    </xf>
    <xf numFmtId="38" fontId="0" fillId="0" borderId="62" xfId="1" applyFont="1" applyBorder="1" applyAlignment="1">
      <alignment vertical="center" wrapText="1"/>
    </xf>
    <xf numFmtId="185" fontId="0" fillId="0" borderId="4" xfId="0" applyNumberFormat="1" applyBorder="1">
      <alignment vertical="center"/>
    </xf>
    <xf numFmtId="185" fontId="0" fillId="0" borderId="0" xfId="0" applyNumberFormat="1">
      <alignment vertical="center"/>
    </xf>
    <xf numFmtId="176" fontId="0" fillId="0" borderId="10" xfId="2" applyNumberFormat="1" applyFont="1" applyFill="1" applyBorder="1">
      <alignment vertical="center"/>
    </xf>
    <xf numFmtId="185" fontId="0" fillId="0" borderId="11" xfId="0" applyNumberFormat="1" applyBorder="1">
      <alignment vertical="center"/>
    </xf>
    <xf numFmtId="185" fontId="0" fillId="0" borderId="10" xfId="0" applyNumberFormat="1" applyBorder="1">
      <alignment vertical="center"/>
    </xf>
    <xf numFmtId="38" fontId="0" fillId="0" borderId="56" xfId="1" applyFont="1" applyFill="1" applyBorder="1" applyAlignment="1">
      <alignment vertical="center" wrapText="1"/>
    </xf>
    <xf numFmtId="38" fontId="0" fillId="0" borderId="57" xfId="1" applyFont="1" applyFill="1" applyBorder="1" applyAlignment="1">
      <alignment vertical="center" wrapText="1"/>
    </xf>
    <xf numFmtId="0" fontId="5" fillId="0" borderId="4" xfId="0" applyFont="1" applyBorder="1" applyAlignment="1">
      <alignment vertical="center" wrapText="1"/>
    </xf>
    <xf numFmtId="185" fontId="5" fillId="0" borderId="10" xfId="1" applyNumberFormat="1" applyFont="1" applyBorder="1">
      <alignment vertical="center"/>
    </xf>
    <xf numFmtId="185" fontId="5" fillId="0" borderId="11" xfId="1" applyNumberFormat="1" applyFont="1" applyBorder="1">
      <alignment vertical="center"/>
    </xf>
    <xf numFmtId="185" fontId="0" fillId="0" borderId="10" xfId="0" applyNumberFormat="1" applyFont="1" applyBorder="1">
      <alignment vertical="center"/>
    </xf>
    <xf numFmtId="38" fontId="0" fillId="0" borderId="63" xfId="1" applyFont="1" applyBorder="1" applyAlignment="1">
      <alignment vertical="center" wrapText="1"/>
    </xf>
    <xf numFmtId="38" fontId="0" fillId="0" borderId="64" xfId="1" applyFont="1" applyBorder="1" applyAlignment="1">
      <alignment vertical="center" wrapText="1"/>
    </xf>
    <xf numFmtId="0" fontId="3" fillId="0" borderId="0" xfId="0" applyFont="1" applyFill="1" applyBorder="1" applyAlignment="1">
      <alignment vertical="center" wrapText="1" shrinkToFit="1"/>
    </xf>
    <xf numFmtId="0" fontId="0" fillId="3" borderId="4" xfId="0" applyFill="1" applyBorder="1" applyAlignment="1">
      <alignment horizontal="center" vertical="center"/>
    </xf>
    <xf numFmtId="0" fontId="0" fillId="3" borderId="10" xfId="0" applyFill="1" applyBorder="1">
      <alignment vertical="center"/>
    </xf>
    <xf numFmtId="38" fontId="1" fillId="3" borderId="4" xfId="1" applyFont="1" applyFill="1" applyBorder="1">
      <alignment vertical="center"/>
    </xf>
    <xf numFmtId="0" fontId="15" fillId="0" borderId="4" xfId="0" applyFont="1" applyBorder="1">
      <alignment vertical="center"/>
    </xf>
    <xf numFmtId="0" fontId="15" fillId="0" borderId="4" xfId="0" applyFont="1" applyBorder="1" applyAlignment="1">
      <alignment horizontal="center" vertical="center"/>
    </xf>
    <xf numFmtId="0" fontId="15" fillId="0" borderId="10" xfId="0" applyFont="1" applyBorder="1">
      <alignment vertical="center"/>
    </xf>
    <xf numFmtId="38" fontId="15" fillId="0" borderId="4" xfId="1" applyFont="1" applyBorder="1">
      <alignment vertical="center"/>
    </xf>
    <xf numFmtId="178" fontId="0" fillId="0" borderId="4" xfId="1" applyNumberFormat="1" applyFont="1" applyBorder="1">
      <alignment vertical="center"/>
    </xf>
    <xf numFmtId="178" fontId="0" fillId="0" borderId="4" xfId="0" applyNumberFormat="1" applyBorder="1">
      <alignment vertical="center"/>
    </xf>
    <xf numFmtId="178" fontId="15" fillId="0" borderId="4" xfId="0" applyNumberFormat="1" applyFont="1" applyBorder="1">
      <alignment vertical="center"/>
    </xf>
    <xf numFmtId="38" fontId="0" fillId="0" borderId="4" xfId="1" applyFont="1" applyBorder="1" applyAlignment="1">
      <alignment vertical="center" shrinkToFit="1"/>
    </xf>
    <xf numFmtId="38" fontId="1" fillId="8" borderId="9" xfId="1" applyFont="1" applyFill="1" applyBorder="1" applyAlignment="1">
      <alignment vertical="center" shrinkToFit="1"/>
    </xf>
    <xf numFmtId="0" fontId="0" fillId="0" borderId="4" xfId="0" applyBorder="1" applyAlignment="1">
      <alignment vertical="center"/>
    </xf>
    <xf numFmtId="0" fontId="0" fillId="0" borderId="12" xfId="0" applyBorder="1" applyAlignment="1">
      <alignment vertical="center"/>
    </xf>
    <xf numFmtId="0" fontId="10" fillId="0" borderId="4" xfId="0" applyFont="1" applyBorder="1" applyAlignment="1">
      <alignment vertical="center" wrapText="1" shrinkToFit="1"/>
    </xf>
    <xf numFmtId="0" fontId="0" fillId="0" borderId="4" xfId="0" applyBorder="1" applyAlignment="1">
      <alignment horizontal="left" vertical="center" shrinkToFit="1"/>
    </xf>
    <xf numFmtId="0" fontId="0" fillId="0" borderId="15" xfId="0" applyBorder="1" applyAlignment="1">
      <alignment vertical="center" shrinkToFit="1"/>
    </xf>
    <xf numFmtId="0" fontId="0" fillId="0" borderId="60" xfId="0" applyBorder="1">
      <alignment vertical="center"/>
    </xf>
    <xf numFmtId="3" fontId="0" fillId="0" borderId="37" xfId="0" applyNumberFormat="1" applyBorder="1">
      <alignment vertical="center"/>
    </xf>
    <xf numFmtId="3" fontId="0" fillId="0" borderId="15" xfId="0" applyNumberFormat="1" applyBorder="1">
      <alignment vertical="center"/>
    </xf>
    <xf numFmtId="38" fontId="5" fillId="3" borderId="4" xfId="1" applyFont="1" applyFill="1" applyBorder="1">
      <alignment vertical="center"/>
    </xf>
    <xf numFmtId="0" fontId="3" fillId="3" borderId="4" xfId="0" applyFont="1" applyFill="1" applyBorder="1" applyAlignment="1">
      <alignment vertical="center" wrapText="1" shrinkToFit="1"/>
    </xf>
    <xf numFmtId="177" fontId="0" fillId="0" borderId="1" xfId="0" applyNumberFormat="1" applyFont="1" applyBorder="1" applyAlignment="1">
      <alignment horizontal="right" vertical="center"/>
    </xf>
    <xf numFmtId="0" fontId="3" fillId="3" borderId="4" xfId="0" applyFont="1" applyFill="1" applyBorder="1" applyAlignment="1">
      <alignment vertical="center" wrapText="1"/>
    </xf>
    <xf numFmtId="38" fontId="1" fillId="3" borderId="4" xfId="1" applyFont="1" applyFill="1" applyBorder="1" applyAlignment="1">
      <alignment vertical="center" wrapText="1"/>
    </xf>
    <xf numFmtId="3" fontId="0" fillId="3" borderId="11" xfId="0" applyNumberFormat="1" applyFill="1" applyBorder="1">
      <alignment vertical="center"/>
    </xf>
    <xf numFmtId="3" fontId="0" fillId="3" borderId="10" xfId="0" applyNumberFormat="1" applyFill="1" applyBorder="1">
      <alignment vertical="center"/>
    </xf>
    <xf numFmtId="176" fontId="1" fillId="3" borderId="4" xfId="2" applyNumberFormat="1" applyFont="1" applyFill="1" applyBorder="1">
      <alignment vertical="center"/>
    </xf>
    <xf numFmtId="0" fontId="0" fillId="0" borderId="1" xfId="0" applyBorder="1" applyAlignment="1">
      <alignment vertical="center" shrinkToFit="1"/>
    </xf>
    <xf numFmtId="0" fontId="0" fillId="3" borderId="4" xfId="0" applyFill="1" applyBorder="1" applyAlignment="1">
      <alignment horizontal="left" vertical="center"/>
    </xf>
    <xf numFmtId="0" fontId="0" fillId="15" borderId="4" xfId="0" applyFill="1" applyBorder="1">
      <alignment vertical="center"/>
    </xf>
    <xf numFmtId="0" fontId="0" fillId="15" borderId="0" xfId="0" applyFill="1">
      <alignment vertical="center"/>
    </xf>
    <xf numFmtId="0" fontId="0" fillId="16" borderId="2" xfId="0" applyFill="1" applyBorder="1">
      <alignment vertical="center"/>
    </xf>
    <xf numFmtId="0" fontId="0" fillId="16" borderId="0" xfId="0" applyFill="1" applyBorder="1">
      <alignment vertical="center"/>
    </xf>
    <xf numFmtId="10" fontId="0" fillId="0" borderId="4" xfId="2" applyNumberFormat="1" applyFont="1" applyBorder="1">
      <alignment vertical="center"/>
    </xf>
    <xf numFmtId="0" fontId="0" fillId="11" borderId="0" xfId="0" applyFill="1" applyAlignment="1">
      <alignment vertical="center" wrapText="1"/>
    </xf>
    <xf numFmtId="0" fontId="0" fillId="15" borderId="9" xfId="0" applyFill="1" applyBorder="1">
      <alignment vertical="center"/>
    </xf>
    <xf numFmtId="3" fontId="0" fillId="15" borderId="9" xfId="0" applyNumberFormat="1" applyFill="1" applyBorder="1">
      <alignment vertical="center"/>
    </xf>
    <xf numFmtId="176" fontId="1" fillId="15" borderId="9" xfId="2" applyNumberFormat="1" applyFont="1" applyFill="1" applyBorder="1">
      <alignment vertical="center"/>
    </xf>
    <xf numFmtId="38" fontId="0" fillId="15" borderId="9" xfId="0" applyNumberFormat="1" applyFill="1" applyBorder="1" applyAlignment="1">
      <alignment vertical="center" wrapText="1"/>
    </xf>
    <xf numFmtId="177" fontId="0" fillId="15" borderId="9" xfId="0" applyNumberFormat="1" applyFill="1" applyBorder="1" applyAlignment="1">
      <alignment vertical="center" wrapText="1"/>
    </xf>
    <xf numFmtId="0" fontId="17" fillId="0" borderId="4" xfId="0" applyFont="1" applyBorder="1" applyAlignment="1">
      <alignment vertical="center" wrapText="1" shrinkToFit="1"/>
    </xf>
    <xf numFmtId="38" fontId="6" fillId="0" borderId="4" xfId="1" applyFont="1" applyBorder="1">
      <alignment vertical="center"/>
    </xf>
    <xf numFmtId="0" fontId="17" fillId="0" borderId="4" xfId="0" applyFont="1" applyBorder="1" applyAlignment="1">
      <alignment vertical="center" shrinkToFit="1"/>
    </xf>
    <xf numFmtId="0" fontId="18" fillId="0" borderId="4" xfId="0" applyFont="1" applyBorder="1" applyAlignment="1">
      <alignment vertical="center" wrapText="1"/>
    </xf>
    <xf numFmtId="3" fontId="0" fillId="0" borderId="11" xfId="0" applyNumberFormat="1" applyFill="1" applyBorder="1">
      <alignment vertical="center"/>
    </xf>
    <xf numFmtId="0" fontId="0" fillId="0" borderId="4" xfId="0" applyFill="1" applyBorder="1" applyAlignment="1">
      <alignment vertical="center" wrapText="1" shrinkToFit="1"/>
    </xf>
    <xf numFmtId="0" fontId="0" fillId="0" borderId="10" xfId="0" applyFill="1" applyBorder="1">
      <alignment vertical="center"/>
    </xf>
    <xf numFmtId="3" fontId="1" fillId="0" borderId="11" xfId="0" applyNumberFormat="1" applyFont="1" applyFill="1" applyBorder="1">
      <alignment vertical="center"/>
    </xf>
    <xf numFmtId="10" fontId="0" fillId="0" borderId="4" xfId="2" applyNumberFormat="1" applyFont="1" applyFill="1" applyBorder="1">
      <alignment vertical="center"/>
    </xf>
    <xf numFmtId="0" fontId="0" fillId="15" borderId="9" xfId="0" applyFill="1" applyBorder="1" applyAlignment="1">
      <alignment vertical="center" wrapText="1"/>
    </xf>
    <xf numFmtId="38" fontId="1" fillId="15" borderId="4" xfId="1" applyFont="1" applyFill="1" applyBorder="1">
      <alignment vertical="center"/>
    </xf>
    <xf numFmtId="3" fontId="1" fillId="0" borderId="11" xfId="0" applyNumberFormat="1" applyFont="1" applyFill="1" applyBorder="1" applyAlignment="1">
      <alignment vertical="center" wrapText="1"/>
    </xf>
    <xf numFmtId="3" fontId="1" fillId="0" borderId="10" xfId="0" applyNumberFormat="1" applyFont="1" applyFill="1" applyBorder="1">
      <alignment vertical="center"/>
    </xf>
    <xf numFmtId="0" fontId="11" fillId="0" borderId="12" xfId="0" applyFont="1" applyFill="1" applyBorder="1" applyAlignment="1">
      <alignment vertical="top" wrapText="1"/>
    </xf>
    <xf numFmtId="38" fontId="0" fillId="0" borderId="4" xfId="1" applyFont="1" applyBorder="1" applyAlignment="1">
      <alignment horizontal="right" vertical="center" wrapText="1"/>
    </xf>
    <xf numFmtId="0" fontId="11" fillId="0" borderId="4" xfId="0" applyFont="1" applyFill="1" applyBorder="1" applyAlignment="1">
      <alignment vertical="top" wrapText="1"/>
    </xf>
    <xf numFmtId="0" fontId="0" fillId="16" borderId="4" xfId="0" applyFill="1" applyBorder="1" applyAlignment="1">
      <alignment vertical="center" shrinkToFit="1"/>
    </xf>
    <xf numFmtId="0" fontId="0" fillId="16" borderId="4" xfId="0" applyFill="1" applyBorder="1">
      <alignment vertical="center"/>
    </xf>
    <xf numFmtId="0" fontId="0" fillId="16" borderId="4" xfId="0" applyFill="1" applyBorder="1" applyAlignment="1">
      <alignment vertical="center" wrapText="1"/>
    </xf>
    <xf numFmtId="3" fontId="0" fillId="0" borderId="4" xfId="0" applyNumberFormat="1" applyFill="1" applyBorder="1">
      <alignment vertical="center"/>
    </xf>
    <xf numFmtId="0" fontId="0" fillId="5" borderId="0" xfId="0" applyFill="1" applyAlignment="1">
      <alignment vertical="center" wrapText="1"/>
    </xf>
    <xf numFmtId="38" fontId="1" fillId="15" borderId="9" xfId="1" applyFont="1" applyFill="1" applyBorder="1">
      <alignment vertical="center"/>
    </xf>
    <xf numFmtId="178" fontId="0" fillId="0" borderId="4" xfId="0" applyNumberFormat="1" applyFont="1" applyBorder="1">
      <alignment vertical="center"/>
    </xf>
    <xf numFmtId="178" fontId="0" fillId="0" borderId="4" xfId="0" applyNumberFormat="1" applyBorder="1" applyAlignment="1">
      <alignment vertical="center" wrapText="1"/>
    </xf>
    <xf numFmtId="0" fontId="5" fillId="0" borderId="4" xfId="0" applyFont="1" applyBorder="1" applyAlignment="1">
      <alignment vertical="center" wrapText="1" shrinkToFit="1"/>
    </xf>
    <xf numFmtId="0" fontId="0" fillId="0" borderId="32" xfId="0" applyBorder="1" applyAlignment="1">
      <alignment vertical="center" wrapText="1"/>
    </xf>
    <xf numFmtId="38" fontId="1" fillId="7" borderId="23" xfId="1" applyFont="1" applyFill="1" applyBorder="1" applyAlignment="1">
      <alignment vertical="center" wrapText="1"/>
    </xf>
    <xf numFmtId="0" fontId="0" fillId="8" borderId="4" xfId="0" applyFont="1" applyFill="1" applyBorder="1" applyAlignment="1">
      <alignment vertical="center" wrapText="1"/>
    </xf>
    <xf numFmtId="1" fontId="0" fillId="8" borderId="4" xfId="0" applyNumberFormat="1" applyFill="1" applyBorder="1">
      <alignment vertical="center"/>
    </xf>
    <xf numFmtId="0" fontId="19" fillId="0" borderId="12" xfId="0" applyFont="1" applyFill="1" applyBorder="1" applyAlignment="1">
      <alignment vertical="center" wrapText="1" shrinkToFit="1"/>
    </xf>
    <xf numFmtId="0" fontId="0" fillId="0" borderId="12" xfId="0" applyFont="1" applyFill="1" applyBorder="1" applyAlignment="1">
      <alignment vertical="center" wrapText="1"/>
    </xf>
    <xf numFmtId="0" fontId="0" fillId="0" borderId="12" xfId="0" applyFont="1" applyFill="1" applyBorder="1" applyAlignment="1">
      <alignment vertical="center" shrinkToFit="1"/>
    </xf>
    <xf numFmtId="0" fontId="0" fillId="0" borderId="12" xfId="0" applyFont="1" applyFill="1" applyBorder="1">
      <alignment vertical="center"/>
    </xf>
    <xf numFmtId="38" fontId="20" fillId="0" borderId="12" xfId="1" applyFont="1" applyFill="1" applyBorder="1">
      <alignment vertical="center"/>
    </xf>
    <xf numFmtId="38" fontId="20" fillId="0" borderId="12" xfId="1" applyFont="1" applyFill="1" applyBorder="1" applyAlignment="1">
      <alignment horizontal="right" vertical="center"/>
    </xf>
    <xf numFmtId="177" fontId="0" fillId="0" borderId="12" xfId="0" applyNumberFormat="1" applyFont="1" applyFill="1" applyBorder="1" applyAlignment="1">
      <alignment horizontal="right" vertical="center"/>
    </xf>
    <xf numFmtId="177" fontId="0" fillId="0" borderId="12" xfId="0" applyNumberFormat="1" applyFont="1" applyFill="1" applyBorder="1">
      <alignment vertical="center"/>
    </xf>
    <xf numFmtId="0" fontId="19" fillId="0" borderId="4" xfId="0" applyFont="1" applyFill="1" applyBorder="1" applyAlignment="1">
      <alignment vertical="center" wrapText="1" shrinkToFit="1"/>
    </xf>
    <xf numFmtId="38" fontId="20" fillId="0" borderId="4" xfId="1" applyFont="1" applyFill="1" applyBorder="1">
      <alignment vertical="center"/>
    </xf>
    <xf numFmtId="38" fontId="20" fillId="0" borderId="4" xfId="1" applyFont="1" applyFill="1" applyBorder="1" applyAlignment="1">
      <alignment horizontal="right" vertical="center"/>
    </xf>
    <xf numFmtId="177" fontId="0" fillId="0" borderId="4" xfId="0" applyNumberFormat="1" applyFont="1" applyFill="1" applyBorder="1" applyAlignment="1">
      <alignment horizontal="right" vertical="center"/>
    </xf>
    <xf numFmtId="1" fontId="0" fillId="0" borderId="4" xfId="0" applyNumberFormat="1" applyBorder="1">
      <alignment vertical="center"/>
    </xf>
    <xf numFmtId="0" fontId="0" fillId="0" borderId="4" xfId="0" applyFont="1" applyBorder="1" applyAlignment="1">
      <alignment horizontal="center" vertical="center" shrinkToFit="1"/>
    </xf>
    <xf numFmtId="0" fontId="0" fillId="0" borderId="4" xfId="0" applyFont="1" applyFill="1" applyBorder="1" applyAlignment="1">
      <alignment horizontal="right" vertical="center"/>
    </xf>
    <xf numFmtId="0" fontId="0" fillId="0" borderId="4" xfId="0" applyFill="1" applyBorder="1" applyAlignment="1">
      <alignment horizontal="right" vertical="center"/>
    </xf>
    <xf numFmtId="0" fontId="0" fillId="0" borderId="4" xfId="0" applyFill="1" applyBorder="1" applyAlignment="1">
      <alignment horizontal="right" vertical="center" wrapText="1"/>
    </xf>
    <xf numFmtId="0" fontId="0" fillId="0" borderId="10" xfId="0" applyFill="1" applyBorder="1" applyAlignment="1">
      <alignment horizontal="left" vertical="center"/>
    </xf>
    <xf numFmtId="38" fontId="0" fillId="0" borderId="4" xfId="1" applyFont="1" applyFill="1" applyBorder="1" applyAlignment="1">
      <alignment horizontal="right" vertical="center"/>
    </xf>
    <xf numFmtId="38" fontId="0" fillId="0" borderId="66" xfId="1" applyFont="1" applyBorder="1" applyAlignment="1">
      <alignment vertical="center" wrapText="1"/>
    </xf>
    <xf numFmtId="0" fontId="0" fillId="0" borderId="4" xfId="0" applyBorder="1" applyAlignment="1">
      <alignment horizontal="center" vertical="center" wrapText="1"/>
    </xf>
    <xf numFmtId="38" fontId="1" fillId="7" borderId="22" xfId="1" applyFont="1" applyFill="1" applyBorder="1">
      <alignment vertical="center"/>
    </xf>
    <xf numFmtId="38" fontId="1" fillId="7" borderId="22" xfId="1" applyFont="1" applyFill="1" applyBorder="1" applyAlignment="1">
      <alignment vertical="center" wrapText="1"/>
    </xf>
    <xf numFmtId="38" fontId="1" fillId="7" borderId="32" xfId="1" applyFont="1" applyFill="1" applyBorder="1" applyAlignment="1">
      <alignment vertical="center" wrapText="1"/>
    </xf>
    <xf numFmtId="38" fontId="1" fillId="7" borderId="67" xfId="1" applyFont="1" applyFill="1" applyBorder="1" applyAlignment="1">
      <alignment vertical="center" wrapText="1"/>
    </xf>
    <xf numFmtId="38" fontId="1" fillId="7" borderId="1" xfId="1" applyFont="1" applyFill="1" applyBorder="1" applyAlignment="1">
      <alignment vertical="center" wrapText="1"/>
    </xf>
    <xf numFmtId="38" fontId="1" fillId="7" borderId="68" xfId="1" applyFont="1" applyFill="1" applyBorder="1" applyAlignment="1">
      <alignment vertical="center" wrapText="1"/>
    </xf>
    <xf numFmtId="0" fontId="0" fillId="10" borderId="10" xfId="0" applyFill="1" applyBorder="1" applyAlignment="1">
      <alignment vertical="center" wrapText="1"/>
    </xf>
    <xf numFmtId="3" fontId="0" fillId="0" borderId="22" xfId="0" applyNumberFormat="1" applyBorder="1" applyAlignment="1">
      <alignment vertical="center" wrapText="1"/>
    </xf>
    <xf numFmtId="38" fontId="0" fillId="0" borderId="67" xfId="1" applyFont="1" applyBorder="1" applyAlignment="1">
      <alignment vertical="center" wrapText="1"/>
    </xf>
    <xf numFmtId="38" fontId="0" fillId="0" borderId="68" xfId="1" applyFont="1" applyBorder="1" applyAlignment="1">
      <alignment vertical="center" wrapText="1"/>
    </xf>
    <xf numFmtId="0" fontId="0" fillId="18" borderId="4" xfId="0" applyFill="1" applyBorder="1" applyAlignment="1">
      <alignment vertical="center" wrapText="1"/>
    </xf>
    <xf numFmtId="38" fontId="1" fillId="19" borderId="22" xfId="1" applyFont="1" applyFill="1" applyBorder="1">
      <alignment vertical="center"/>
    </xf>
    <xf numFmtId="38" fontId="1" fillId="19" borderId="4" xfId="1" applyFont="1" applyFill="1" applyBorder="1">
      <alignment vertical="center"/>
    </xf>
    <xf numFmtId="38" fontId="1" fillId="19" borderId="10" xfId="1" applyFont="1" applyFill="1" applyBorder="1" applyAlignment="1">
      <alignment vertical="center" wrapText="1"/>
    </xf>
    <xf numFmtId="38" fontId="1" fillId="19" borderId="23" xfId="1" applyFont="1" applyFill="1" applyBorder="1" applyAlignment="1">
      <alignment vertical="center" wrapText="1"/>
    </xf>
    <xf numFmtId="38" fontId="1" fillId="19" borderId="4" xfId="1" applyFont="1" applyFill="1" applyBorder="1" applyAlignment="1">
      <alignment vertical="center" wrapText="1"/>
    </xf>
    <xf numFmtId="38" fontId="1" fillId="19" borderId="32" xfId="1" applyFont="1" applyFill="1" applyBorder="1" applyAlignment="1">
      <alignment vertical="center" wrapText="1"/>
    </xf>
    <xf numFmtId="0" fontId="0" fillId="19" borderId="22" xfId="0" applyFill="1" applyBorder="1">
      <alignment vertical="center"/>
    </xf>
    <xf numFmtId="0" fontId="0" fillId="19" borderId="4" xfId="0" applyFill="1" applyBorder="1" applyAlignment="1">
      <alignment vertical="center" wrapText="1"/>
    </xf>
    <xf numFmtId="3" fontId="0" fillId="19" borderId="4" xfId="0" applyNumberFormat="1" applyFill="1" applyBorder="1" applyAlignment="1">
      <alignment vertical="center" wrapText="1"/>
    </xf>
    <xf numFmtId="3" fontId="0" fillId="19" borderId="10" xfId="0" applyNumberFormat="1" applyFill="1" applyBorder="1" applyAlignment="1">
      <alignment vertical="center" wrapText="1"/>
    </xf>
    <xf numFmtId="0" fontId="9" fillId="19" borderId="10" xfId="3" applyFill="1" applyBorder="1" applyAlignment="1" applyProtection="1">
      <alignment vertical="center" wrapText="1"/>
    </xf>
    <xf numFmtId="38" fontId="1" fillId="19" borderId="22" xfId="1" applyFont="1" applyFill="1" applyBorder="1" applyAlignment="1">
      <alignment vertical="center" wrapText="1"/>
    </xf>
    <xf numFmtId="0" fontId="0" fillId="19" borderId="11" xfId="0" applyFill="1" applyBorder="1" applyAlignment="1">
      <alignment vertical="center" wrapText="1"/>
    </xf>
    <xf numFmtId="0" fontId="0" fillId="10" borderId="4" xfId="0" applyFill="1" applyBorder="1" applyAlignment="1">
      <alignment vertical="center" wrapText="1"/>
    </xf>
    <xf numFmtId="0" fontId="0" fillId="0" borderId="11" xfId="0" applyBorder="1" applyAlignment="1">
      <alignment vertical="center" wrapText="1"/>
    </xf>
    <xf numFmtId="38" fontId="1" fillId="0" borderId="22" xfId="1" applyFont="1" applyBorder="1">
      <alignment vertical="center"/>
    </xf>
    <xf numFmtId="38" fontId="1" fillId="0" borderId="4" xfId="1" applyFont="1" applyBorder="1">
      <alignment vertical="center"/>
    </xf>
    <xf numFmtId="38" fontId="1" fillId="0" borderId="10" xfId="1" applyFont="1" applyBorder="1" applyAlignment="1">
      <alignment vertical="center" wrapText="1"/>
    </xf>
    <xf numFmtId="0" fontId="0" fillId="0" borderId="0" xfId="0" applyAlignment="1">
      <alignment vertical="center" shrinkToFit="1"/>
    </xf>
    <xf numFmtId="0" fontId="1" fillId="10" borderId="10" xfId="0" applyFont="1" applyFill="1" applyBorder="1" applyAlignment="1">
      <alignment vertical="center" wrapText="1"/>
    </xf>
    <xf numFmtId="38" fontId="0" fillId="0" borderId="22" xfId="1" applyFont="1" applyFill="1" applyBorder="1">
      <alignment vertical="center"/>
    </xf>
    <xf numFmtId="38" fontId="1" fillId="0" borderId="22" xfId="1" applyFont="1" applyFill="1" applyBorder="1">
      <alignment vertical="center"/>
    </xf>
    <xf numFmtId="38" fontId="1" fillId="0" borderId="4" xfId="1" applyFont="1" applyFill="1" applyBorder="1" applyAlignment="1">
      <alignment vertical="center" wrapText="1"/>
    </xf>
    <xf numFmtId="0" fontId="0" fillId="10" borderId="4" xfId="0" applyFill="1" applyBorder="1" applyAlignment="1">
      <alignment horizontal="left" vertical="center" wrapText="1"/>
    </xf>
    <xf numFmtId="38" fontId="1" fillId="19" borderId="49" xfId="1" applyFont="1" applyFill="1" applyBorder="1">
      <alignment vertical="center"/>
    </xf>
    <xf numFmtId="0" fontId="0" fillId="10" borderId="4" xfId="0" applyFont="1" applyFill="1" applyBorder="1" applyAlignment="1">
      <alignment vertical="center" wrapText="1"/>
    </xf>
    <xf numFmtId="0" fontId="1" fillId="0" borderId="4" xfId="0" applyFont="1" applyBorder="1">
      <alignment vertical="center"/>
    </xf>
    <xf numFmtId="0" fontId="21" fillId="0" borderId="22" xfId="0" applyFont="1" applyBorder="1" applyAlignment="1">
      <alignment vertical="center" wrapText="1"/>
    </xf>
    <xf numFmtId="0" fontId="21" fillId="0" borderId="4" xfId="0" applyFont="1" applyBorder="1" applyAlignment="1">
      <alignment vertical="center" wrapText="1"/>
    </xf>
    <xf numFmtId="0" fontId="21" fillId="0" borderId="10" xfId="0" applyFont="1" applyBorder="1" applyAlignment="1">
      <alignment vertical="center" wrapText="1"/>
    </xf>
    <xf numFmtId="38" fontId="21" fillId="0" borderId="26" xfId="1" applyFont="1" applyBorder="1" applyAlignment="1">
      <alignment vertical="center" wrapText="1"/>
    </xf>
    <xf numFmtId="38" fontId="21" fillId="0" borderId="4" xfId="1" applyFont="1" applyBorder="1" applyAlignment="1">
      <alignment vertical="center" wrapText="1"/>
    </xf>
    <xf numFmtId="38" fontId="21" fillId="0" borderId="66" xfId="1" applyFont="1" applyBorder="1" applyAlignment="1">
      <alignment vertical="center" wrapText="1"/>
    </xf>
    <xf numFmtId="0" fontId="21" fillId="0" borderId="11" xfId="0" applyFont="1" applyFill="1" applyBorder="1" applyAlignment="1">
      <alignment vertical="center" wrapText="1"/>
    </xf>
    <xf numFmtId="0" fontId="21" fillId="0" borderId="0" xfId="0" applyFont="1">
      <alignment vertical="center"/>
    </xf>
    <xf numFmtId="0" fontId="0" fillId="8" borderId="10" xfId="0" applyFill="1" applyBorder="1" applyAlignment="1">
      <alignment vertical="center" wrapText="1"/>
    </xf>
    <xf numFmtId="38" fontId="1" fillId="2" borderId="23" xfId="1" applyFont="1" applyFill="1" applyBorder="1" applyAlignment="1">
      <alignment vertical="center" wrapText="1"/>
    </xf>
    <xf numFmtId="38" fontId="1" fillId="0" borderId="4" xfId="1" applyFont="1" applyBorder="1" applyAlignment="1">
      <alignment vertical="center" wrapText="1"/>
    </xf>
    <xf numFmtId="38" fontId="1" fillId="0" borderId="8" xfId="1" applyFont="1" applyBorder="1" applyAlignment="1">
      <alignment vertical="center" wrapText="1"/>
    </xf>
    <xf numFmtId="38" fontId="1" fillId="0" borderId="32" xfId="1" applyFont="1" applyBorder="1" applyAlignment="1">
      <alignment vertical="center" wrapText="1"/>
    </xf>
    <xf numFmtId="38" fontId="1" fillId="0" borderId="22" xfId="1" applyFont="1" applyBorder="1" applyAlignment="1">
      <alignment vertical="center" wrapText="1"/>
    </xf>
    <xf numFmtId="38" fontId="1" fillId="0" borderId="66" xfId="1" applyFont="1" applyBorder="1" applyAlignment="1">
      <alignment vertical="center" wrapText="1"/>
    </xf>
    <xf numFmtId="0" fontId="0" fillId="0" borderId="32" xfId="0" applyBorder="1">
      <alignment vertical="center"/>
    </xf>
    <xf numFmtId="0" fontId="0" fillId="8" borderId="27" xfId="0" applyFill="1" applyBorder="1" applyAlignment="1">
      <alignment vertical="center" wrapText="1"/>
    </xf>
    <xf numFmtId="38" fontId="1" fillId="0" borderId="30" xfId="1" applyFont="1" applyBorder="1" applyAlignment="1">
      <alignment vertical="center" wrapText="1"/>
    </xf>
    <xf numFmtId="0" fontId="22" fillId="8" borderId="10" xfId="0" applyFont="1" applyFill="1" applyBorder="1" applyAlignment="1">
      <alignment vertical="center" wrapText="1"/>
    </xf>
    <xf numFmtId="0" fontId="9" fillId="0" borderId="4" xfId="3" applyBorder="1" applyAlignment="1" applyProtection="1">
      <alignment vertical="center" wrapText="1"/>
    </xf>
    <xf numFmtId="38" fontId="1" fillId="0" borderId="11" xfId="1" applyFont="1" applyBorder="1" applyAlignment="1">
      <alignment vertical="center" wrapText="1"/>
    </xf>
    <xf numFmtId="0" fontId="0" fillId="18" borderId="10" xfId="0" applyFill="1" applyBorder="1" applyAlignment="1">
      <alignment vertical="center" wrapText="1"/>
    </xf>
    <xf numFmtId="38" fontId="1" fillId="18" borderId="22" xfId="1" applyFont="1" applyFill="1" applyBorder="1">
      <alignment vertical="center"/>
    </xf>
    <xf numFmtId="38" fontId="1" fillId="18" borderId="4" xfId="1" applyFont="1" applyFill="1" applyBorder="1">
      <alignment vertical="center"/>
    </xf>
    <xf numFmtId="38" fontId="1" fillId="18" borderId="10" xfId="1" applyFont="1" applyFill="1" applyBorder="1" applyAlignment="1">
      <alignment vertical="center" wrapText="1"/>
    </xf>
    <xf numFmtId="38" fontId="1" fillId="18" borderId="23" xfId="1" applyFont="1" applyFill="1" applyBorder="1" applyAlignment="1">
      <alignment vertical="center" wrapText="1"/>
    </xf>
    <xf numFmtId="0" fontId="0" fillId="18" borderId="22" xfId="0" applyFill="1" applyBorder="1">
      <alignment vertical="center"/>
    </xf>
    <xf numFmtId="0" fontId="0" fillId="18" borderId="32" xfId="0" applyFill="1" applyBorder="1" applyAlignment="1">
      <alignment vertical="center" wrapText="1"/>
    </xf>
    <xf numFmtId="0" fontId="0" fillId="18" borderId="11" xfId="0" applyFill="1" applyBorder="1" applyAlignment="1">
      <alignment vertical="center" wrapText="1"/>
    </xf>
    <xf numFmtId="3" fontId="0" fillId="18" borderId="4" xfId="0" applyNumberFormat="1" applyFill="1" applyBorder="1" applyAlignment="1">
      <alignment vertical="center" wrapText="1"/>
    </xf>
    <xf numFmtId="3" fontId="0" fillId="18" borderId="10" xfId="0" applyNumberFormat="1" applyFill="1" applyBorder="1" applyAlignment="1">
      <alignment vertical="center" wrapText="1"/>
    </xf>
    <xf numFmtId="0" fontId="9" fillId="18" borderId="4" xfId="3" applyFill="1" applyBorder="1" applyAlignment="1" applyProtection="1">
      <alignment vertical="center" wrapText="1"/>
    </xf>
    <xf numFmtId="38" fontId="1" fillId="18" borderId="11" xfId="1" applyFont="1" applyFill="1" applyBorder="1" applyAlignment="1">
      <alignment vertical="center" wrapText="1"/>
    </xf>
    <xf numFmtId="38" fontId="1" fillId="18" borderId="4" xfId="1" applyFont="1" applyFill="1" applyBorder="1" applyAlignment="1">
      <alignment vertical="center" wrapText="1"/>
    </xf>
    <xf numFmtId="38" fontId="1" fillId="18" borderId="32" xfId="1" applyFont="1" applyFill="1" applyBorder="1" applyAlignment="1">
      <alignment vertical="center" wrapText="1"/>
    </xf>
    <xf numFmtId="38" fontId="1" fillId="18" borderId="22" xfId="1" applyFont="1" applyFill="1" applyBorder="1" applyAlignment="1">
      <alignment vertical="center" wrapText="1"/>
    </xf>
    <xf numFmtId="0" fontId="0" fillId="20" borderId="10" xfId="0" applyFill="1" applyBorder="1">
      <alignment vertical="center"/>
    </xf>
    <xf numFmtId="38" fontId="1" fillId="18" borderId="11" xfId="1" applyFont="1" applyFill="1" applyBorder="1">
      <alignment vertical="center"/>
    </xf>
    <xf numFmtId="0" fontId="0" fillId="20" borderId="4" xfId="0" applyFill="1" applyBorder="1">
      <alignment vertical="center"/>
    </xf>
    <xf numFmtId="38" fontId="0" fillId="18" borderId="10" xfId="1" applyFont="1" applyFill="1" applyBorder="1" applyAlignment="1">
      <alignment vertical="center" wrapText="1"/>
    </xf>
    <xf numFmtId="38" fontId="0" fillId="18" borderId="22" xfId="1" applyFont="1" applyFill="1" applyBorder="1">
      <alignment vertical="center"/>
    </xf>
    <xf numFmtId="38" fontId="0" fillId="18" borderId="4" xfId="1" applyFont="1" applyFill="1" applyBorder="1" applyAlignment="1">
      <alignment vertical="center" wrapText="1"/>
    </xf>
    <xf numFmtId="38" fontId="0" fillId="18" borderId="32" xfId="1" applyFont="1" applyFill="1" applyBorder="1" applyAlignment="1">
      <alignment vertical="center" wrapText="1"/>
    </xf>
    <xf numFmtId="38" fontId="0" fillId="18" borderId="11" xfId="1" applyFont="1" applyFill="1" applyBorder="1" applyAlignment="1">
      <alignment vertical="center" wrapText="1"/>
    </xf>
    <xf numFmtId="38" fontId="9" fillId="18" borderId="4" xfId="1" applyFont="1" applyFill="1" applyBorder="1" applyAlignment="1" applyProtection="1">
      <alignment vertical="center" wrapText="1"/>
    </xf>
    <xf numFmtId="38" fontId="0" fillId="18" borderId="22" xfId="1" applyFont="1" applyFill="1" applyBorder="1" applyAlignment="1">
      <alignment vertical="center" wrapText="1"/>
    </xf>
    <xf numFmtId="38" fontId="1" fillId="20" borderId="4" xfId="1" applyFont="1" applyFill="1" applyBorder="1">
      <alignment vertical="center"/>
    </xf>
    <xf numFmtId="38" fontId="1" fillId="18" borderId="32" xfId="1" applyFont="1" applyFill="1" applyBorder="1">
      <alignment vertical="center"/>
    </xf>
    <xf numFmtId="38" fontId="1" fillId="20" borderId="22" xfId="1" applyFont="1" applyFill="1" applyBorder="1">
      <alignment vertical="center"/>
    </xf>
    <xf numFmtId="0" fontId="0" fillId="0" borderId="3" xfId="0" applyBorder="1">
      <alignment vertical="center"/>
    </xf>
    <xf numFmtId="0" fontId="0" fillId="18" borderId="22" xfId="0" applyFill="1" applyBorder="1" applyAlignment="1">
      <alignment vertical="center" wrapText="1"/>
    </xf>
    <xf numFmtId="0" fontId="0" fillId="20" borderId="22" xfId="0" applyFill="1" applyBorder="1">
      <alignment vertical="center"/>
    </xf>
    <xf numFmtId="38" fontId="1" fillId="18" borderId="26" xfId="1" applyFont="1" applyFill="1" applyBorder="1">
      <alignment vertical="center"/>
    </xf>
    <xf numFmtId="0" fontId="0" fillId="18" borderId="27" xfId="0" applyFill="1" applyBorder="1" applyAlignment="1">
      <alignment horizontal="left" vertical="center" wrapText="1"/>
    </xf>
    <xf numFmtId="38" fontId="1" fillId="19" borderId="28" xfId="1" applyFont="1" applyFill="1" applyBorder="1">
      <alignment vertical="center"/>
    </xf>
    <xf numFmtId="38" fontId="1" fillId="19" borderId="1" xfId="1" applyFont="1" applyFill="1" applyBorder="1">
      <alignment vertical="center"/>
    </xf>
    <xf numFmtId="38" fontId="1" fillId="19" borderId="27" xfId="1" applyFont="1" applyFill="1" applyBorder="1" applyAlignment="1">
      <alignment vertical="center" wrapText="1"/>
    </xf>
    <xf numFmtId="38" fontId="1" fillId="19" borderId="29" xfId="1" applyFont="1" applyFill="1" applyBorder="1" applyAlignment="1">
      <alignment vertical="center" wrapText="1"/>
    </xf>
    <xf numFmtId="38" fontId="1" fillId="19" borderId="28" xfId="1" applyFont="1" applyFill="1" applyBorder="1" applyAlignment="1">
      <alignment vertical="center" wrapText="1"/>
    </xf>
    <xf numFmtId="38" fontId="1" fillId="19" borderId="1" xfId="1" applyFont="1" applyFill="1" applyBorder="1" applyAlignment="1">
      <alignment vertical="center" wrapText="1"/>
    </xf>
    <xf numFmtId="38" fontId="1" fillId="19" borderId="30" xfId="1" applyFont="1" applyFill="1" applyBorder="1" applyAlignment="1">
      <alignment vertical="center" wrapText="1"/>
    </xf>
    <xf numFmtId="0" fontId="0" fillId="19" borderId="28" xfId="0" applyFill="1" applyBorder="1" applyAlignment="1">
      <alignment vertical="center" wrapText="1"/>
    </xf>
    <xf numFmtId="0" fontId="0" fillId="19" borderId="1" xfId="0" applyFill="1" applyBorder="1" applyAlignment="1">
      <alignment vertical="center" wrapText="1"/>
    </xf>
    <xf numFmtId="0" fontId="0" fillId="19" borderId="27" xfId="0" applyFill="1" applyBorder="1" applyAlignment="1">
      <alignment vertical="center" wrapText="1"/>
    </xf>
    <xf numFmtId="38" fontId="1" fillId="19" borderId="67" xfId="1" applyFont="1" applyFill="1" applyBorder="1" applyAlignment="1">
      <alignment vertical="center" wrapText="1"/>
    </xf>
    <xf numFmtId="38" fontId="1" fillId="19" borderId="68" xfId="1" applyFont="1" applyFill="1" applyBorder="1" applyAlignment="1">
      <alignment vertical="center" wrapText="1"/>
    </xf>
    <xf numFmtId="0" fontId="0" fillId="19" borderId="31" xfId="0" applyFill="1" applyBorder="1" applyAlignment="1">
      <alignment vertical="center" wrapText="1"/>
    </xf>
    <xf numFmtId="38" fontId="1" fillId="0" borderId="4" xfId="1" applyFont="1" applyFill="1" applyBorder="1">
      <alignment vertical="center"/>
    </xf>
    <xf numFmtId="38" fontId="1" fillId="0" borderId="10" xfId="1" applyFont="1" applyFill="1" applyBorder="1" applyAlignment="1">
      <alignment vertical="center" wrapText="1"/>
    </xf>
    <xf numFmtId="38" fontId="1" fillId="21" borderId="23" xfId="1" applyFont="1" applyFill="1" applyBorder="1" applyAlignment="1">
      <alignment vertical="center" wrapText="1"/>
    </xf>
    <xf numFmtId="38" fontId="1" fillId="0" borderId="11" xfId="1" applyFont="1" applyFill="1" applyBorder="1" applyAlignment="1">
      <alignment vertical="center" wrapText="1"/>
    </xf>
    <xf numFmtId="3" fontId="0" fillId="0" borderId="22" xfId="0" applyNumberFormat="1" applyBorder="1">
      <alignment vertical="center"/>
    </xf>
    <xf numFmtId="0" fontId="9" fillId="0" borderId="32" xfId="3" applyBorder="1" applyAlignment="1" applyProtection="1">
      <alignment vertical="center" wrapText="1"/>
    </xf>
    <xf numFmtId="38" fontId="1" fillId="19" borderId="26" xfId="1" applyFont="1" applyFill="1" applyBorder="1">
      <alignment vertical="center"/>
    </xf>
    <xf numFmtId="38" fontId="1" fillId="19" borderId="10" xfId="1" applyFont="1" applyFill="1" applyBorder="1">
      <alignment vertical="center"/>
    </xf>
    <xf numFmtId="38" fontId="1" fillId="19" borderId="23" xfId="1" applyFont="1" applyFill="1" applyBorder="1">
      <alignment vertical="center"/>
    </xf>
    <xf numFmtId="38" fontId="1" fillId="19" borderId="11" xfId="1" applyFont="1" applyFill="1" applyBorder="1">
      <alignment vertical="center"/>
    </xf>
    <xf numFmtId="0" fontId="0" fillId="19" borderId="32" xfId="0" applyFill="1" applyBorder="1" applyAlignment="1">
      <alignment vertical="center" wrapText="1"/>
    </xf>
    <xf numFmtId="0" fontId="0" fillId="19" borderId="11" xfId="0" applyFill="1" applyBorder="1">
      <alignment vertical="center"/>
    </xf>
    <xf numFmtId="0" fontId="0" fillId="19" borderId="4" xfId="0" applyFill="1" applyBorder="1">
      <alignment vertical="center"/>
    </xf>
    <xf numFmtId="0" fontId="12" fillId="8" borderId="10" xfId="0" applyFont="1" applyFill="1" applyBorder="1" applyAlignment="1">
      <alignment horizontal="left" vertical="center" wrapText="1"/>
    </xf>
    <xf numFmtId="0" fontId="0" fillId="8" borderId="10" xfId="0" applyFill="1" applyBorder="1" applyAlignment="1">
      <alignment horizontal="left" vertical="center" wrapText="1"/>
    </xf>
    <xf numFmtId="0" fontId="0" fillId="8" borderId="10" xfId="0" applyFont="1" applyFill="1" applyBorder="1" applyAlignment="1">
      <alignment horizontal="left" vertical="center" wrapText="1"/>
    </xf>
    <xf numFmtId="0" fontId="1" fillId="8" borderId="10" xfId="0" applyFont="1" applyFill="1" applyBorder="1" applyAlignment="1">
      <alignment horizontal="left" vertical="center" wrapText="1"/>
    </xf>
    <xf numFmtId="0" fontId="0" fillId="19" borderId="10" xfId="0" applyFont="1" applyFill="1" applyBorder="1" applyAlignment="1">
      <alignment horizontal="left" vertical="center" wrapText="1"/>
    </xf>
    <xf numFmtId="0" fontId="0" fillId="19" borderId="22" xfId="0" applyFont="1" applyFill="1" applyBorder="1" applyAlignment="1">
      <alignment vertical="center" wrapText="1"/>
    </xf>
    <xf numFmtId="0" fontId="0" fillId="19" borderId="4" xfId="0" applyFont="1" applyFill="1" applyBorder="1" applyAlignment="1">
      <alignment vertical="center" wrapText="1"/>
    </xf>
    <xf numFmtId="0" fontId="0" fillId="19" borderId="10" xfId="0" applyFont="1" applyFill="1" applyBorder="1" applyAlignment="1">
      <alignment vertical="center" wrapText="1"/>
    </xf>
    <xf numFmtId="38" fontId="1" fillId="19" borderId="26" xfId="1" applyFont="1" applyFill="1" applyBorder="1" applyAlignment="1">
      <alignment vertical="center" wrapText="1"/>
    </xf>
    <xf numFmtId="38" fontId="1" fillId="19" borderId="66" xfId="1" applyFont="1" applyFill="1" applyBorder="1" applyAlignment="1">
      <alignment vertical="center" wrapText="1"/>
    </xf>
    <xf numFmtId="0" fontId="0" fillId="19" borderId="11" xfId="0" applyFont="1" applyFill="1" applyBorder="1" applyAlignment="1">
      <alignment vertical="center" wrapText="1"/>
    </xf>
    <xf numFmtId="0" fontId="0" fillId="0" borderId="24" xfId="0" applyBorder="1" applyAlignment="1">
      <alignment horizontal="center" vertical="center" wrapText="1"/>
    </xf>
    <xf numFmtId="0" fontId="0" fillId="0" borderId="12" xfId="0" applyBorder="1" applyAlignment="1">
      <alignment horizontal="center" vertical="center" wrapText="1"/>
    </xf>
    <xf numFmtId="38" fontId="0" fillId="0" borderId="22" xfId="1" applyFont="1" applyBorder="1" applyAlignment="1">
      <alignment vertical="center"/>
    </xf>
    <xf numFmtId="38" fontId="1" fillId="19" borderId="10" xfId="1" applyFont="1" applyFill="1" applyBorder="1" applyAlignment="1">
      <alignment horizontal="left" vertical="center" wrapText="1"/>
    </xf>
    <xf numFmtId="38" fontId="1" fillId="19" borderId="10" xfId="1" applyFont="1" applyFill="1" applyBorder="1" applyAlignment="1">
      <alignment vertical="center" shrinkToFit="1"/>
    </xf>
    <xf numFmtId="38" fontId="1" fillId="19" borderId="11" xfId="1" applyFont="1" applyFill="1" applyBorder="1" applyAlignment="1">
      <alignment vertical="center" wrapText="1"/>
    </xf>
    <xf numFmtId="38" fontId="1" fillId="3" borderId="10" xfId="1" applyFont="1" applyFill="1" applyBorder="1" applyAlignment="1">
      <alignment vertical="center" wrapText="1"/>
    </xf>
    <xf numFmtId="0" fontId="0" fillId="0" borderId="1" xfId="0" applyBorder="1" applyAlignment="1">
      <alignment vertical="center" wrapText="1"/>
    </xf>
    <xf numFmtId="38" fontId="0" fillId="0" borderId="10" xfId="0" applyNumberFormat="1" applyBorder="1" applyAlignment="1">
      <alignment vertical="center" wrapText="1"/>
    </xf>
    <xf numFmtId="38" fontId="1" fillId="3" borderId="49" xfId="1" applyFont="1" applyFill="1" applyBorder="1" applyAlignment="1">
      <alignment vertical="center" wrapText="1"/>
    </xf>
    <xf numFmtId="38" fontId="0" fillId="0" borderId="22" xfId="1" applyFont="1" applyBorder="1" applyAlignment="1">
      <alignment vertical="center" shrinkToFit="1"/>
    </xf>
    <xf numFmtId="0" fontId="0" fillId="0" borderId="12" xfId="0" applyBorder="1" applyAlignment="1">
      <alignment vertical="center" wrapText="1"/>
    </xf>
    <xf numFmtId="38" fontId="1" fillId="19" borderId="22" xfId="1" applyFont="1" applyFill="1" applyBorder="1" applyAlignment="1">
      <alignment vertical="center" shrinkToFit="1"/>
    </xf>
    <xf numFmtId="38" fontId="0" fillId="0" borderId="10" xfId="1" applyFont="1" applyFill="1" applyBorder="1" applyAlignment="1">
      <alignment vertical="center" wrapText="1"/>
    </xf>
    <xf numFmtId="38" fontId="1" fillId="19" borderId="33" xfId="1" applyFont="1" applyFill="1" applyBorder="1" applyAlignment="1">
      <alignment vertical="center" wrapText="1"/>
    </xf>
    <xf numFmtId="38" fontId="1" fillId="19" borderId="35" xfId="1" applyFont="1" applyFill="1" applyBorder="1" applyAlignment="1">
      <alignment vertical="center" wrapText="1"/>
    </xf>
    <xf numFmtId="38" fontId="1" fillId="19" borderId="73" xfId="1" applyFont="1" applyFill="1" applyBorder="1" applyAlignment="1">
      <alignment vertical="center" wrapText="1"/>
    </xf>
    <xf numFmtId="38" fontId="1" fillId="7" borderId="10" xfId="1" applyFont="1" applyFill="1" applyBorder="1" applyAlignment="1">
      <alignment horizontal="left" vertical="center" wrapText="1"/>
    </xf>
    <xf numFmtId="38" fontId="1" fillId="7" borderId="10" xfId="1" applyFont="1" applyFill="1" applyBorder="1" applyAlignment="1">
      <alignment vertical="center" shrinkToFit="1"/>
    </xf>
    <xf numFmtId="38" fontId="1" fillId="7" borderId="22" xfId="1" applyFont="1" applyFill="1" applyBorder="1" applyAlignment="1">
      <alignment vertical="center" shrinkToFit="1"/>
    </xf>
    <xf numFmtId="38" fontId="1" fillId="7" borderId="26" xfId="1" applyFont="1" applyFill="1" applyBorder="1" applyAlignment="1">
      <alignment vertical="center" wrapText="1"/>
    </xf>
    <xf numFmtId="38" fontId="1" fillId="7" borderId="66" xfId="1" applyFont="1" applyFill="1" applyBorder="1" applyAlignment="1">
      <alignment vertical="center" wrapText="1"/>
    </xf>
    <xf numFmtId="0" fontId="0" fillId="2" borderId="4" xfId="0" applyFill="1" applyBorder="1" applyAlignment="1">
      <alignment vertical="center" wrapText="1"/>
    </xf>
    <xf numFmtId="176" fontId="0" fillId="0" borderId="4" xfId="2" applyNumberFormat="1" applyFont="1" applyBorder="1" applyAlignment="1">
      <alignment vertical="center" wrapText="1"/>
    </xf>
    <xf numFmtId="0" fontId="0" fillId="0" borderId="4" xfId="0" applyFill="1" applyBorder="1" applyAlignment="1">
      <alignment horizontal="left" vertical="center" wrapText="1"/>
    </xf>
    <xf numFmtId="38" fontId="0" fillId="0" borderId="4" xfId="1" applyFont="1" applyFill="1" applyBorder="1" applyAlignment="1">
      <alignment horizontal="right" vertical="center" wrapText="1"/>
    </xf>
    <xf numFmtId="38" fontId="1" fillId="0" borderId="4" xfId="1" applyFont="1" applyBorder="1" applyAlignment="1">
      <alignment horizontal="right" vertical="center" wrapText="1"/>
    </xf>
    <xf numFmtId="0" fontId="11" fillId="0" borderId="0" xfId="0" applyFont="1">
      <alignment vertical="center"/>
    </xf>
    <xf numFmtId="0" fontId="0" fillId="10" borderId="1" xfId="0" applyFill="1" applyBorder="1" applyAlignment="1">
      <alignment vertical="center" wrapText="1"/>
    </xf>
    <xf numFmtId="0" fontId="0" fillId="0" borderId="1" xfId="0" applyFill="1" applyBorder="1" applyAlignment="1">
      <alignment horizontal="right" vertical="center"/>
    </xf>
    <xf numFmtId="3" fontId="0" fillId="0" borderId="27" xfId="0" applyNumberFormat="1" applyBorder="1">
      <alignment vertical="center"/>
    </xf>
    <xf numFmtId="176" fontId="0" fillId="0" borderId="1" xfId="2" applyNumberFormat="1" applyFont="1" applyFill="1" applyBorder="1">
      <alignment vertical="center"/>
    </xf>
    <xf numFmtId="38" fontId="0" fillId="0" borderId="1" xfId="1" applyFont="1" applyFill="1" applyBorder="1" applyAlignment="1">
      <alignment horizontal="right" vertical="center" wrapText="1"/>
    </xf>
    <xf numFmtId="0" fontId="0" fillId="0" borderId="2" xfId="0" applyFill="1" applyBorder="1" applyAlignment="1">
      <alignment vertical="center" wrapText="1"/>
    </xf>
    <xf numFmtId="0" fontId="0" fillId="0" borderId="0" xfId="0" applyFill="1" applyBorder="1" applyAlignment="1">
      <alignment horizontal="right" vertical="center"/>
    </xf>
    <xf numFmtId="0" fontId="0" fillId="0" borderId="9" xfId="0" applyBorder="1" applyAlignment="1">
      <alignment vertical="center" wrapText="1"/>
    </xf>
    <xf numFmtId="0" fontId="0" fillId="0" borderId="9" xfId="0" applyBorder="1">
      <alignment vertical="center"/>
    </xf>
    <xf numFmtId="0" fontId="0" fillId="0" borderId="53" xfId="0" applyBorder="1">
      <alignment vertical="center"/>
    </xf>
    <xf numFmtId="0" fontId="0" fillId="0" borderId="9" xfId="0" applyFill="1" applyBorder="1">
      <alignment vertical="center"/>
    </xf>
    <xf numFmtId="3" fontId="0" fillId="0" borderId="74" xfId="0" applyNumberFormat="1" applyBorder="1">
      <alignment vertical="center"/>
    </xf>
    <xf numFmtId="3" fontId="0" fillId="0" borderId="53" xfId="0" applyNumberFormat="1" applyBorder="1">
      <alignment vertical="center"/>
    </xf>
    <xf numFmtId="176" fontId="0" fillId="0" borderId="9" xfId="2" applyNumberFormat="1" applyFont="1" applyFill="1" applyBorder="1">
      <alignment vertical="center"/>
    </xf>
    <xf numFmtId="0" fontId="0" fillId="0" borderId="9" xfId="0" applyFill="1" applyBorder="1" applyAlignment="1">
      <alignment vertical="center" wrapText="1"/>
    </xf>
    <xf numFmtId="0" fontId="0" fillId="0" borderId="35" xfId="0" applyFill="1" applyBorder="1" applyAlignment="1">
      <alignment vertical="center" wrapText="1"/>
    </xf>
    <xf numFmtId="0" fontId="0" fillId="0" borderId="75" xfId="0" applyFill="1" applyBorder="1">
      <alignment vertical="center"/>
    </xf>
    <xf numFmtId="0" fontId="0" fillId="0" borderId="35" xfId="0" applyFill="1" applyBorder="1">
      <alignment vertical="center"/>
    </xf>
    <xf numFmtId="0" fontId="0" fillId="0" borderId="76" xfId="0" applyBorder="1">
      <alignment vertical="center"/>
    </xf>
    <xf numFmtId="0" fontId="0" fillId="0" borderId="4" xfId="0" quotePrefix="1" applyBorder="1" applyAlignment="1">
      <alignment horizontal="right" vertical="center" wrapText="1"/>
    </xf>
    <xf numFmtId="177" fontId="0" fillId="0" borderId="4" xfId="0" applyNumberFormat="1" applyFill="1" applyBorder="1" applyAlignment="1">
      <alignment vertical="center" wrapText="1"/>
    </xf>
    <xf numFmtId="0" fontId="0" fillId="0" borderId="76" xfId="0" applyFill="1" applyBorder="1">
      <alignment vertical="center"/>
    </xf>
    <xf numFmtId="38" fontId="0" fillId="0" borderId="76" xfId="1" applyFont="1" applyBorder="1" applyAlignment="1">
      <alignment vertical="center" shrinkToFit="1"/>
    </xf>
    <xf numFmtId="177" fontId="12" fillId="0" borderId="4" xfId="0" applyNumberFormat="1" applyFont="1" applyBorder="1" applyAlignment="1">
      <alignment vertical="center" wrapText="1"/>
    </xf>
    <xf numFmtId="177" fontId="0" fillId="0" borderId="4" xfId="0" applyNumberFormat="1" applyFont="1" applyBorder="1" applyAlignment="1">
      <alignment vertical="center" wrapText="1"/>
    </xf>
    <xf numFmtId="0" fontId="11" fillId="0" borderId="4" xfId="0" applyFont="1" applyBorder="1" applyAlignment="1">
      <alignment vertical="center" wrapText="1"/>
    </xf>
    <xf numFmtId="0" fontId="3" fillId="0" borderId="4" xfId="0" applyFont="1" applyBorder="1" applyAlignment="1">
      <alignment horizontal="center" vertical="center" wrapText="1" shrinkToFit="1"/>
    </xf>
    <xf numFmtId="176" fontId="0" fillId="0" borderId="8" xfId="2" applyNumberFormat="1" applyFont="1" applyBorder="1" applyAlignment="1">
      <alignment vertical="center" wrapText="1"/>
    </xf>
    <xf numFmtId="176" fontId="0" fillId="0" borderId="80" xfId="2" applyNumberFormat="1" applyFont="1" applyBorder="1" applyAlignment="1">
      <alignment vertical="center"/>
    </xf>
    <xf numFmtId="0" fontId="0" fillId="0" borderId="80" xfId="0" applyBorder="1">
      <alignment vertical="center"/>
    </xf>
    <xf numFmtId="0" fontId="0" fillId="0" borderId="80" xfId="0" applyFill="1" applyBorder="1" applyAlignment="1">
      <alignment horizontal="center" vertical="center" wrapText="1"/>
    </xf>
    <xf numFmtId="176" fontId="0" fillId="0" borderId="80" xfId="2" applyNumberFormat="1" applyFont="1" applyBorder="1">
      <alignment vertical="center"/>
    </xf>
    <xf numFmtId="0" fontId="0" fillId="0" borderId="10" xfId="0" applyBorder="1" applyAlignment="1">
      <alignment vertical="center" wrapText="1"/>
    </xf>
    <xf numFmtId="0" fontId="10" fillId="0" borderId="12" xfId="0" applyFont="1" applyBorder="1" applyAlignment="1">
      <alignment vertical="center" wrapText="1"/>
    </xf>
    <xf numFmtId="38" fontId="1" fillId="8" borderId="9" xfId="1" applyFont="1" applyFill="1" applyBorder="1" applyAlignment="1">
      <alignment vertical="center" wrapText="1"/>
    </xf>
    <xf numFmtId="3" fontId="0" fillId="0" borderId="4" xfId="0" applyNumberFormat="1" applyFill="1" applyBorder="1" applyAlignment="1">
      <alignment vertical="center" wrapText="1"/>
    </xf>
    <xf numFmtId="176" fontId="1" fillId="0" borderId="4" xfId="2" applyNumberFormat="1" applyFill="1" applyBorder="1">
      <alignment vertical="center"/>
    </xf>
    <xf numFmtId="38" fontId="1" fillId="0" borderId="4" xfId="1" applyFill="1" applyBorder="1" applyAlignment="1">
      <alignment vertical="center" wrapText="1"/>
    </xf>
    <xf numFmtId="0" fontId="0" fillId="0" borderId="12" xfId="0" applyFill="1" applyBorder="1">
      <alignment vertical="center"/>
    </xf>
    <xf numFmtId="0" fontId="0" fillId="0" borderId="22" xfId="0" applyFont="1" applyFill="1" applyBorder="1">
      <alignment vertical="center"/>
    </xf>
    <xf numFmtId="0" fontId="0" fillId="0" borderId="10" xfId="0" applyFont="1" applyFill="1" applyBorder="1">
      <alignment vertical="center"/>
    </xf>
    <xf numFmtId="3" fontId="0" fillId="0" borderId="4" xfId="0" applyNumberFormat="1" applyFont="1" applyFill="1" applyBorder="1" applyAlignment="1">
      <alignment vertical="center" wrapText="1"/>
    </xf>
    <xf numFmtId="3" fontId="0" fillId="0" borderId="4" xfId="0" applyNumberFormat="1" applyFont="1" applyFill="1" applyBorder="1">
      <alignment vertical="center"/>
    </xf>
    <xf numFmtId="0" fontId="0" fillId="0" borderId="4" xfId="0" applyFont="1" applyBorder="1" applyAlignment="1">
      <alignment horizontal="left" vertical="center"/>
    </xf>
    <xf numFmtId="0" fontId="0" fillId="0" borderId="10" xfId="0" applyFont="1" applyBorder="1">
      <alignment vertical="center"/>
    </xf>
    <xf numFmtId="38" fontId="0" fillId="0" borderId="10" xfId="1" applyFont="1" applyBorder="1">
      <alignment vertical="center"/>
    </xf>
    <xf numFmtId="0" fontId="19" fillId="0" borderId="4" xfId="0" applyFont="1" applyBorder="1" applyAlignment="1">
      <alignment vertical="center" wrapText="1" shrinkToFit="1"/>
    </xf>
    <xf numFmtId="178" fontId="0" fillId="8" borderId="9" xfId="0" applyNumberFormat="1" applyFill="1" applyBorder="1" applyAlignment="1">
      <alignment vertical="center" wrapText="1"/>
    </xf>
    <xf numFmtId="178" fontId="0" fillId="8" borderId="9" xfId="0" applyNumberFormat="1" applyFill="1" applyBorder="1">
      <alignment vertical="center"/>
    </xf>
    <xf numFmtId="0" fontId="0" fillId="0" borderId="4" xfId="0" applyFont="1" applyBorder="1" applyAlignment="1">
      <alignment horizontal="center" vertical="center"/>
    </xf>
    <xf numFmtId="0" fontId="0" fillId="0" borderId="4" xfId="0" applyFont="1" applyBorder="1" applyAlignment="1">
      <alignment horizontal="center" vertical="center" wrapText="1"/>
    </xf>
    <xf numFmtId="38" fontId="5" fillId="0" borderId="4" xfId="1" applyFont="1" applyBorder="1" applyAlignment="1">
      <alignment horizontal="center" vertical="center"/>
    </xf>
    <xf numFmtId="178" fontId="23" fillId="0" borderId="4" xfId="1" applyNumberFormat="1" applyFont="1" applyBorder="1">
      <alignment vertical="center"/>
    </xf>
    <xf numFmtId="177" fontId="24" fillId="0" borderId="4" xfId="0" applyNumberFormat="1" applyFont="1" applyBorder="1">
      <alignment vertical="center"/>
    </xf>
    <xf numFmtId="176" fontId="24" fillId="0" borderId="4" xfId="2" applyNumberFormat="1" applyFont="1" applyBorder="1">
      <alignment vertical="center"/>
    </xf>
    <xf numFmtId="178" fontId="24" fillId="0" borderId="4" xfId="0" applyNumberFormat="1" applyFont="1" applyBorder="1">
      <alignment vertical="center"/>
    </xf>
    <xf numFmtId="178" fontId="24" fillId="0" borderId="12" xfId="0" applyNumberFormat="1" applyFont="1" applyBorder="1">
      <alignment vertical="center"/>
    </xf>
    <xf numFmtId="38" fontId="23" fillId="0" borderId="4" xfId="1" applyFont="1" applyBorder="1">
      <alignment vertical="center"/>
    </xf>
    <xf numFmtId="0" fontId="0" fillId="0" borderId="10" xfId="0" applyBorder="1" applyAlignment="1">
      <alignment horizontal="center" vertical="center"/>
    </xf>
    <xf numFmtId="178" fontId="24" fillId="0" borderId="4" xfId="0" applyNumberFormat="1" applyFont="1" applyBorder="1" applyAlignment="1">
      <alignment vertical="center" wrapText="1"/>
    </xf>
    <xf numFmtId="0" fontId="5" fillId="0" borderId="0" xfId="0" applyFont="1" applyFill="1" applyBorder="1" applyAlignment="1">
      <alignment vertical="center" wrapText="1" shrinkToFit="1"/>
    </xf>
    <xf numFmtId="0" fontId="0" fillId="0" borderId="0" xfId="0" applyAlignment="1">
      <alignment vertical="center"/>
    </xf>
    <xf numFmtId="0" fontId="0" fillId="0" borderId="0" xfId="0" applyFill="1" applyBorder="1" applyAlignment="1">
      <alignment vertical="center"/>
    </xf>
    <xf numFmtId="3" fontId="0" fillId="8" borderId="4" xfId="0" applyNumberFormat="1" applyFill="1" applyBorder="1">
      <alignment vertical="center"/>
    </xf>
    <xf numFmtId="0" fontId="0" fillId="8" borderId="0" xfId="0" applyFill="1" applyBorder="1">
      <alignment vertical="center"/>
    </xf>
    <xf numFmtId="0" fontId="15" fillId="0" borderId="2" xfId="0" applyFont="1" applyFill="1" applyBorder="1">
      <alignment vertical="center"/>
    </xf>
    <xf numFmtId="38" fontId="0" fillId="0" borderId="4" xfId="1" applyFont="1" applyBorder="1" applyAlignment="1">
      <alignment horizontal="right" vertical="center"/>
    </xf>
    <xf numFmtId="38" fontId="5" fillId="0" borderId="4" xfId="1" applyFont="1" applyBorder="1" applyAlignment="1">
      <alignment horizontal="right" vertical="center"/>
    </xf>
    <xf numFmtId="0" fontId="10" fillId="0" borderId="4" xfId="0" applyFont="1" applyBorder="1">
      <alignment vertical="center"/>
    </xf>
    <xf numFmtId="0" fontId="0" fillId="8" borderId="81" xfId="0" applyFill="1" applyBorder="1">
      <alignment vertical="center"/>
    </xf>
    <xf numFmtId="3" fontId="0" fillId="8" borderId="81" xfId="0" applyNumberFormat="1" applyFill="1" applyBorder="1">
      <alignment vertical="center"/>
    </xf>
    <xf numFmtId="3" fontId="0" fillId="0" borderId="10" xfId="0" applyNumberFormat="1" applyFont="1" applyFill="1" applyBorder="1">
      <alignment vertical="center"/>
    </xf>
    <xf numFmtId="0" fontId="0" fillId="0" borderId="43" xfId="0" applyBorder="1">
      <alignment vertical="center"/>
    </xf>
    <xf numFmtId="38" fontId="0" fillId="0" borderId="12" xfId="1" applyFont="1" applyBorder="1">
      <alignment vertical="center"/>
    </xf>
    <xf numFmtId="38" fontId="1" fillId="0" borderId="12" xfId="1" applyFont="1" applyFill="1" applyBorder="1">
      <alignment vertical="center"/>
    </xf>
    <xf numFmtId="178" fontId="0" fillId="8" borderId="9" xfId="0" applyNumberFormat="1" applyFill="1" applyBorder="1" applyAlignment="1">
      <alignment vertical="center"/>
    </xf>
    <xf numFmtId="178" fontId="0" fillId="8" borderId="4" xfId="0" applyNumberFormat="1" applyFill="1" applyBorder="1" applyAlignment="1">
      <alignment vertical="center"/>
    </xf>
    <xf numFmtId="177" fontId="0" fillId="0" borderId="4" xfId="0" applyNumberFormat="1" applyFont="1" applyBorder="1" applyAlignment="1">
      <alignment horizontal="center" vertical="center"/>
    </xf>
    <xf numFmtId="0" fontId="0" fillId="0" borderId="1" xfId="0" applyFont="1" applyBorder="1">
      <alignment vertical="center"/>
    </xf>
    <xf numFmtId="176" fontId="0" fillId="0" borderId="1" xfId="2" applyNumberFormat="1" applyFont="1" applyBorder="1">
      <alignment vertical="center"/>
    </xf>
    <xf numFmtId="177" fontId="0" fillId="0" borderId="1" xfId="0" applyNumberFormat="1" applyBorder="1">
      <alignment vertical="center"/>
    </xf>
    <xf numFmtId="0" fontId="3" fillId="0" borderId="82" xfId="0" applyFont="1" applyBorder="1" applyAlignment="1">
      <alignment vertical="center" wrapText="1"/>
    </xf>
    <xf numFmtId="0" fontId="4" fillId="0" borderId="82" xfId="0" applyFont="1" applyBorder="1" applyAlignment="1">
      <alignment vertical="center" wrapText="1"/>
    </xf>
    <xf numFmtId="0" fontId="0" fillId="0" borderId="82" xfId="0" applyFont="1" applyBorder="1" applyAlignment="1">
      <alignment vertical="center" wrapText="1"/>
    </xf>
    <xf numFmtId="0" fontId="0" fillId="0" borderId="82" xfId="0" applyFont="1" applyBorder="1">
      <alignment vertical="center"/>
    </xf>
    <xf numFmtId="38" fontId="5" fillId="0" borderId="82" xfId="1" applyFont="1" applyBorder="1">
      <alignment vertical="center"/>
    </xf>
    <xf numFmtId="176" fontId="0" fillId="0" borderId="82" xfId="2" applyNumberFormat="1" applyFont="1" applyBorder="1">
      <alignment vertical="center"/>
    </xf>
    <xf numFmtId="177" fontId="5" fillId="0" borderId="82" xfId="1" applyNumberFormat="1" applyFont="1" applyBorder="1">
      <alignment vertical="center"/>
    </xf>
    <xf numFmtId="177" fontId="0" fillId="0" borderId="82" xfId="0" applyNumberFormat="1" applyBorder="1">
      <alignment vertical="center"/>
    </xf>
    <xf numFmtId="0" fontId="3" fillId="0" borderId="82" xfId="0" applyFont="1" applyBorder="1" applyAlignment="1">
      <alignment vertical="center" wrapText="1" shrinkToFit="1"/>
    </xf>
    <xf numFmtId="0" fontId="0" fillId="0" borderId="82" xfId="0" applyFont="1" applyBorder="1" applyAlignment="1">
      <alignment vertical="center" shrinkToFit="1"/>
    </xf>
    <xf numFmtId="0" fontId="0" fillId="0" borderId="83" xfId="0" applyBorder="1">
      <alignment vertical="center"/>
    </xf>
    <xf numFmtId="177" fontId="0" fillId="0" borderId="82" xfId="0" applyNumberFormat="1" applyFont="1" applyBorder="1">
      <alignment vertical="center"/>
    </xf>
    <xf numFmtId="177" fontId="0" fillId="0" borderId="82" xfId="0" applyNumberFormat="1" applyBorder="1" applyAlignment="1">
      <alignment vertical="center"/>
    </xf>
    <xf numFmtId="176" fontId="0" fillId="0" borderId="82" xfId="2" applyNumberFormat="1" applyFont="1" applyFill="1" applyBorder="1">
      <alignment vertical="center"/>
    </xf>
    <xf numFmtId="177" fontId="0" fillId="0" borderId="82" xfId="0" applyNumberFormat="1" applyFill="1" applyBorder="1" applyAlignment="1">
      <alignment vertical="center"/>
    </xf>
    <xf numFmtId="0" fontId="0" fillId="0" borderId="82" xfId="0" applyBorder="1">
      <alignment vertical="center"/>
    </xf>
    <xf numFmtId="0" fontId="0" fillId="0" borderId="82" xfId="0" applyFill="1" applyBorder="1">
      <alignment vertical="center"/>
    </xf>
    <xf numFmtId="3" fontId="0" fillId="0" borderId="84" xfId="0" applyNumberFormat="1" applyBorder="1">
      <alignment vertical="center"/>
    </xf>
    <xf numFmtId="3" fontId="0" fillId="0" borderId="83" xfId="0" applyNumberFormat="1" applyBorder="1">
      <alignment vertical="center"/>
    </xf>
    <xf numFmtId="3" fontId="0" fillId="0" borderId="7" xfId="0" applyNumberFormat="1" applyBorder="1">
      <alignment vertical="center"/>
    </xf>
    <xf numFmtId="3" fontId="0" fillId="0" borderId="43" xfId="0" applyNumberFormat="1" applyBorder="1">
      <alignment vertical="center"/>
    </xf>
    <xf numFmtId="177" fontId="0" fillId="0" borderId="12" xfId="0" applyNumberFormat="1" applyBorder="1" applyAlignment="1">
      <alignment vertical="center"/>
    </xf>
    <xf numFmtId="177" fontId="0" fillId="0" borderId="12" xfId="0" applyNumberFormat="1" applyBorder="1">
      <alignment vertical="center"/>
    </xf>
    <xf numFmtId="177" fontId="0" fillId="0" borderId="1" xfId="0" applyNumberFormat="1" applyBorder="1" applyAlignment="1">
      <alignment vertical="center"/>
    </xf>
    <xf numFmtId="176" fontId="0" fillId="0" borderId="12" xfId="2" applyNumberFormat="1" applyFont="1" applyFill="1" applyBorder="1">
      <alignment vertical="center"/>
    </xf>
    <xf numFmtId="0" fontId="0" fillId="0" borderId="85" xfId="0" applyBorder="1">
      <alignment vertical="center"/>
    </xf>
    <xf numFmtId="0" fontId="0" fillId="0" borderId="86" xfId="0" applyBorder="1">
      <alignment vertical="center"/>
    </xf>
    <xf numFmtId="0" fontId="0" fillId="0" borderId="87" xfId="0" applyBorder="1">
      <alignment vertical="center"/>
    </xf>
    <xf numFmtId="0" fontId="0" fillId="0" borderId="86" xfId="0" applyFill="1" applyBorder="1">
      <alignment vertical="center"/>
    </xf>
    <xf numFmtId="3" fontId="0" fillId="0" borderId="88" xfId="0" applyNumberFormat="1" applyBorder="1">
      <alignment vertical="center"/>
    </xf>
    <xf numFmtId="3" fontId="0" fillId="0" borderId="87" xfId="0" applyNumberFormat="1" applyBorder="1">
      <alignment vertical="center"/>
    </xf>
    <xf numFmtId="176" fontId="0" fillId="0" borderId="86" xfId="2" applyNumberFormat="1" applyFont="1" applyBorder="1">
      <alignment vertical="center"/>
    </xf>
    <xf numFmtId="177" fontId="0" fillId="0" borderId="86" xfId="0" applyNumberFormat="1" applyBorder="1" applyAlignment="1">
      <alignment vertical="center"/>
    </xf>
    <xf numFmtId="177" fontId="0" fillId="0" borderId="86" xfId="0" applyNumberFormat="1" applyBorder="1">
      <alignment vertical="center"/>
    </xf>
    <xf numFmtId="0" fontId="0" fillId="0" borderId="89" xfId="0" applyBorder="1">
      <alignment vertical="center"/>
    </xf>
    <xf numFmtId="0" fontId="0" fillId="0" borderId="90" xfId="0" applyBorder="1">
      <alignment vertical="center"/>
    </xf>
    <xf numFmtId="0" fontId="0" fillId="0" borderId="85" xfId="0" applyFill="1" applyBorder="1">
      <alignment vertical="center"/>
    </xf>
    <xf numFmtId="3" fontId="0" fillId="0" borderId="91" xfId="0" applyNumberFormat="1" applyBorder="1">
      <alignment vertical="center"/>
    </xf>
    <xf numFmtId="3" fontId="0" fillId="0" borderId="90" xfId="0" applyNumberFormat="1" applyBorder="1">
      <alignment vertical="center"/>
    </xf>
    <xf numFmtId="176" fontId="0" fillId="0" borderId="85" xfId="2" applyNumberFormat="1" applyFont="1" applyFill="1" applyBorder="1">
      <alignment vertical="center"/>
    </xf>
    <xf numFmtId="177" fontId="0" fillId="0" borderId="85" xfId="0" applyNumberFormat="1" applyBorder="1" applyAlignment="1">
      <alignment vertical="center"/>
    </xf>
    <xf numFmtId="177" fontId="0" fillId="0" borderId="85" xfId="0" applyNumberFormat="1" applyBorder="1">
      <alignment vertical="center"/>
    </xf>
    <xf numFmtId="3" fontId="0" fillId="0" borderId="3" xfId="0" applyNumberFormat="1" applyBorder="1">
      <alignment vertical="center"/>
    </xf>
    <xf numFmtId="3" fontId="0" fillId="0" borderId="5" xfId="0" applyNumberFormat="1" applyBorder="1">
      <alignment vertical="center"/>
    </xf>
    <xf numFmtId="176" fontId="0" fillId="0" borderId="35" xfId="2" applyNumberFormat="1" applyFont="1" applyFill="1" applyBorder="1">
      <alignment vertical="center"/>
    </xf>
    <xf numFmtId="177" fontId="0" fillId="0" borderId="35" xfId="0" applyNumberFormat="1" applyBorder="1" applyAlignment="1">
      <alignment vertical="center"/>
    </xf>
    <xf numFmtId="177" fontId="0" fillId="0" borderId="35" xfId="0" applyNumberFormat="1" applyBorder="1">
      <alignment vertical="center"/>
    </xf>
    <xf numFmtId="176" fontId="0" fillId="0" borderId="85" xfId="2" applyNumberFormat="1" applyFont="1" applyBorder="1">
      <alignment vertical="center"/>
    </xf>
    <xf numFmtId="176" fontId="0" fillId="0" borderId="35" xfId="2" applyNumberFormat="1" applyFont="1" applyBorder="1">
      <alignment vertical="center"/>
    </xf>
    <xf numFmtId="177" fontId="0" fillId="0" borderId="4" xfId="0" applyNumberFormat="1" applyBorder="1" applyAlignment="1">
      <alignment vertical="center"/>
    </xf>
    <xf numFmtId="3" fontId="0" fillId="0" borderId="82" xfId="0" applyNumberFormat="1" applyBorder="1">
      <alignment vertical="center"/>
    </xf>
    <xf numFmtId="38" fontId="0" fillId="0" borderId="4" xfId="1" applyFont="1" applyBorder="1" applyAlignment="1">
      <alignment horizontal="center" vertical="center" wrapText="1"/>
    </xf>
    <xf numFmtId="179" fontId="0" fillId="0" borderId="4" xfId="1" applyNumberFormat="1" applyFont="1" applyBorder="1" applyAlignment="1">
      <alignment horizontal="center" vertical="center" wrapText="1"/>
    </xf>
    <xf numFmtId="178" fontId="1" fillId="8" borderId="9" xfId="1" applyNumberFormat="1" applyFont="1" applyFill="1" applyBorder="1">
      <alignment vertical="center"/>
    </xf>
    <xf numFmtId="186" fontId="0" fillId="0" borderId="12" xfId="0" applyNumberFormat="1" applyBorder="1">
      <alignment vertical="center"/>
    </xf>
    <xf numFmtId="186" fontId="0" fillId="0" borderId="4" xfId="0" applyNumberFormat="1" applyBorder="1">
      <alignment vertical="center"/>
    </xf>
    <xf numFmtId="177" fontId="0" fillId="8" borderId="1" xfId="0" applyNumberFormat="1" applyFill="1" applyBorder="1">
      <alignment vertical="center"/>
    </xf>
    <xf numFmtId="177" fontId="0" fillId="0" borderId="4" xfId="0" applyNumberFormat="1" applyFont="1" applyBorder="1" applyAlignment="1">
      <alignment horizontal="left" vertical="center"/>
    </xf>
    <xf numFmtId="177" fontId="10" fillId="0" borderId="4" xfId="0" applyNumberFormat="1" applyFont="1" applyBorder="1" applyAlignment="1">
      <alignment vertical="center" wrapText="1"/>
    </xf>
    <xf numFmtId="0" fontId="0" fillId="8" borderId="1" xfId="0" applyFill="1" applyBorder="1">
      <alignment vertical="center"/>
    </xf>
    <xf numFmtId="38" fontId="1" fillId="8" borderId="1" xfId="1" applyFont="1" applyFill="1" applyBorder="1">
      <alignment vertical="center"/>
    </xf>
    <xf numFmtId="3" fontId="0" fillId="0" borderId="12" xfId="0" applyNumberFormat="1" applyBorder="1" applyAlignment="1">
      <alignment vertical="center" wrapText="1"/>
    </xf>
    <xf numFmtId="0" fontId="0" fillId="3" borderId="0" xfId="0" applyFill="1">
      <alignment vertical="center"/>
    </xf>
    <xf numFmtId="0" fontId="3" fillId="0" borderId="60" xfId="0" applyFont="1" applyBorder="1" applyAlignment="1">
      <alignment vertical="center" shrinkToFit="1"/>
    </xf>
    <xf numFmtId="0" fontId="3" fillId="0" borderId="27" xfId="0" applyFont="1" applyBorder="1" applyAlignment="1">
      <alignment vertical="center" shrinkToFit="1"/>
    </xf>
    <xf numFmtId="0" fontId="26" fillId="0" borderId="10" xfId="0" applyFont="1" applyFill="1" applyBorder="1" applyAlignment="1">
      <alignment vertical="center" shrinkToFit="1"/>
    </xf>
    <xf numFmtId="0" fontId="10" fillId="0" borderId="4" xfId="8" applyNumberFormat="1" applyFont="1" applyFill="1" applyBorder="1" applyAlignment="1">
      <alignment vertical="center" shrinkToFit="1"/>
    </xf>
    <xf numFmtId="3" fontId="24" fillId="0" borderId="4" xfId="8" applyNumberFormat="1" applyFont="1" applyFill="1" applyBorder="1" applyAlignment="1">
      <alignment horizontal="right" vertical="center" shrinkToFit="1"/>
    </xf>
    <xf numFmtId="0" fontId="10" fillId="0" borderId="27" xfId="8" applyFont="1" applyFill="1" applyBorder="1" applyAlignment="1">
      <alignment vertical="center" shrinkToFit="1"/>
    </xf>
    <xf numFmtId="0" fontId="10" fillId="0" borderId="1" xfId="8" applyNumberFormat="1" applyFont="1" applyFill="1" applyBorder="1" applyAlignment="1">
      <alignment vertical="center" shrinkToFit="1"/>
    </xf>
    <xf numFmtId="3" fontId="24" fillId="0" borderId="1" xfId="8" applyNumberFormat="1" applyFont="1" applyFill="1" applyBorder="1" applyAlignment="1">
      <alignment horizontal="right" vertical="center" shrinkToFit="1"/>
    </xf>
    <xf numFmtId="38" fontId="1" fillId="0" borderId="1" xfId="1" applyFont="1" applyBorder="1">
      <alignment vertical="center"/>
    </xf>
    <xf numFmtId="49" fontId="10" fillId="0" borderId="10" xfId="8" applyNumberFormat="1" applyFont="1" applyFill="1" applyBorder="1" applyAlignment="1">
      <alignment vertical="center" shrinkToFit="1"/>
    </xf>
    <xf numFmtId="178" fontId="27" fillId="0" borderId="4" xfId="8" applyNumberFormat="1" applyFont="1" applyFill="1" applyBorder="1" applyAlignment="1">
      <alignment horizontal="center" vertical="center" shrinkToFit="1"/>
    </xf>
    <xf numFmtId="177" fontId="0" fillId="3" borderId="4" xfId="0" applyNumberFormat="1" applyFill="1" applyBorder="1" applyAlignment="1">
      <alignment vertical="center" wrapText="1"/>
    </xf>
    <xf numFmtId="0" fontId="10" fillId="0" borderId="10" xfId="8" applyFont="1" applyBorder="1">
      <alignment vertical="center"/>
    </xf>
    <xf numFmtId="49" fontId="10" fillId="0" borderId="40" xfId="8" applyNumberFormat="1" applyFont="1" applyFill="1" applyBorder="1" applyAlignment="1">
      <alignment vertical="center" shrinkToFit="1"/>
    </xf>
    <xf numFmtId="178" fontId="27" fillId="0" borderId="39" xfId="8" applyNumberFormat="1" applyFont="1" applyFill="1" applyBorder="1" applyAlignment="1">
      <alignment horizontal="center" vertical="center" shrinkToFit="1"/>
    </xf>
    <xf numFmtId="3" fontId="0" fillId="0" borderId="92" xfId="0" applyNumberFormat="1" applyBorder="1">
      <alignment vertical="center"/>
    </xf>
    <xf numFmtId="3" fontId="0" fillId="0" borderId="40" xfId="0" applyNumberFormat="1" applyBorder="1">
      <alignment vertical="center"/>
    </xf>
    <xf numFmtId="176" fontId="0" fillId="0" borderId="39" xfId="2" applyNumberFormat="1" applyFont="1" applyBorder="1">
      <alignment vertical="center"/>
    </xf>
    <xf numFmtId="0" fontId="0" fillId="3" borderId="39" xfId="0" applyFill="1" applyBorder="1" applyAlignment="1">
      <alignment vertical="center" wrapText="1"/>
    </xf>
    <xf numFmtId="177" fontId="0" fillId="3" borderId="39" xfId="0" applyNumberFormat="1" applyFill="1" applyBorder="1" applyAlignment="1">
      <alignment vertical="center" wrapText="1"/>
    </xf>
    <xf numFmtId="38" fontId="0" fillId="0" borderId="39" xfId="1" applyFont="1" applyBorder="1">
      <alignment vertical="center"/>
    </xf>
    <xf numFmtId="3" fontId="0" fillId="0" borderId="93" xfId="0" applyNumberFormat="1" applyFont="1" applyBorder="1" applyAlignment="1">
      <alignment vertical="center" wrapText="1"/>
    </xf>
    <xf numFmtId="3" fontId="0" fillId="0" borderId="93" xfId="0" applyNumberFormat="1" applyFont="1" applyBorder="1">
      <alignment vertical="center"/>
    </xf>
    <xf numFmtId="3" fontId="0" fillId="0" borderId="80" xfId="0" applyNumberFormat="1" applyBorder="1" applyAlignment="1">
      <alignment vertical="center" wrapText="1"/>
    </xf>
    <xf numFmtId="3" fontId="0" fillId="0" borderId="80" xfId="0" applyNumberFormat="1" applyBorder="1">
      <alignment vertical="center"/>
    </xf>
    <xf numFmtId="3" fontId="0" fillId="0" borderId="80" xfId="0" applyNumberFormat="1" applyBorder="1" applyAlignment="1">
      <alignment horizontal="right" vertical="center" wrapText="1"/>
    </xf>
    <xf numFmtId="178" fontId="6" fillId="0" borderId="80" xfId="0" applyNumberFormat="1" applyFont="1" applyFill="1" applyBorder="1" applyAlignment="1">
      <alignment horizontal="right" vertical="center" wrapText="1"/>
    </xf>
    <xf numFmtId="3" fontId="0" fillId="0" borderId="80" xfId="0" applyNumberFormat="1" applyFill="1" applyBorder="1">
      <alignment vertical="center"/>
    </xf>
    <xf numFmtId="0" fontId="0" fillId="3" borderId="1" xfId="0" applyFill="1" applyBorder="1">
      <alignment vertical="center"/>
    </xf>
    <xf numFmtId="0" fontId="0" fillId="0" borderId="1" xfId="0" applyFill="1" applyBorder="1" applyAlignment="1">
      <alignment vertical="center" shrinkToFit="1"/>
    </xf>
    <xf numFmtId="3" fontId="0" fillId="0" borderId="95" xfId="0" applyNumberFormat="1" applyBorder="1">
      <alignment vertical="center"/>
    </xf>
    <xf numFmtId="0" fontId="5" fillId="0" borderId="4" xfId="0" applyFont="1" applyBorder="1" applyAlignment="1">
      <alignment vertical="center" shrinkToFit="1"/>
    </xf>
    <xf numFmtId="178" fontId="5" fillId="0" borderId="4" xfId="1" applyNumberFormat="1" applyFont="1" applyBorder="1">
      <alignment vertical="center"/>
    </xf>
    <xf numFmtId="178" fontId="0" fillId="0" borderId="4" xfId="0" applyNumberFormat="1" applyFill="1" applyBorder="1" applyAlignment="1">
      <alignment vertical="center" wrapText="1"/>
    </xf>
    <xf numFmtId="38" fontId="0" fillId="8" borderId="4" xfId="1" applyFont="1" applyFill="1" applyBorder="1">
      <alignment vertical="center"/>
    </xf>
    <xf numFmtId="0" fontId="0" fillId="0" borderId="12" xfId="0" applyBorder="1" applyAlignment="1">
      <alignment vertical="center" shrinkToFit="1"/>
    </xf>
    <xf numFmtId="0" fontId="0" fillId="0" borderId="12" xfId="0"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177" fontId="0" fillId="8" borderId="9" xfId="0" applyNumberFormat="1" applyFill="1" applyBorder="1" applyAlignment="1">
      <alignment vertical="center" shrinkToFit="1"/>
    </xf>
    <xf numFmtId="0" fontId="4" fillId="0" borderId="4" xfId="0" applyFont="1" applyBorder="1" applyAlignment="1">
      <alignment vertical="center" wrapText="1" shrinkToFit="1"/>
    </xf>
    <xf numFmtId="0" fontId="12" fillId="0" borderId="4" xfId="0" applyFont="1" applyBorder="1" applyAlignment="1">
      <alignment vertical="center" shrinkToFit="1"/>
    </xf>
    <xf numFmtId="0" fontId="2" fillId="0" borderId="4" xfId="0" applyFont="1" applyBorder="1">
      <alignment vertical="center"/>
    </xf>
    <xf numFmtId="0" fontId="2" fillId="0" borderId="4" xfId="0" applyFont="1" applyBorder="1" applyAlignment="1">
      <alignment vertical="center" shrinkToFit="1"/>
    </xf>
    <xf numFmtId="0" fontId="2" fillId="0" borderId="4" xfId="0" applyFont="1" applyBorder="1" applyAlignment="1">
      <alignment vertical="center" wrapText="1"/>
    </xf>
    <xf numFmtId="0" fontId="12" fillId="0" borderId="4" xfId="0" applyFont="1" applyBorder="1" applyAlignment="1">
      <alignment vertical="center" wrapText="1"/>
    </xf>
    <xf numFmtId="0" fontId="12" fillId="0" borderId="4" xfId="0" applyFont="1" applyBorder="1">
      <alignment vertical="center"/>
    </xf>
    <xf numFmtId="0" fontId="2" fillId="0" borderId="10" xfId="0" applyFont="1" applyBorder="1">
      <alignment vertical="center"/>
    </xf>
    <xf numFmtId="0" fontId="10" fillId="0" borderId="10" xfId="0" applyFont="1" applyBorder="1">
      <alignment vertical="center"/>
    </xf>
    <xf numFmtId="0" fontId="12" fillId="0" borderId="10" xfId="0" applyFont="1" applyBorder="1" applyAlignment="1">
      <alignment vertical="center" wrapText="1"/>
    </xf>
    <xf numFmtId="0" fontId="10" fillId="0" borderId="12" xfId="0" applyFont="1" applyBorder="1">
      <alignment vertical="center"/>
    </xf>
    <xf numFmtId="0" fontId="10" fillId="0" borderId="4" xfId="0" applyFont="1" applyFill="1" applyBorder="1">
      <alignment vertical="center"/>
    </xf>
    <xf numFmtId="0" fontId="11" fillId="0" borderId="10" xfId="0" applyFont="1" applyBorder="1" applyAlignment="1">
      <alignment vertical="center" wrapText="1"/>
    </xf>
    <xf numFmtId="0" fontId="2" fillId="0" borderId="12" xfId="0" applyFont="1" applyBorder="1" applyAlignment="1">
      <alignment vertical="center" wrapText="1"/>
    </xf>
    <xf numFmtId="0" fontId="11" fillId="0" borderId="4" xfId="0" applyFont="1" applyFill="1" applyBorder="1" applyAlignment="1">
      <alignment vertical="center" wrapText="1"/>
    </xf>
    <xf numFmtId="0" fontId="10" fillId="0" borderId="4" xfId="0" applyFont="1" applyBorder="1" applyAlignment="1">
      <alignment vertical="center" wrapText="1"/>
    </xf>
    <xf numFmtId="0" fontId="11" fillId="3" borderId="4" xfId="0" applyFont="1" applyFill="1" applyBorder="1" applyAlignment="1">
      <alignment vertical="center" wrapText="1" shrinkToFit="1"/>
    </xf>
    <xf numFmtId="0" fontId="11" fillId="3" borderId="4" xfId="0" applyFont="1" applyFill="1" applyBorder="1" applyAlignment="1">
      <alignment vertical="center" wrapText="1"/>
    </xf>
    <xf numFmtId="3" fontId="0" fillId="0" borderId="10" xfId="0" applyNumberFormat="1" applyFont="1" applyBorder="1" applyAlignment="1">
      <alignment vertical="center" wrapText="1"/>
    </xf>
    <xf numFmtId="38" fontId="1" fillId="8" borderId="9" xfId="1" applyFont="1" applyFill="1" applyBorder="1" applyAlignment="1">
      <alignment vertical="center"/>
    </xf>
    <xf numFmtId="38" fontId="0" fillId="0" borderId="4" xfId="1" applyFont="1" applyBorder="1" applyAlignment="1">
      <alignment vertical="center"/>
    </xf>
    <xf numFmtId="0" fontId="0" fillId="0" borderId="12" xfId="0" applyBorder="1" applyAlignment="1">
      <alignment vertical="center" wrapText="1"/>
    </xf>
    <xf numFmtId="0" fontId="0" fillId="0" borderId="10" xfId="0" applyBorder="1" applyAlignment="1">
      <alignment vertical="center" wrapText="1"/>
    </xf>
    <xf numFmtId="0" fontId="0" fillId="0" borderId="4" xfId="0" applyBorder="1" applyAlignment="1">
      <alignment horizontal="right" vertical="center" shrinkToFit="1"/>
    </xf>
    <xf numFmtId="0" fontId="0" fillId="0" borderId="12" xfId="0" applyBorder="1" applyAlignment="1">
      <alignment vertical="center" wrapText="1"/>
    </xf>
    <xf numFmtId="0" fontId="0" fillId="0" borderId="10" xfId="0" applyBorder="1" applyAlignment="1">
      <alignment vertical="center" wrapText="1"/>
    </xf>
    <xf numFmtId="0" fontId="17" fillId="0" borderId="4" xfId="0" applyFont="1" applyBorder="1" applyAlignment="1">
      <alignment vertical="center" wrapText="1"/>
    </xf>
    <xf numFmtId="0" fontId="0" fillId="4" borderId="0" xfId="0" applyFill="1" applyBorder="1" applyAlignment="1">
      <alignment horizontal="center" vertical="center" wrapText="1"/>
    </xf>
    <xf numFmtId="0" fontId="0" fillId="4" borderId="3"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6"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0" borderId="5" xfId="0" applyBorder="1" applyAlignment="1">
      <alignment horizontal="center" vertical="center" wrapText="1"/>
    </xf>
    <xf numFmtId="0" fontId="0" fillId="4" borderId="10"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1" xfId="0" applyFill="1" applyBorder="1" applyAlignment="1">
      <alignment horizontal="center" vertical="center" wrapText="1"/>
    </xf>
    <xf numFmtId="0" fontId="0" fillId="0" borderId="3" xfId="0" applyBorder="1" applyAlignment="1">
      <alignment horizontal="right" vertical="center"/>
    </xf>
    <xf numFmtId="0" fontId="0" fillId="0" borderId="35" xfId="0" applyFont="1" applyBorder="1" applyAlignment="1">
      <alignment horizontal="left" vertical="center"/>
    </xf>
    <xf numFmtId="0" fontId="0" fillId="0" borderId="12" xfId="0" applyFont="1" applyBorder="1" applyAlignment="1">
      <alignment horizontal="left" vertical="center"/>
    </xf>
    <xf numFmtId="0" fontId="0" fillId="0" borderId="35" xfId="0" applyFont="1" applyBorder="1" applyAlignment="1">
      <alignment horizontal="left" vertical="center" shrinkToFit="1"/>
    </xf>
    <xf numFmtId="0" fontId="0" fillId="0" borderId="12" xfId="0" applyFont="1" applyBorder="1" applyAlignment="1">
      <alignment horizontal="left" vertical="center" shrinkToFit="1"/>
    </xf>
    <xf numFmtId="38" fontId="5" fillId="0" borderId="35" xfId="1" applyFont="1" applyBorder="1" applyAlignment="1">
      <alignment horizontal="right" vertical="center"/>
    </xf>
    <xf numFmtId="38" fontId="5" fillId="0" borderId="12" xfId="1" applyFont="1" applyBorder="1" applyAlignment="1">
      <alignment horizontal="right" vertical="center"/>
    </xf>
    <xf numFmtId="177" fontId="0" fillId="0" borderId="35" xfId="0" applyNumberFormat="1" applyFont="1" applyBorder="1" applyAlignment="1">
      <alignment horizontal="right" vertical="center"/>
    </xf>
    <xf numFmtId="177" fontId="0" fillId="0" borderId="12" xfId="0" applyNumberFormat="1" applyFont="1" applyBorder="1" applyAlignment="1">
      <alignment horizontal="right" vertical="center"/>
    </xf>
    <xf numFmtId="176" fontId="0" fillId="0" borderId="1" xfId="2" applyNumberFormat="1" applyFont="1" applyFill="1" applyBorder="1" applyAlignment="1">
      <alignment horizontal="center" vertical="center"/>
    </xf>
    <xf numFmtId="176" fontId="0" fillId="0" borderId="12" xfId="2" applyNumberFormat="1" applyFont="1" applyFill="1" applyBorder="1" applyAlignment="1">
      <alignment horizontal="center" vertical="center"/>
    </xf>
    <xf numFmtId="0" fontId="0" fillId="0" borderId="1" xfId="0" applyFont="1" applyBorder="1" applyAlignment="1">
      <alignment horizontal="left" vertical="center"/>
    </xf>
    <xf numFmtId="0" fontId="0" fillId="0" borderId="1" xfId="0" applyFont="1" applyBorder="1" applyAlignment="1">
      <alignment horizontal="left" vertical="center" shrinkToFit="1"/>
    </xf>
    <xf numFmtId="0" fontId="0" fillId="0" borderId="1" xfId="0" applyBorder="1" applyAlignment="1">
      <alignment horizontal="left" vertical="center"/>
    </xf>
    <xf numFmtId="0" fontId="0" fillId="0" borderId="35" xfId="0" applyBorder="1" applyAlignment="1">
      <alignment horizontal="left" vertical="center"/>
    </xf>
    <xf numFmtId="0" fontId="0" fillId="0" borderId="12" xfId="0" applyBorder="1" applyAlignment="1">
      <alignment horizontal="left" vertical="center"/>
    </xf>
    <xf numFmtId="0" fontId="0" fillId="0" borderId="1" xfId="0" applyFont="1" applyBorder="1" applyAlignment="1">
      <alignment horizontal="right" vertical="center"/>
    </xf>
    <xf numFmtId="0" fontId="0" fillId="0" borderId="35" xfId="0" applyFont="1" applyBorder="1" applyAlignment="1">
      <alignment horizontal="right" vertical="center"/>
    </xf>
    <xf numFmtId="0" fontId="0" fillId="0" borderId="12" xfId="0" applyFont="1" applyBorder="1" applyAlignment="1">
      <alignment horizontal="right" vertical="center"/>
    </xf>
    <xf numFmtId="38" fontId="5" fillId="0" borderId="1" xfId="1" applyFont="1" applyBorder="1" applyAlignment="1">
      <alignment horizontal="right" vertical="center"/>
    </xf>
    <xf numFmtId="177" fontId="0" fillId="0" borderId="1" xfId="0" applyNumberFormat="1" applyFont="1" applyBorder="1" applyAlignment="1">
      <alignment horizontal="right" vertical="center"/>
    </xf>
    <xf numFmtId="176" fontId="0" fillId="0" borderId="1" xfId="2" applyNumberFormat="1" applyFont="1" applyBorder="1" applyAlignment="1">
      <alignment horizontal="center" vertical="center"/>
    </xf>
    <xf numFmtId="176" fontId="0" fillId="0" borderId="35" xfId="2" applyNumberFormat="1" applyFont="1" applyBorder="1" applyAlignment="1">
      <alignment horizontal="center" vertical="center"/>
    </xf>
    <xf numFmtId="176" fontId="0" fillId="0" borderId="12" xfId="2" applyNumberFormat="1" applyFont="1" applyBorder="1" applyAlignment="1">
      <alignment horizontal="center" vertical="center"/>
    </xf>
    <xf numFmtId="0" fontId="0" fillId="0" borderId="3" xfId="0" applyFill="1" applyBorder="1" applyAlignment="1">
      <alignment horizontal="right" vertical="center"/>
    </xf>
    <xf numFmtId="3" fontId="0" fillId="3" borderId="1" xfId="0" applyNumberFormat="1" applyFill="1" applyBorder="1" applyAlignment="1">
      <alignment horizontal="right" vertical="center"/>
    </xf>
    <xf numFmtId="3" fontId="0" fillId="3" borderId="12" xfId="0" applyNumberFormat="1" applyFill="1" applyBorder="1" applyAlignment="1">
      <alignment horizontal="right" vertical="center"/>
    </xf>
    <xf numFmtId="176" fontId="0" fillId="0" borderId="1" xfId="2" applyNumberFormat="1" applyFont="1" applyBorder="1" applyAlignment="1">
      <alignment horizontal="right" vertical="center"/>
    </xf>
    <xf numFmtId="176" fontId="0" fillId="0" borderId="12" xfId="2" applyNumberFormat="1" applyFont="1" applyBorder="1" applyAlignment="1">
      <alignment horizontal="right" vertical="center"/>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0" fillId="3" borderId="1" xfId="0" applyFill="1" applyBorder="1" applyAlignment="1">
      <alignment horizontal="left" vertical="center"/>
    </xf>
    <xf numFmtId="0" fontId="0" fillId="3" borderId="12" xfId="0" applyFill="1" applyBorder="1" applyAlignment="1">
      <alignment horizontal="left" vertical="center"/>
    </xf>
    <xf numFmtId="0" fontId="0" fillId="3" borderId="1" xfId="0" applyFill="1" applyBorder="1" applyAlignment="1">
      <alignment horizontal="right" vertical="center"/>
    </xf>
    <xf numFmtId="0" fontId="0" fillId="3" borderId="12" xfId="0" applyFill="1" applyBorder="1" applyAlignment="1">
      <alignment horizontal="right" vertical="center"/>
    </xf>
    <xf numFmtId="0" fontId="0" fillId="0" borderId="1" xfId="0" applyBorder="1" applyAlignment="1">
      <alignment vertical="center" shrinkToFit="1"/>
    </xf>
    <xf numFmtId="0" fontId="0" fillId="0" borderId="12" xfId="0" applyBorder="1" applyAlignment="1">
      <alignment vertical="center" shrinkToFit="1"/>
    </xf>
    <xf numFmtId="0" fontId="0" fillId="0" borderId="1" xfId="0" applyFill="1" applyBorder="1" applyAlignment="1">
      <alignment horizontal="right" vertical="center"/>
    </xf>
    <xf numFmtId="0" fontId="0" fillId="0" borderId="12" xfId="0" applyFill="1" applyBorder="1" applyAlignment="1">
      <alignment horizontal="right" vertical="center"/>
    </xf>
    <xf numFmtId="3" fontId="0" fillId="0" borderId="1" xfId="0" applyNumberFormat="1" applyBorder="1" applyAlignment="1">
      <alignment horizontal="right" vertical="center"/>
    </xf>
    <xf numFmtId="3" fontId="0" fillId="0" borderId="12" xfId="0" applyNumberFormat="1" applyBorder="1" applyAlignment="1">
      <alignment horizontal="right" vertical="center"/>
    </xf>
    <xf numFmtId="0" fontId="0" fillId="17" borderId="4" xfId="0" applyFill="1" applyBorder="1" applyAlignment="1">
      <alignment horizontal="center" vertical="center" wrapText="1"/>
    </xf>
    <xf numFmtId="0" fontId="0" fillId="0" borderId="35" xfId="0" applyBorder="1" applyAlignment="1">
      <alignment horizontal="center" vertical="center" wrapText="1"/>
    </xf>
    <xf numFmtId="0" fontId="0" fillId="0" borderId="12" xfId="0" applyBorder="1" applyAlignment="1">
      <alignment horizontal="center" vertical="center" wrapText="1"/>
    </xf>
    <xf numFmtId="0" fontId="0" fillId="0" borderId="35" xfId="0" applyBorder="1" applyAlignment="1">
      <alignment vertical="center" wrapText="1"/>
    </xf>
    <xf numFmtId="0" fontId="0" fillId="0" borderId="12" xfId="0" applyBorder="1" applyAlignment="1">
      <alignment vertical="center" wrapText="1"/>
    </xf>
    <xf numFmtId="38" fontId="0" fillId="11" borderId="0" xfId="1" applyFont="1" applyFill="1" applyBorder="1" applyAlignment="1">
      <alignment horizontal="center" vertical="center"/>
    </xf>
    <xf numFmtId="0" fontId="0" fillId="12" borderId="16" xfId="0" applyFill="1" applyBorder="1" applyAlignment="1">
      <alignment horizontal="center" vertical="center"/>
    </xf>
    <xf numFmtId="0" fontId="0" fillId="12" borderId="0" xfId="0" applyFill="1" applyBorder="1" applyAlignment="1">
      <alignment horizontal="center" vertical="center"/>
    </xf>
    <xf numFmtId="0" fontId="0" fillId="13" borderId="16" xfId="0" applyFill="1" applyBorder="1" applyAlignment="1">
      <alignment horizontal="center" vertical="center"/>
    </xf>
    <xf numFmtId="49" fontId="0" fillId="11" borderId="17" xfId="1" applyNumberFormat="1" applyFont="1" applyFill="1" applyBorder="1" applyAlignment="1">
      <alignment horizontal="center" vertical="center"/>
    </xf>
    <xf numFmtId="49" fontId="0" fillId="11" borderId="18" xfId="1" applyNumberFormat="1" applyFont="1" applyFill="1" applyBorder="1" applyAlignment="1">
      <alignment horizontal="center" vertical="center"/>
    </xf>
    <xf numFmtId="49" fontId="0" fillId="11" borderId="25" xfId="1" applyNumberFormat="1" applyFont="1" applyFill="1" applyBorder="1" applyAlignment="1">
      <alignment horizontal="center" vertical="center"/>
    </xf>
    <xf numFmtId="49" fontId="0" fillId="11" borderId="20" xfId="1" applyNumberFormat="1" applyFont="1" applyFill="1" applyBorder="1" applyAlignment="1">
      <alignment horizontal="center" vertical="center"/>
    </xf>
    <xf numFmtId="49" fontId="0" fillId="11" borderId="21" xfId="1" applyNumberFormat="1" applyFont="1" applyFill="1" applyBorder="1" applyAlignment="1">
      <alignment horizontal="center" vertical="center"/>
    </xf>
    <xf numFmtId="49" fontId="0" fillId="11" borderId="65" xfId="1" applyNumberFormat="1" applyFont="1" applyFill="1" applyBorder="1" applyAlignment="1">
      <alignment horizontal="center" vertical="center"/>
    </xf>
    <xf numFmtId="49" fontId="0" fillId="12" borderId="20" xfId="0" applyNumberFormat="1" applyFill="1" applyBorder="1" applyAlignment="1">
      <alignment horizontal="center" vertical="center"/>
    </xf>
    <xf numFmtId="49" fontId="0" fillId="12" borderId="21" xfId="0" applyNumberFormat="1" applyFill="1" applyBorder="1" applyAlignment="1">
      <alignment horizontal="center" vertical="center"/>
    </xf>
    <xf numFmtId="49" fontId="1" fillId="12" borderId="20" xfId="1" applyNumberFormat="1" applyFont="1" applyFill="1" applyBorder="1" applyAlignment="1">
      <alignment horizontal="center" vertical="center"/>
    </xf>
    <xf numFmtId="49" fontId="1" fillId="12" borderId="21" xfId="1" applyNumberFormat="1" applyFont="1" applyFill="1" applyBorder="1" applyAlignment="1">
      <alignment horizontal="center" vertical="center"/>
    </xf>
    <xf numFmtId="49" fontId="1" fillId="12" borderId="65" xfId="1" applyNumberFormat="1" applyFont="1" applyFill="1" applyBorder="1" applyAlignment="1">
      <alignment horizontal="center" vertical="center"/>
    </xf>
    <xf numFmtId="49" fontId="1" fillId="13" borderId="20" xfId="1" applyNumberFormat="1" applyFont="1" applyFill="1" applyBorder="1" applyAlignment="1">
      <alignment horizontal="center" vertical="center"/>
    </xf>
    <xf numFmtId="49" fontId="1" fillId="13" borderId="21" xfId="1" applyNumberFormat="1" applyFont="1" applyFill="1" applyBorder="1" applyAlignment="1">
      <alignment horizontal="center" vertical="center"/>
    </xf>
    <xf numFmtId="49" fontId="1" fillId="13" borderId="65" xfId="1" applyNumberFormat="1" applyFont="1" applyFill="1" applyBorder="1" applyAlignment="1">
      <alignment horizontal="center" vertical="center"/>
    </xf>
    <xf numFmtId="38" fontId="0" fillId="0" borderId="28" xfId="1" applyFont="1" applyBorder="1" applyAlignment="1">
      <alignment horizontal="center" vertical="center"/>
    </xf>
    <xf numFmtId="38" fontId="0" fillId="0" borderId="34" xfId="1" applyFont="1" applyBorder="1" applyAlignment="1">
      <alignment horizontal="center" vertical="center"/>
    </xf>
    <xf numFmtId="38" fontId="0" fillId="0" borderId="24" xfId="1" applyFont="1" applyBorder="1" applyAlignment="1">
      <alignment horizontal="center" vertical="center"/>
    </xf>
    <xf numFmtId="38" fontId="0" fillId="0" borderId="1" xfId="1" applyFont="1" applyBorder="1" applyAlignment="1">
      <alignment horizontal="center" vertical="center"/>
    </xf>
    <xf numFmtId="38" fontId="0" fillId="0" borderId="35" xfId="1" applyFont="1" applyBorder="1" applyAlignment="1">
      <alignment horizontal="center" vertical="center"/>
    </xf>
    <xf numFmtId="38" fontId="0" fillId="0" borderId="12" xfId="1" applyFont="1" applyBorder="1" applyAlignment="1">
      <alignment horizontal="center" vertical="center"/>
    </xf>
    <xf numFmtId="38" fontId="0" fillId="0" borderId="50" xfId="1" applyFont="1" applyBorder="1" applyAlignment="1">
      <alignment horizontal="center" vertical="center" shrinkToFit="1"/>
    </xf>
    <xf numFmtId="38" fontId="0" fillId="0" borderId="69" xfId="1" applyFont="1" applyBorder="1" applyAlignment="1">
      <alignment horizontal="center" vertical="center" shrinkToFit="1"/>
    </xf>
    <xf numFmtId="38" fontId="0" fillId="0" borderId="71" xfId="1" applyFont="1" applyBorder="1" applyAlignment="1">
      <alignment horizontal="center" vertical="center" shrinkToFit="1"/>
    </xf>
    <xf numFmtId="38" fontId="0" fillId="2" borderId="29" xfId="1" applyFont="1" applyFill="1" applyBorder="1" applyAlignment="1">
      <alignment horizontal="center" vertical="center" wrapText="1"/>
    </xf>
    <xf numFmtId="38" fontId="0" fillId="2" borderId="70" xfId="1" applyFont="1" applyFill="1" applyBorder="1" applyAlignment="1">
      <alignment horizontal="center" vertical="center" wrapText="1"/>
    </xf>
    <xf numFmtId="38" fontId="0" fillId="2" borderId="72" xfId="1" applyFont="1" applyFill="1" applyBorder="1" applyAlignment="1">
      <alignment horizontal="center" vertical="center" wrapText="1"/>
    </xf>
    <xf numFmtId="0" fontId="0" fillId="0" borderId="28" xfId="0" applyBorder="1" applyAlignment="1">
      <alignment horizontal="center" vertical="center" wrapText="1"/>
    </xf>
    <xf numFmtId="0" fontId="0" fillId="0" borderId="34" xfId="0" applyBorder="1" applyAlignment="1">
      <alignment horizontal="center" vertical="center" wrapText="1"/>
    </xf>
    <xf numFmtId="0" fontId="0" fillId="0" borderId="24" xfId="0" applyBorder="1" applyAlignment="1">
      <alignment horizontal="center" vertical="center" wrapText="1"/>
    </xf>
    <xf numFmtId="0" fontId="0" fillId="0" borderId="1" xfId="0" applyBorder="1" applyAlignment="1">
      <alignment horizontal="left" vertical="center" wrapText="1"/>
    </xf>
    <xf numFmtId="0" fontId="0" fillId="0" borderId="35" xfId="0" applyBorder="1" applyAlignment="1">
      <alignment horizontal="left" vertical="center" wrapText="1"/>
    </xf>
    <xf numFmtId="0" fontId="0" fillId="0" borderId="12" xfId="0" applyBorder="1" applyAlignment="1">
      <alignment horizontal="left" vertical="center" wrapText="1"/>
    </xf>
    <xf numFmtId="0" fontId="0" fillId="0" borderId="1" xfId="0" applyBorder="1" applyAlignment="1">
      <alignment vertical="center" wrapText="1"/>
    </xf>
    <xf numFmtId="0" fontId="0" fillId="0" borderId="27" xfId="0" applyBorder="1" applyAlignment="1">
      <alignment vertical="center" wrapText="1"/>
    </xf>
    <xf numFmtId="0" fontId="0" fillId="0" borderId="5" xfId="0" applyBorder="1" applyAlignment="1">
      <alignment vertical="center" wrapText="1"/>
    </xf>
    <xf numFmtId="0" fontId="0" fillId="0" borderId="43" xfId="0" applyBorder="1" applyAlignment="1">
      <alignment vertical="center" wrapText="1"/>
    </xf>
    <xf numFmtId="0" fontId="0" fillId="0" borderId="1" xfId="0" applyBorder="1" applyAlignment="1">
      <alignment horizontal="center" vertical="center" wrapText="1"/>
    </xf>
    <xf numFmtId="0" fontId="0" fillId="0" borderId="5" xfId="0" applyFill="1" applyBorder="1" applyAlignment="1">
      <alignment horizontal="left" vertical="center" wrapText="1"/>
    </xf>
    <xf numFmtId="0" fontId="0" fillId="0" borderId="0" xfId="0" applyFill="1" applyAlignment="1">
      <alignment horizontal="left" vertical="center" wrapText="1"/>
    </xf>
    <xf numFmtId="3" fontId="0" fillId="0" borderId="35" xfId="0" applyNumberFormat="1" applyBorder="1" applyAlignment="1">
      <alignment horizontal="right" vertical="center"/>
    </xf>
    <xf numFmtId="176" fontId="0" fillId="0" borderId="35" xfId="2" applyNumberFormat="1" applyFont="1" applyBorder="1" applyAlignment="1">
      <alignment horizontal="right" vertical="center"/>
    </xf>
    <xf numFmtId="38" fontId="0" fillId="0" borderId="1" xfId="1" applyFont="1" applyBorder="1" applyAlignment="1">
      <alignment horizontal="right" vertical="center" wrapText="1"/>
    </xf>
    <xf numFmtId="38" fontId="0" fillId="0" borderId="35" xfId="1" applyFont="1" applyBorder="1" applyAlignment="1">
      <alignment horizontal="right" vertical="center" wrapText="1"/>
    </xf>
    <xf numFmtId="38" fontId="0" fillId="0" borderId="12" xfId="1" applyFont="1" applyBorder="1" applyAlignment="1">
      <alignment horizontal="right" vertical="center" wrapText="1"/>
    </xf>
    <xf numFmtId="0" fontId="0" fillId="0" borderId="77" xfId="0" applyFill="1"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176" fontId="0" fillId="0" borderId="77" xfId="2" applyNumberFormat="1" applyFont="1" applyBorder="1" applyAlignment="1">
      <alignment horizontal="center" vertical="center"/>
    </xf>
    <xf numFmtId="176" fontId="0" fillId="0" borderId="78" xfId="2" applyNumberFormat="1" applyFont="1" applyBorder="1" applyAlignment="1">
      <alignment horizontal="center" vertical="center"/>
    </xf>
    <xf numFmtId="176" fontId="0" fillId="0" borderId="79" xfId="2" applyNumberFormat="1" applyFont="1" applyBorder="1" applyAlignment="1">
      <alignment horizontal="center" vertical="center"/>
    </xf>
    <xf numFmtId="177" fontId="0" fillId="0" borderId="10" xfId="0" applyNumberFormat="1" applyFont="1" applyBorder="1" applyAlignment="1">
      <alignment horizontal="left" vertical="center" wrapText="1"/>
    </xf>
    <xf numFmtId="177" fontId="0" fillId="0" borderId="11" xfId="0" applyNumberFormat="1" applyFont="1" applyBorder="1" applyAlignment="1">
      <alignment horizontal="left" vertical="center" wrapText="1"/>
    </xf>
    <xf numFmtId="38" fontId="0" fillId="0" borderId="0" xfId="1" applyFont="1" applyBorder="1" applyAlignment="1">
      <alignment horizontal="center" vertical="center"/>
    </xf>
    <xf numFmtId="38" fontId="0" fillId="0" borderId="6" xfId="1" applyFont="1" applyBorder="1" applyAlignment="1">
      <alignment horizontal="center" vertical="center"/>
    </xf>
    <xf numFmtId="38" fontId="0" fillId="0" borderId="5" xfId="1" applyFont="1" applyBorder="1" applyAlignment="1">
      <alignment horizontal="left" vertical="center" wrapText="1"/>
    </xf>
    <xf numFmtId="38" fontId="0" fillId="0" borderId="0" xfId="1" applyFont="1" applyBorder="1" applyAlignment="1">
      <alignment horizontal="left" vertical="center" wrapText="1"/>
    </xf>
    <xf numFmtId="0" fontId="0" fillId="5" borderId="10" xfId="0" applyFill="1" applyBorder="1" applyAlignment="1">
      <alignment horizontal="center" vertical="center" wrapText="1"/>
    </xf>
    <xf numFmtId="0" fontId="0" fillId="5" borderId="8" xfId="0" applyFill="1" applyBorder="1" applyAlignment="1">
      <alignment horizontal="center" vertical="center" wrapText="1"/>
    </xf>
    <xf numFmtId="0" fontId="0" fillId="5" borderId="11" xfId="0" applyFill="1" applyBorder="1" applyAlignment="1">
      <alignment horizontal="center" vertical="center" wrapText="1"/>
    </xf>
    <xf numFmtId="0" fontId="5" fillId="0" borderId="0" xfId="0" applyFont="1" applyFill="1" applyBorder="1" applyAlignment="1">
      <alignment vertical="center" shrinkToFit="1"/>
    </xf>
    <xf numFmtId="0" fontId="0" fillId="0" borderId="0" xfId="0" applyAlignment="1">
      <alignment vertical="center" shrinkToFit="1"/>
    </xf>
    <xf numFmtId="0" fontId="0" fillId="0" borderId="94" xfId="0" applyBorder="1" applyAlignment="1">
      <alignment vertical="center" wrapText="1"/>
    </xf>
    <xf numFmtId="0" fontId="0" fillId="0" borderId="7" xfId="0" applyBorder="1" applyAlignment="1">
      <alignment vertical="center"/>
    </xf>
    <xf numFmtId="0" fontId="10" fillId="0" borderId="94" xfId="0" applyFont="1" applyBorder="1" applyAlignment="1">
      <alignment vertical="center" wrapText="1"/>
    </xf>
    <xf numFmtId="0" fontId="0" fillId="0" borderId="12" xfId="0" applyBorder="1" applyAlignment="1">
      <alignment vertical="center"/>
    </xf>
    <xf numFmtId="0" fontId="0" fillId="0" borderId="1" xfId="0" applyBorder="1" applyAlignment="1">
      <alignment horizontal="center" vertical="center"/>
    </xf>
    <xf numFmtId="0" fontId="0" fillId="0" borderId="35" xfId="0" applyBorder="1" applyAlignment="1">
      <alignment horizontal="center" vertical="center"/>
    </xf>
    <xf numFmtId="0" fontId="0" fillId="0" borderId="1" xfId="0" applyFont="1" applyBorder="1" applyAlignment="1">
      <alignment horizontal="center" vertical="center"/>
    </xf>
    <xf numFmtId="0" fontId="0" fillId="0" borderId="35" xfId="0" applyFont="1" applyBorder="1" applyAlignment="1">
      <alignment horizontal="center" vertical="center"/>
    </xf>
    <xf numFmtId="0" fontId="0" fillId="0" borderId="12" xfId="0" applyFont="1" applyBorder="1" applyAlignment="1">
      <alignment horizontal="center" vertical="center"/>
    </xf>
    <xf numFmtId="0" fontId="0" fillId="0" borderId="12" xfId="0" applyBorder="1" applyAlignment="1">
      <alignment horizontal="center" vertical="center"/>
    </xf>
  </cellXfs>
  <cellStyles count="10">
    <cellStyle name="パーセント" xfId="2" builtinId="5"/>
    <cellStyle name="パーセント 2" xfId="6"/>
    <cellStyle name="ハイパーリンク" xfId="3" builtinId="8"/>
    <cellStyle name="桁区切り" xfId="1" builtinId="6"/>
    <cellStyle name="桁区切り 2" xfId="4"/>
    <cellStyle name="標準" xfId="0" builtinId="0"/>
    <cellStyle name="標準 2" xfId="8"/>
    <cellStyle name="標準 3" xfId="7"/>
    <cellStyle name="標準 4" xfId="5"/>
    <cellStyle name="標準 5"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externalLink" Target="externalLinks/externalLink11.xml"/><Relationship Id="rId196"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1.xml"/><Relationship Id="rId186"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externalLink" Target="externalLinks/externalLink12.xml"/><Relationship Id="rId197"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2.xml"/><Relationship Id="rId187"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calcChain" Target="calcChain.xml"/><Relationship Id="rId172" Type="http://schemas.openxmlformats.org/officeDocument/2006/relationships/worksheet" Target="worksheets/sheet172.xml"/><Relationship Id="rId193" Type="http://schemas.openxmlformats.org/officeDocument/2006/relationships/externalLink" Target="externalLinks/externalLink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4.xml"/><Relationship Id="rId189"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theme" Target="theme/theme1.xml"/><Relationship Id="rId190" Type="http://schemas.openxmlformats.org/officeDocument/2006/relationships/externalLink" Target="externalLinks/externalLink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drawings/drawing1.xml><?xml version="1.0" encoding="utf-8"?>
<xdr:wsDr xmlns:xdr="http://schemas.openxmlformats.org/drawingml/2006/spreadsheetDrawing" xmlns:a="http://schemas.openxmlformats.org/drawingml/2006/main">
  <xdr:twoCellAnchor>
    <xdr:from>
      <xdr:col>1</xdr:col>
      <xdr:colOff>371475</xdr:colOff>
      <xdr:row>1</xdr:row>
      <xdr:rowOff>419100</xdr:rowOff>
    </xdr:from>
    <xdr:to>
      <xdr:col>2</xdr:col>
      <xdr:colOff>733425</xdr:colOff>
      <xdr:row>2</xdr:row>
      <xdr:rowOff>514350</xdr:rowOff>
    </xdr:to>
    <xdr:sp macro="" textlink="">
      <xdr:nvSpPr>
        <xdr:cNvPr id="2" name="正方形/長方形 1"/>
        <xdr:cNvSpPr/>
      </xdr:nvSpPr>
      <xdr:spPr>
        <a:xfrm>
          <a:off x="1057275" y="590550"/>
          <a:ext cx="1885950" cy="742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a:p>
          <a:pPr algn="ctr"/>
          <a:r>
            <a:rPr kumimoji="1" lang="ja-JP" altLang="en-US" sz="2000">
              <a:solidFill>
                <a:sysClr val="windowText" lastClr="000000"/>
              </a:solidFill>
            </a:rPr>
            <a:t>該当なし</a:t>
          </a:r>
          <a:endParaRPr kumimoji="1" lang="en-US" altLang="ja-JP" sz="20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619125</xdr:colOff>
      <xdr:row>8</xdr:row>
      <xdr:rowOff>104775</xdr:rowOff>
    </xdr:from>
    <xdr:to>
      <xdr:col>4</xdr:col>
      <xdr:colOff>323850</xdr:colOff>
      <xdr:row>12</xdr:row>
      <xdr:rowOff>95250</xdr:rowOff>
    </xdr:to>
    <xdr:sp macro="" textlink="">
      <xdr:nvSpPr>
        <xdr:cNvPr id="2" name="テキスト ボックス 1"/>
        <xdr:cNvSpPr txBox="1"/>
      </xdr:nvSpPr>
      <xdr:spPr>
        <a:xfrm>
          <a:off x="2828925" y="3590925"/>
          <a:ext cx="1943100" cy="6762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2000"/>
            <a:t>該当なし</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533400</xdr:colOff>
      <xdr:row>7</xdr:row>
      <xdr:rowOff>104775</xdr:rowOff>
    </xdr:from>
    <xdr:to>
      <xdr:col>6</xdr:col>
      <xdr:colOff>114300</xdr:colOff>
      <xdr:row>11</xdr:row>
      <xdr:rowOff>95250</xdr:rowOff>
    </xdr:to>
    <xdr:sp macro="" textlink="">
      <xdr:nvSpPr>
        <xdr:cNvPr id="2" name="テキスト ボックス 1"/>
        <xdr:cNvSpPr txBox="1"/>
      </xdr:nvSpPr>
      <xdr:spPr>
        <a:xfrm>
          <a:off x="3429000" y="2333625"/>
          <a:ext cx="1943100" cy="6762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2000"/>
            <a:t>該当なし</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10</xdr:row>
      <xdr:rowOff>0</xdr:rowOff>
    </xdr:from>
    <xdr:to>
      <xdr:col>4</xdr:col>
      <xdr:colOff>936625</xdr:colOff>
      <xdr:row>13</xdr:row>
      <xdr:rowOff>41275</xdr:rowOff>
    </xdr:to>
    <xdr:sp macro="" textlink="">
      <xdr:nvSpPr>
        <xdr:cNvPr id="2" name="テキスト ボックス 1"/>
        <xdr:cNvSpPr txBox="1"/>
      </xdr:nvSpPr>
      <xdr:spPr>
        <a:xfrm>
          <a:off x="3048000" y="3829050"/>
          <a:ext cx="2336800" cy="555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該当なし</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9</xdr:row>
      <xdr:rowOff>0</xdr:rowOff>
    </xdr:from>
    <xdr:to>
      <xdr:col>6</xdr:col>
      <xdr:colOff>654050</xdr:colOff>
      <xdr:row>12</xdr:row>
      <xdr:rowOff>38100</xdr:rowOff>
    </xdr:to>
    <xdr:sp macro="" textlink="">
      <xdr:nvSpPr>
        <xdr:cNvPr id="2" name="テキスト ボックス 1"/>
        <xdr:cNvSpPr txBox="1"/>
      </xdr:nvSpPr>
      <xdr:spPr>
        <a:xfrm>
          <a:off x="3581400" y="2571750"/>
          <a:ext cx="233045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該当なし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361950</xdr:colOff>
      <xdr:row>2</xdr:row>
      <xdr:rowOff>114300</xdr:rowOff>
    </xdr:to>
    <xdr:sp macro="" textlink="">
      <xdr:nvSpPr>
        <xdr:cNvPr id="2" name="正方形/長方形 1"/>
        <xdr:cNvSpPr/>
      </xdr:nvSpPr>
      <xdr:spPr>
        <a:xfrm>
          <a:off x="685800" y="171450"/>
          <a:ext cx="1885950" cy="742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a:p>
          <a:pPr algn="ctr"/>
          <a:r>
            <a:rPr kumimoji="1" lang="ja-JP" altLang="en-US" sz="2000">
              <a:solidFill>
                <a:sysClr val="windowText" lastClr="000000"/>
              </a:solidFill>
            </a:rPr>
            <a:t>該当なし</a:t>
          </a:r>
          <a:endParaRPr kumimoji="1" lang="en-US" altLang="ja-JP" sz="20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361950</xdr:colOff>
      <xdr:row>2</xdr:row>
      <xdr:rowOff>28575</xdr:rowOff>
    </xdr:to>
    <xdr:sp macro="" textlink="">
      <xdr:nvSpPr>
        <xdr:cNvPr id="2" name="正方形/長方形 1"/>
        <xdr:cNvSpPr/>
      </xdr:nvSpPr>
      <xdr:spPr>
        <a:xfrm>
          <a:off x="685800" y="171450"/>
          <a:ext cx="1885950" cy="742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solidFill>
              <a:sysClr val="windowText" lastClr="000000"/>
            </a:solidFill>
          </a:endParaRPr>
        </a:p>
        <a:p>
          <a:pPr algn="ctr"/>
          <a:r>
            <a:rPr kumimoji="1" lang="ja-JP" altLang="en-US" sz="2000">
              <a:solidFill>
                <a:sysClr val="windowText" lastClr="000000"/>
              </a:solidFill>
            </a:rPr>
            <a:t>該当なし</a:t>
          </a:r>
          <a:endParaRPr kumimoji="1" lang="en-US" altLang="ja-JP" sz="20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1</xdr:row>
      <xdr:rowOff>447675</xdr:rowOff>
    </xdr:from>
    <xdr:to>
      <xdr:col>6</xdr:col>
      <xdr:colOff>285750</xdr:colOff>
      <xdr:row>9</xdr:row>
      <xdr:rowOff>123825</xdr:rowOff>
    </xdr:to>
    <xdr:sp macro="" textlink="">
      <xdr:nvSpPr>
        <xdr:cNvPr id="2" name="テキスト ボックス 1"/>
        <xdr:cNvSpPr txBox="1"/>
      </xdr:nvSpPr>
      <xdr:spPr>
        <a:xfrm>
          <a:off x="1057275" y="619125"/>
          <a:ext cx="5667375" cy="31623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一般競争入札のため、対象外。</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600075</xdr:colOff>
      <xdr:row>1</xdr:row>
      <xdr:rowOff>238125</xdr:rowOff>
    </xdr:from>
    <xdr:to>
      <xdr:col>7</xdr:col>
      <xdr:colOff>9525</xdr:colOff>
      <xdr:row>14</xdr:row>
      <xdr:rowOff>142875</xdr:rowOff>
    </xdr:to>
    <xdr:sp macro="" textlink="">
      <xdr:nvSpPr>
        <xdr:cNvPr id="2" name="テキスト ボックス 1"/>
        <xdr:cNvSpPr txBox="1"/>
      </xdr:nvSpPr>
      <xdr:spPr>
        <a:xfrm>
          <a:off x="600075" y="409575"/>
          <a:ext cx="5667375" cy="31623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実施していないため、対象外。</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142875</xdr:colOff>
      <xdr:row>1</xdr:row>
      <xdr:rowOff>571500</xdr:rowOff>
    </xdr:from>
    <xdr:to>
      <xdr:col>7</xdr:col>
      <xdr:colOff>238125</xdr:colOff>
      <xdr:row>16</xdr:row>
      <xdr:rowOff>47625</xdr:rowOff>
    </xdr:to>
    <xdr:sp macro="" textlink="">
      <xdr:nvSpPr>
        <xdr:cNvPr id="2" name="テキスト ボックス 1"/>
        <xdr:cNvSpPr txBox="1"/>
      </xdr:nvSpPr>
      <xdr:spPr>
        <a:xfrm>
          <a:off x="828675" y="742950"/>
          <a:ext cx="5667375" cy="31623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実施していないため、対象外。</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228600</xdr:colOff>
      <xdr:row>9</xdr:row>
      <xdr:rowOff>38100</xdr:rowOff>
    </xdr:from>
    <xdr:to>
      <xdr:col>8</xdr:col>
      <xdr:colOff>679078</xdr:colOff>
      <xdr:row>15</xdr:row>
      <xdr:rowOff>23532</xdr:rowOff>
    </xdr:to>
    <xdr:sp macro="" textlink="">
      <xdr:nvSpPr>
        <xdr:cNvPr id="2" name="テキスト ボックス 1"/>
        <xdr:cNvSpPr txBox="1"/>
      </xdr:nvSpPr>
      <xdr:spPr>
        <a:xfrm>
          <a:off x="923925" y="2609850"/>
          <a:ext cx="8518153" cy="10141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ja-JP" altLang="en-US" sz="1100">
              <a:solidFill>
                <a:schemeClr val="dk1"/>
              </a:solidFill>
              <a:latin typeface="+mn-lt"/>
              <a:ea typeface="+mn-ea"/>
              <a:cs typeface="+mn-cs"/>
            </a:rPr>
            <a:t>谷ヶ原太陽光発電所の契約については、契約期間を当初</a:t>
          </a:r>
          <a:r>
            <a:rPr lang="en-US" altLang="ja-JP" sz="1100">
              <a:solidFill>
                <a:schemeClr val="dk1"/>
              </a:solidFill>
              <a:latin typeface="+mn-lt"/>
              <a:ea typeface="+mn-ea"/>
              <a:cs typeface="+mn-cs"/>
            </a:rPr>
            <a:t>H26.12</a:t>
          </a:r>
          <a:r>
            <a:rPr lang="ja-JP" altLang="en-US" sz="1100">
              <a:solidFill>
                <a:schemeClr val="dk1"/>
              </a:solidFill>
              <a:latin typeface="+mn-lt"/>
              <a:ea typeface="+mn-ea"/>
              <a:cs typeface="+mn-cs"/>
            </a:rPr>
            <a:t>～</a:t>
          </a:r>
          <a:r>
            <a:rPr lang="en-US" altLang="ja-JP" sz="1100">
              <a:solidFill>
                <a:schemeClr val="dk1"/>
              </a:solidFill>
              <a:latin typeface="+mn-lt"/>
              <a:ea typeface="+mn-ea"/>
              <a:cs typeface="+mn-cs"/>
            </a:rPr>
            <a:t>H28.3</a:t>
          </a:r>
          <a:r>
            <a:rPr lang="ja-JP" altLang="en-US" sz="1100">
              <a:solidFill>
                <a:schemeClr val="dk1"/>
              </a:solidFill>
              <a:latin typeface="+mn-lt"/>
              <a:ea typeface="+mn-ea"/>
              <a:cs typeface="+mn-cs"/>
            </a:rPr>
            <a:t>までとしており、入札参加者数は当初（</a:t>
          </a:r>
          <a:r>
            <a:rPr lang="en-US" altLang="ja-JP" sz="1100">
              <a:solidFill>
                <a:schemeClr val="dk1"/>
              </a:solidFill>
              <a:latin typeface="+mn-lt"/>
              <a:ea typeface="+mn-ea"/>
              <a:cs typeface="+mn-cs"/>
            </a:rPr>
            <a:t>H26</a:t>
          </a:r>
          <a:r>
            <a:rPr lang="ja-JP" altLang="en-US" sz="1100">
              <a:solidFill>
                <a:schemeClr val="dk1"/>
              </a:solidFill>
              <a:latin typeface="+mn-lt"/>
              <a:ea typeface="+mn-ea"/>
              <a:cs typeface="+mn-cs"/>
            </a:rPr>
            <a:t>年度）のものとなります。</a:t>
          </a:r>
          <a:endParaRPr lang="en-US" altLang="ja-JP" sz="1100">
            <a:solidFill>
              <a:schemeClr val="dk1"/>
            </a:solidFill>
            <a:latin typeface="+mn-lt"/>
            <a:ea typeface="+mn-ea"/>
            <a:cs typeface="+mn-cs"/>
          </a:endParaRPr>
        </a:p>
        <a:p>
          <a:r>
            <a:rPr lang="en-US" altLang="ja-JP" sz="1100">
              <a:solidFill>
                <a:schemeClr val="dk1"/>
              </a:solidFill>
              <a:latin typeface="+mn-lt"/>
              <a:ea typeface="+mn-ea"/>
              <a:cs typeface="+mn-cs"/>
            </a:rPr>
            <a:t>※</a:t>
          </a:r>
          <a:r>
            <a:rPr lang="ja-JP" altLang="en-US" sz="1100">
              <a:solidFill>
                <a:schemeClr val="dk1"/>
              </a:solidFill>
              <a:latin typeface="+mn-lt"/>
              <a:ea typeface="+mn-ea"/>
              <a:cs typeface="+mn-cs"/>
            </a:rPr>
            <a:t>売電先の問題により平成</a:t>
          </a:r>
          <a:r>
            <a:rPr lang="en-US" altLang="ja-JP" sz="1100">
              <a:solidFill>
                <a:schemeClr val="dk1"/>
              </a:solidFill>
              <a:latin typeface="+mn-lt"/>
              <a:ea typeface="+mn-ea"/>
              <a:cs typeface="+mn-cs"/>
            </a:rPr>
            <a:t>27</a:t>
          </a:r>
          <a:r>
            <a:rPr lang="ja-JP" altLang="en-US" sz="1100">
              <a:solidFill>
                <a:schemeClr val="dk1"/>
              </a:solidFill>
              <a:latin typeface="+mn-lt"/>
              <a:ea typeface="+mn-ea"/>
              <a:cs typeface="+mn-cs"/>
            </a:rPr>
            <a:t>年</a:t>
          </a:r>
          <a:r>
            <a:rPr lang="en-US" altLang="ja-JP" sz="1100">
              <a:solidFill>
                <a:schemeClr val="dk1"/>
              </a:solidFill>
              <a:latin typeface="+mn-lt"/>
              <a:ea typeface="+mn-ea"/>
              <a:cs typeface="+mn-cs"/>
            </a:rPr>
            <a:t>12</a:t>
          </a:r>
          <a:r>
            <a:rPr lang="ja-JP" altLang="en-US" sz="1100">
              <a:solidFill>
                <a:schemeClr val="dk1"/>
              </a:solidFill>
              <a:latin typeface="+mn-lt"/>
              <a:ea typeface="+mn-ea"/>
              <a:cs typeface="+mn-cs"/>
            </a:rPr>
            <a:t>月～平成</a:t>
          </a:r>
          <a:r>
            <a:rPr lang="en-US" altLang="ja-JP" sz="1100">
              <a:solidFill>
                <a:schemeClr val="dk1"/>
              </a:solidFill>
              <a:latin typeface="+mn-lt"/>
              <a:ea typeface="+mn-ea"/>
              <a:cs typeface="+mn-cs"/>
            </a:rPr>
            <a:t>28</a:t>
          </a:r>
          <a:r>
            <a:rPr lang="ja-JP" altLang="en-US" sz="1100">
              <a:solidFill>
                <a:schemeClr val="dk1"/>
              </a:solidFill>
              <a:latin typeface="+mn-lt"/>
              <a:ea typeface="+mn-ea"/>
              <a:cs typeface="+mn-cs"/>
            </a:rPr>
            <a:t>年</a:t>
          </a:r>
          <a:r>
            <a:rPr lang="en-US" altLang="ja-JP" sz="1100">
              <a:solidFill>
                <a:schemeClr val="dk1"/>
              </a:solidFill>
              <a:latin typeface="+mn-lt"/>
              <a:ea typeface="+mn-ea"/>
              <a:cs typeface="+mn-cs"/>
            </a:rPr>
            <a:t>2</a:t>
          </a:r>
          <a:r>
            <a:rPr lang="ja-JP" altLang="en-US" sz="1100">
              <a:solidFill>
                <a:schemeClr val="dk1"/>
              </a:solidFill>
              <a:latin typeface="+mn-lt"/>
              <a:ea typeface="+mn-ea"/>
              <a:cs typeface="+mn-cs"/>
            </a:rPr>
            <a:t>月分（</a:t>
          </a:r>
          <a:r>
            <a:rPr lang="en-US" altLang="ja-JP" sz="1100">
              <a:solidFill>
                <a:schemeClr val="dk1"/>
              </a:solidFill>
              <a:latin typeface="+mn-lt"/>
              <a:ea typeface="+mn-ea"/>
              <a:cs typeface="+mn-cs"/>
            </a:rPr>
            <a:t>215,076</a:t>
          </a:r>
          <a:r>
            <a:rPr lang="ja-JP" altLang="en-US" sz="1100">
              <a:solidFill>
                <a:schemeClr val="dk1"/>
              </a:solidFill>
              <a:latin typeface="+mn-lt"/>
              <a:ea typeface="+mn-ea"/>
              <a:cs typeface="+mn-cs"/>
            </a:rPr>
            <a:t>ｋｗｈ、</a:t>
          </a:r>
          <a:r>
            <a:rPr lang="en-US" altLang="ja-JP" sz="1100">
              <a:solidFill>
                <a:schemeClr val="dk1"/>
              </a:solidFill>
              <a:latin typeface="+mn-lt"/>
              <a:ea typeface="+mn-ea"/>
              <a:cs typeface="+mn-cs"/>
            </a:rPr>
            <a:t>8,086,856</a:t>
          </a:r>
          <a:r>
            <a:rPr lang="ja-JP" altLang="en-US" sz="1100">
              <a:solidFill>
                <a:schemeClr val="dk1"/>
              </a:solidFill>
              <a:latin typeface="+mn-lt"/>
              <a:ea typeface="+mn-ea"/>
              <a:cs typeface="+mn-cs"/>
            </a:rPr>
            <a:t>円（税抜））は未収入です。</a:t>
          </a:r>
          <a:endParaRPr lang="ja-JP" altLang="ja-JP" sz="1100">
            <a:solidFill>
              <a:schemeClr val="dk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190500</xdr:colOff>
      <xdr:row>12</xdr:row>
      <xdr:rowOff>123825</xdr:rowOff>
    </xdr:from>
    <xdr:to>
      <xdr:col>7</xdr:col>
      <xdr:colOff>666750</xdr:colOff>
      <xdr:row>17</xdr:row>
      <xdr:rowOff>95250</xdr:rowOff>
    </xdr:to>
    <xdr:sp macro="" textlink="">
      <xdr:nvSpPr>
        <xdr:cNvPr id="2" name="テキスト ボックス 1"/>
        <xdr:cNvSpPr txBox="1"/>
      </xdr:nvSpPr>
      <xdr:spPr>
        <a:xfrm>
          <a:off x="876300" y="3295650"/>
          <a:ext cx="1035367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ja-JP" altLang="ja-JP" sz="1100">
              <a:solidFill>
                <a:schemeClr val="dk1"/>
              </a:solidFill>
              <a:latin typeface="+mn-lt"/>
              <a:ea typeface="+mn-ea"/>
              <a:cs typeface="+mn-cs"/>
            </a:rPr>
            <a:t>神奈川県</a:t>
          </a:r>
          <a:r>
            <a:rPr lang="en-US" altLang="ja-JP" sz="1100">
              <a:solidFill>
                <a:schemeClr val="dk1"/>
              </a:solidFill>
              <a:latin typeface="+mn-lt"/>
              <a:ea typeface="+mn-ea"/>
              <a:cs typeface="+mn-cs"/>
            </a:rPr>
            <a:t> </a:t>
          </a:r>
          <a:r>
            <a:rPr lang="ja-JP" altLang="ja-JP" sz="1100">
              <a:solidFill>
                <a:schemeClr val="dk1"/>
              </a:solidFill>
              <a:latin typeface="+mn-lt"/>
              <a:ea typeface="+mn-ea"/>
              <a:cs typeface="+mn-cs"/>
            </a:rPr>
            <a:t>は揚水式の城山発電所があるため、</a:t>
          </a:r>
          <a:r>
            <a:rPr lang="en-US" altLang="ja-JP" sz="1100">
              <a:solidFill>
                <a:schemeClr val="dk1"/>
              </a:solidFill>
              <a:latin typeface="+mn-lt"/>
              <a:ea typeface="+mn-ea"/>
              <a:cs typeface="+mn-cs"/>
            </a:rPr>
            <a:t>1kwh</a:t>
          </a:r>
          <a:r>
            <a:rPr lang="ja-JP" altLang="ja-JP" sz="1100">
              <a:solidFill>
                <a:schemeClr val="dk1"/>
              </a:solidFill>
              <a:latin typeface="+mn-lt"/>
              <a:ea typeface="+mn-ea"/>
              <a:cs typeface="+mn-cs"/>
            </a:rPr>
            <a:t>あたりの加重平均が高めに出てい</a:t>
          </a:r>
          <a:r>
            <a:rPr lang="ja-JP" altLang="en-US" sz="1100">
              <a:solidFill>
                <a:schemeClr val="dk1"/>
              </a:solidFill>
              <a:latin typeface="+mn-lt"/>
              <a:ea typeface="+mn-ea"/>
              <a:cs typeface="+mn-cs"/>
            </a:rPr>
            <a:t>ます。</a:t>
          </a:r>
          <a:r>
            <a:rPr lang="en-US" altLang="ja-JP" sz="1100">
              <a:solidFill>
                <a:schemeClr val="dk1"/>
              </a:solidFill>
              <a:latin typeface="+mn-lt"/>
              <a:ea typeface="+mn-ea"/>
              <a:cs typeface="+mn-cs"/>
            </a:rPr>
            <a:t>(</a:t>
          </a:r>
          <a:r>
            <a:rPr lang="ja-JP" altLang="ja-JP" sz="1100">
              <a:solidFill>
                <a:schemeClr val="dk1"/>
              </a:solidFill>
              <a:latin typeface="+mn-lt"/>
              <a:ea typeface="+mn-ea"/>
              <a:cs typeface="+mn-cs"/>
            </a:rPr>
            <a:t>見た目上の売電単価が高くなっています。）</a:t>
          </a:r>
          <a:endParaRPr lang="en-US" altLang="ja-JP" sz="1100">
            <a:solidFill>
              <a:schemeClr val="dk1"/>
            </a:solidFill>
            <a:latin typeface="+mn-lt"/>
            <a:ea typeface="+mn-ea"/>
            <a:cs typeface="+mn-cs"/>
          </a:endParaRPr>
        </a:p>
        <a:p>
          <a:r>
            <a:rPr lang="ja-JP" altLang="en-US" sz="1100">
              <a:solidFill>
                <a:schemeClr val="dk1"/>
              </a:solidFill>
              <a:latin typeface="+mn-lt"/>
              <a:ea typeface="+mn-ea"/>
              <a:cs typeface="+mn-cs"/>
            </a:rPr>
            <a:t>谷ヶ原太陽光発電所については、売電先の問題により、平成</a:t>
          </a:r>
          <a:r>
            <a:rPr lang="en-US" altLang="ja-JP" sz="1100">
              <a:solidFill>
                <a:schemeClr val="dk1"/>
              </a:solidFill>
              <a:latin typeface="+mn-lt"/>
              <a:ea typeface="+mn-ea"/>
              <a:cs typeface="+mn-cs"/>
            </a:rPr>
            <a:t>28</a:t>
          </a:r>
          <a:r>
            <a:rPr lang="ja-JP" altLang="en-US" sz="1100">
              <a:solidFill>
                <a:schemeClr val="dk1"/>
              </a:solidFill>
              <a:latin typeface="+mn-lt"/>
              <a:ea typeface="+mn-ea"/>
              <a:cs typeface="+mn-cs"/>
            </a:rPr>
            <a:t>年３月分のみ売電先を丸紅株式会社に変更しています。</a:t>
          </a:r>
          <a:endParaRPr lang="en-US" altLang="ja-JP" sz="1100">
            <a:solidFill>
              <a:schemeClr val="dk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600075</xdr:colOff>
      <xdr:row>8</xdr:row>
      <xdr:rowOff>95250</xdr:rowOff>
    </xdr:from>
    <xdr:to>
      <xdr:col>4</xdr:col>
      <xdr:colOff>304800</xdr:colOff>
      <xdr:row>12</xdr:row>
      <xdr:rowOff>85725</xdr:rowOff>
    </xdr:to>
    <xdr:sp macro="" textlink="">
      <xdr:nvSpPr>
        <xdr:cNvPr id="2" name="テキスト ボックス 1"/>
        <xdr:cNvSpPr txBox="1"/>
      </xdr:nvSpPr>
      <xdr:spPr>
        <a:xfrm>
          <a:off x="2809875" y="3648075"/>
          <a:ext cx="1943100" cy="6762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2000"/>
            <a:t>該当なし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1&#21271;&#28023;&#3694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23&#24859;&#30693;&#3047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24&#19977;&#37325;&#3047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21253;&#25324;&#22806;~1\AppData\Local\Temp\&#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38263;&#23822;&#304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45&#23470;&#23822;&#304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2&#38738;&#26862;&#304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3&#23721;&#25163;&#3047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4&#23470;&#22478;&#3047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5&#31179;&#30000;&#304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6&#23665;&#24418;&#3047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7&#31119;&#23798;&#3047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08&#33576;&#22478;&#304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37117;&#36947;&#24220;&#30476;/13&#26481;&#20140;&#371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北海道</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愛知県　電気購入額+配慮契約＋売却額"/>
      <sheetName val="愛知県【別表1】電気購入入札詳細"/>
      <sheetName val="愛知県【別表2】電気購入随意契約詳細"/>
      <sheetName val="愛知県【別表３】電気売却入札詳細"/>
      <sheetName val="愛知県【別表４】電気売却随意契約詳細 "/>
      <sheetName val="【参考】電気売却事例"/>
    </sheetNames>
    <sheetDataSet>
      <sheetData sheetId="0">
        <row r="6">
          <cell r="B6" t="str">
            <v>愛知県</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三重県　電気購入額+配慮契約＋売却額"/>
      <sheetName val="三重県【別表1】電気購入入札詳細"/>
      <sheetName val="三重県【別表2】電気購入随意契約詳細"/>
      <sheetName val="三重県【別表３】電気売却入札詳細"/>
      <sheetName val="三重県【別表４】電気売却随意契約詳細 "/>
      <sheetName val="【参考】電気売却事例"/>
    </sheetNames>
    <sheetDataSet>
      <sheetData sheetId="0">
        <row r="6">
          <cell r="B6" t="str">
            <v>三重県（Ｈ27年度）</v>
          </cell>
        </row>
      </sheetData>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参考】電気売却事例"/>
    </sheetNames>
    <sheetDataSet>
      <sheetData sheetId="0" refreshError="1">
        <row r="6">
          <cell r="B6" t="str">
            <v>香川県</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長崎県</v>
          </cell>
        </row>
      </sheetData>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5宮崎県　電気購入額+配慮契約＋売却額"/>
      <sheetName val="宮崎県【別表1】電気購入入札詳細"/>
      <sheetName val="宮崎県【別表2】電気購入随意契約詳細"/>
      <sheetName val="宮崎県【別表３】電気売却入札詳細"/>
      <sheetName val="宮崎県【別表４】電気売却随意契約詳細 "/>
    </sheetNames>
    <sheetDataSet>
      <sheetData sheetId="0">
        <row r="5">
          <cell r="B5" t="str">
            <v>宮崎県</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青森県</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岩手県　電気購入額+配慮契約＋売却額"/>
      <sheetName val="岩手県【別表1】電気購入入札詳細"/>
      <sheetName val="岩手県【別表2】電気購入随意契約詳細"/>
      <sheetName val="岩手県【別表３】電気売却入札詳細"/>
      <sheetName val="岩手県【別表４】電気売却随意契約詳細 "/>
      <sheetName val="【参考】電気売却事例"/>
    </sheetNames>
    <sheetDataSet>
      <sheetData sheetId="0">
        <row r="6">
          <cell r="B6" t="str">
            <v>岩手県</v>
          </cell>
        </row>
      </sheetData>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宮城県　電気購入額+配慮契約＋売却額"/>
      <sheetName val="宮城県【別表1】電気購入入札詳細"/>
      <sheetName val="宮城県【別表2】電気購入随意契約詳細"/>
      <sheetName val="宮城県【別表３】電気売却入札詳細"/>
      <sheetName val="宮城県【別表４】電気売却随意契約詳細 "/>
      <sheetName val="【参考】電気売却事例"/>
    </sheetNames>
    <sheetDataSet>
      <sheetData sheetId="0">
        <row r="6">
          <cell r="B6" t="str">
            <v>宮城県</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秋田県　電気購入額+配慮契約＋売却額"/>
      <sheetName val="秋田県【別表1】電気購入入札詳細"/>
      <sheetName val="秋田県【別表2】電気購入随意契約詳細"/>
      <sheetName val="秋田県【別表３】電気売却入札詳細"/>
      <sheetName val="秋田県【別表４】電気売却随意契約詳細 "/>
      <sheetName val="【参考】電気売却事例"/>
    </sheetNames>
    <sheetDataSet>
      <sheetData sheetId="0">
        <row r="6">
          <cell r="B6" t="str">
            <v>秋田県</v>
          </cell>
        </row>
      </sheetData>
      <sheetData sheetId="1"/>
      <sheetData sheetId="2"/>
      <sheetData sheetId="3"/>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山形県　電気購入額+配慮契約＋売却額"/>
      <sheetName val="山形県【別表1】電気購入入札詳細"/>
      <sheetName val="山形県【別表2】電気購入随意契約詳細"/>
      <sheetName val="山形県【別表３】電気売却入札詳細"/>
      <sheetName val="山形県【別表４】電気売却随意契約詳細 "/>
      <sheetName val="【参考】電気売却事例"/>
    </sheetNames>
    <sheetDataSet>
      <sheetData sheetId="0">
        <row r="6">
          <cell r="B6" t="str">
            <v>山形県</v>
          </cell>
        </row>
      </sheetData>
      <sheetData sheetId="1"/>
      <sheetData sheetId="2"/>
      <sheetData sheetId="3"/>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福島県　電気購入額+配慮契約＋売却額"/>
      <sheetName val="福島県【別表1】電気購入入札詳細"/>
      <sheetName val="福島県【別表2】電気購入随意契約詳細"/>
      <sheetName val="福島県【別表３】電気売却入札詳細"/>
      <sheetName val="福島県【別表４】電気売却随意契約詳細 "/>
      <sheetName val="【参考】電気売却事例"/>
    </sheetNames>
    <sheetDataSet>
      <sheetData sheetId="0">
        <row r="6">
          <cell r="B6" t="str">
            <v>福島県</v>
          </cell>
        </row>
      </sheetData>
      <sheetData sheetId="1"/>
      <sheetData sheetId="2"/>
      <sheetData sheetId="3"/>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茨城県　電気購入額+配慮契約＋売却額"/>
      <sheetName val="茨城県(別表１)電気購入入札詳細"/>
      <sheetName val="茨城県【別表2】電気購入随意契約詳細"/>
      <sheetName val="茨城県【別表３】電気売却入札詳細"/>
      <sheetName val="茨城県【別表４】電気売却随意契約詳細 "/>
      <sheetName val="【参考】電気売却事例"/>
    </sheetNames>
    <sheetDataSet>
      <sheetData sheetId="0">
        <row r="6">
          <cell r="B6" t="str">
            <v>茨城県</v>
          </cell>
        </row>
      </sheetData>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東京都【別表1】電気購入入札詳細"/>
      <sheetName val="東京都【別表2】電気購入随意契約詳細"/>
      <sheetName val="東京都【別表３】電気売却入札詳細"/>
      <sheetName val="東京都【別表４】電気売却随意契約詳細 "/>
      <sheetName val="【参考】電気売却事例"/>
    </sheetNames>
    <sheetDataSet>
      <sheetData sheetId="0">
        <row r="6">
          <cell r="B6" t="str">
            <v>東京都（H27年度）</v>
          </cell>
        </row>
      </sheetData>
      <sheetData sheetId="1"/>
      <sheetData sheetId="2"/>
      <sheetData sheetId="3"/>
      <sheetData sheetId="4"/>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abSelected="1" view="pageBreakPreview" zoomScale="95" zoomScaleNormal="100" zoomScaleSheetLayoutView="95" workbookViewId="0">
      <selection activeCell="B26" sqref="B2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3">
      <c r="A1" t="s">
        <v>0</v>
      </c>
      <c r="B1" s="1" t="str">
        <f>'[1]電気購入額+配慮契約＋売却額'!B6</f>
        <v>北海道</v>
      </c>
      <c r="I1" t="s">
        <v>1</v>
      </c>
    </row>
    <row r="2" spans="1:13" ht="54" customHeight="1">
      <c r="B2" s="4"/>
      <c r="E2" s="813" t="s">
        <v>2</v>
      </c>
      <c r="F2" s="813"/>
      <c r="G2" s="814"/>
      <c r="H2" s="5">
        <f>SUMIF(E8:E357,"PPS",H8:H357)</f>
        <v>431355</v>
      </c>
      <c r="I2" s="6"/>
      <c r="J2" s="3"/>
    </row>
    <row r="3" spans="1:13" ht="57" customHeight="1">
      <c r="B3" s="2"/>
      <c r="E3" s="815" t="s">
        <v>3</v>
      </c>
      <c r="F3" s="815"/>
      <c r="G3" s="816"/>
      <c r="H3" s="5">
        <f>M7</f>
        <v>96281</v>
      </c>
      <c r="I3" s="6"/>
      <c r="J3" s="7"/>
    </row>
    <row r="4" spans="1:13" s="7" customFormat="1" ht="55.5" customHeight="1">
      <c r="B4" s="8"/>
      <c r="E4" s="817" t="s">
        <v>528</v>
      </c>
      <c r="F4" s="817"/>
      <c r="G4" s="817"/>
      <c r="H4" s="9">
        <f>H3/I7</f>
        <v>0.92334618409191171</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431355</v>
      </c>
      <c r="I7" s="23">
        <f>SUM(I8:I357)</f>
        <v>104274</v>
      </c>
      <c r="J7" s="24">
        <f>H7/I7</f>
        <v>4.1367454974394384</v>
      </c>
      <c r="K7" s="25">
        <f>SUM(K8:K357)</f>
        <v>8070</v>
      </c>
      <c r="L7" s="26">
        <f>SUM(L8:L357)</f>
        <v>19206709</v>
      </c>
      <c r="M7" s="27">
        <f>SUM(M8:M357)</f>
        <v>96281</v>
      </c>
    </row>
    <row r="8" spans="1:13" ht="24.75" thickTop="1">
      <c r="A8">
        <v>1</v>
      </c>
      <c r="B8" s="39" t="s">
        <v>1908</v>
      </c>
      <c r="C8" s="35" t="s">
        <v>228</v>
      </c>
      <c r="D8" s="40" t="s">
        <v>157</v>
      </c>
      <c r="E8" s="40" t="s">
        <v>54</v>
      </c>
      <c r="F8" s="35" t="s">
        <v>1909</v>
      </c>
      <c r="G8" s="38">
        <v>6</v>
      </c>
      <c r="H8" s="38">
        <v>89397</v>
      </c>
      <c r="I8" s="41">
        <v>95852</v>
      </c>
      <c r="J8" s="9">
        <f>H8/I8</f>
        <v>0.93265659558486003</v>
      </c>
      <c r="K8" s="41">
        <v>1678</v>
      </c>
      <c r="L8" s="41">
        <v>4625000</v>
      </c>
      <c r="M8" s="5">
        <f t="shared" ref="M8:M14" si="0">IF(ISBLANK(I8),"",H8)</f>
        <v>89397</v>
      </c>
    </row>
    <row r="9" spans="1:13" ht="24">
      <c r="A9">
        <v>2</v>
      </c>
      <c r="B9" s="39" t="s">
        <v>1910</v>
      </c>
      <c r="C9" s="35" t="s">
        <v>228</v>
      </c>
      <c r="D9" s="40" t="s">
        <v>1180</v>
      </c>
      <c r="E9" s="40" t="s">
        <v>54</v>
      </c>
      <c r="F9" s="35" t="s">
        <v>1909</v>
      </c>
      <c r="G9" s="38">
        <v>5</v>
      </c>
      <c r="H9" s="38">
        <v>6884</v>
      </c>
      <c r="I9" s="41">
        <v>8422</v>
      </c>
      <c r="J9" s="9">
        <f>H9/I9</f>
        <v>0.8173830444075042</v>
      </c>
      <c r="K9" s="41">
        <v>162</v>
      </c>
      <c r="L9" s="41">
        <v>305000</v>
      </c>
      <c r="M9" s="17">
        <f t="shared" si="0"/>
        <v>6884</v>
      </c>
    </row>
    <row r="10" spans="1:13">
      <c r="A10">
        <v>3</v>
      </c>
      <c r="B10" s="39" t="s">
        <v>1911</v>
      </c>
      <c r="C10" s="40" t="s">
        <v>1912</v>
      </c>
      <c r="D10" s="40" t="s">
        <v>1180</v>
      </c>
      <c r="E10" s="40" t="s">
        <v>54</v>
      </c>
      <c r="F10" s="35" t="s">
        <v>23</v>
      </c>
      <c r="G10" s="38">
        <v>4</v>
      </c>
      <c r="H10" s="38">
        <v>335074</v>
      </c>
      <c r="I10" s="41"/>
      <c r="J10" s="9" t="e">
        <f>H10/I10</f>
        <v>#DIV/0!</v>
      </c>
      <c r="K10" s="41">
        <v>6230</v>
      </c>
      <c r="L10" s="41">
        <v>14276709</v>
      </c>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view="pageBreakPreview" topLeftCell="AS1" zoomScale="60" zoomScaleNormal="100" workbookViewId="0">
      <selection activeCell="AU9" sqref="AU9"/>
    </sheetView>
  </sheetViews>
  <sheetFormatPr defaultRowHeight="13.5"/>
  <cols>
    <col min="2" max="2" width="12.5" customWidth="1"/>
    <col min="3" max="3" width="11" bestFit="1" customWidth="1"/>
    <col min="4" max="4" width="18.375" bestFit="1" customWidth="1"/>
    <col min="5" max="5" width="13.125" bestFit="1" customWidth="1"/>
    <col min="6" max="6" width="13" customWidth="1"/>
    <col min="7" max="7" width="9.625" style="2" customWidth="1"/>
    <col min="8" max="8" width="10.5" customWidth="1"/>
    <col min="9" max="9" width="9.75" customWidth="1"/>
    <col min="10" max="10" width="9.75" bestFit="1" customWidth="1"/>
    <col min="11" max="11" width="9.125" style="3" bestFit="1" customWidth="1"/>
    <col min="12" max="12" width="9" style="3"/>
    <col min="13" max="13" width="17.375" customWidth="1"/>
    <col min="14" max="14" width="16.875" customWidth="1"/>
    <col min="15" max="15" width="9.125" customWidth="1"/>
  </cols>
  <sheetData>
    <row r="1" spans="1:15">
      <c r="A1" t="s">
        <v>0</v>
      </c>
      <c r="B1" s="1" t="str">
        <f>'[3]03岩手県　電気購入額+配慮契約＋売却額'!B6</f>
        <v>岩手県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1722</v>
      </c>
      <c r="I7" s="23">
        <f>SUM(I8:I357)</f>
        <v>0</v>
      </c>
      <c r="J7" s="24" t="e">
        <f>H7/I7</f>
        <v>#DIV/0!</v>
      </c>
      <c r="K7" s="51"/>
      <c r="L7" s="51"/>
      <c r="M7" s="22"/>
      <c r="N7" s="22"/>
      <c r="O7" s="52">
        <f>SUM(O8:O357)</f>
        <v>0</v>
      </c>
    </row>
    <row r="8" spans="1:15" ht="68.25" thickTop="1">
      <c r="A8">
        <v>1</v>
      </c>
      <c r="B8" s="17" t="s">
        <v>36</v>
      </c>
      <c r="C8" s="17" t="s">
        <v>37</v>
      </c>
      <c r="D8" s="17" t="s">
        <v>38</v>
      </c>
      <c r="E8" s="53" t="s">
        <v>39</v>
      </c>
      <c r="F8" s="28" t="s">
        <v>40</v>
      </c>
      <c r="G8" s="19">
        <v>1</v>
      </c>
      <c r="H8" s="54">
        <v>1043</v>
      </c>
      <c r="I8" s="53" t="s">
        <v>39</v>
      </c>
      <c r="J8" s="55" t="e">
        <f>H8/I8</f>
        <v>#VALUE!</v>
      </c>
      <c r="K8" s="18">
        <v>80</v>
      </c>
      <c r="L8" s="56" t="s">
        <v>39</v>
      </c>
      <c r="M8" s="57" t="s">
        <v>41</v>
      </c>
      <c r="N8" s="57" t="s">
        <v>42</v>
      </c>
      <c r="O8" s="58" t="s">
        <v>39</v>
      </c>
    </row>
    <row r="9" spans="1:15" ht="67.5">
      <c r="A9">
        <v>2</v>
      </c>
      <c r="B9" s="17" t="s">
        <v>43</v>
      </c>
      <c r="C9" s="17" t="s">
        <v>37</v>
      </c>
      <c r="D9" s="17" t="s">
        <v>38</v>
      </c>
      <c r="E9" s="53" t="s">
        <v>39</v>
      </c>
      <c r="F9" s="28" t="s">
        <v>40</v>
      </c>
      <c r="G9" s="19">
        <v>1</v>
      </c>
      <c r="H9" s="54">
        <v>679</v>
      </c>
      <c r="I9" s="53" t="s">
        <v>39</v>
      </c>
      <c r="J9" s="9" t="e">
        <f t="shared" ref="J9:J253" si="0">H9/I9</f>
        <v>#VALUE!</v>
      </c>
      <c r="K9" s="18">
        <v>120</v>
      </c>
      <c r="L9" s="56" t="s">
        <v>39</v>
      </c>
      <c r="M9" s="57" t="s">
        <v>41</v>
      </c>
      <c r="N9" s="57" t="s">
        <v>42</v>
      </c>
      <c r="O9" s="58" t="s">
        <v>39</v>
      </c>
    </row>
    <row r="10" spans="1:15">
      <c r="A10">
        <v>3</v>
      </c>
      <c r="B10" s="20"/>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4"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40" zoomScaleNormal="100" workbookViewId="0"/>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98646912</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98646912</v>
      </c>
      <c r="I5" s="75">
        <f>SUM(I6:I65)</f>
        <v>2348736</v>
      </c>
      <c r="J5" s="22">
        <f>H5/I5</f>
        <v>42</v>
      </c>
    </row>
    <row r="6" spans="1:10" ht="72.75" customHeight="1" thickTop="1">
      <c r="A6">
        <v>1</v>
      </c>
      <c r="B6" s="18" t="s">
        <v>796</v>
      </c>
      <c r="C6" s="18" t="s">
        <v>783</v>
      </c>
      <c r="D6" s="18" t="s">
        <v>23</v>
      </c>
      <c r="E6" s="77">
        <v>2</v>
      </c>
      <c r="F6" s="18" t="s">
        <v>110</v>
      </c>
      <c r="G6" s="28" t="s">
        <v>54</v>
      </c>
      <c r="H6" s="5">
        <v>98646912</v>
      </c>
      <c r="I6" s="5">
        <v>2348736</v>
      </c>
      <c r="J6" s="76">
        <f>H6/I6</f>
        <v>42</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31" zoomScaleNormal="100" workbookViewId="0"/>
  </sheetViews>
  <sheetFormatPr defaultRowHeight="13.5"/>
  <cols>
    <col min="1" max="1" width="9.125" bestFit="1" customWidth="1"/>
    <col min="2" max="2" width="20" customWidth="1"/>
    <col min="5" max="5" width="13.125" bestFit="1" customWidth="1"/>
    <col min="7" max="7" width="13.125" bestFit="1" customWidth="1"/>
    <col min="8" max="8" width="12.875" bestFit="1" customWidth="1"/>
    <col min="9" max="9" width="10.5" bestFit="1" customWidth="1"/>
    <col min="10" max="10" width="9.1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298910219</v>
      </c>
      <c r="I5" s="75">
        <f>SUM(I6:I65)</f>
        <v>8635574</v>
      </c>
      <c r="J5" s="22">
        <f>H5/I5</f>
        <v>34.613821733216575</v>
      </c>
    </row>
    <row r="6" spans="1:10" ht="111" customHeight="1" thickTop="1">
      <c r="A6">
        <v>1</v>
      </c>
      <c r="B6" s="81" t="s">
        <v>797</v>
      </c>
      <c r="C6" s="81" t="s">
        <v>783</v>
      </c>
      <c r="D6" s="81" t="s">
        <v>798</v>
      </c>
      <c r="E6" s="438">
        <v>1</v>
      </c>
      <c r="F6" s="62" t="s">
        <v>799</v>
      </c>
      <c r="G6" s="78" t="s">
        <v>78</v>
      </c>
      <c r="H6" s="78">
        <v>32099168</v>
      </c>
      <c r="I6" s="78">
        <v>1003099</v>
      </c>
      <c r="J6" s="76">
        <f>H6/I6</f>
        <v>32</v>
      </c>
    </row>
    <row r="7" spans="1:10" ht="140.25" customHeight="1">
      <c r="A7">
        <v>2</v>
      </c>
      <c r="B7" s="20" t="s">
        <v>800</v>
      </c>
      <c r="C7" s="20" t="s">
        <v>783</v>
      </c>
      <c r="D7" s="20" t="s">
        <v>801</v>
      </c>
      <c r="E7" s="439">
        <v>1</v>
      </c>
      <c r="F7" s="440" t="s">
        <v>799</v>
      </c>
      <c r="G7" s="441" t="s">
        <v>78</v>
      </c>
      <c r="H7" s="442">
        <v>30273150</v>
      </c>
      <c r="I7" s="442">
        <v>946036</v>
      </c>
      <c r="J7" s="17">
        <f t="shared" ref="J7:J65" si="0">H7/I7</f>
        <v>31.999997885915548</v>
      </c>
    </row>
    <row r="8" spans="1:10" ht="139.5" customHeight="1">
      <c r="A8">
        <v>3</v>
      </c>
      <c r="B8" s="18" t="s">
        <v>802</v>
      </c>
      <c r="C8" s="18" t="s">
        <v>783</v>
      </c>
      <c r="D8" s="18" t="s">
        <v>803</v>
      </c>
      <c r="E8" s="17">
        <v>1</v>
      </c>
      <c r="F8" s="17" t="s">
        <v>799</v>
      </c>
      <c r="G8" s="5" t="s">
        <v>78</v>
      </c>
      <c r="H8" s="5">
        <v>25402016</v>
      </c>
      <c r="I8" s="5">
        <v>793813</v>
      </c>
      <c r="J8" s="17">
        <f t="shared" si="0"/>
        <v>32</v>
      </c>
    </row>
    <row r="9" spans="1:10" ht="140.25" customHeight="1">
      <c r="A9">
        <v>4</v>
      </c>
      <c r="B9" s="18" t="s">
        <v>804</v>
      </c>
      <c r="C9" s="18" t="s">
        <v>783</v>
      </c>
      <c r="D9" s="18" t="s">
        <v>803</v>
      </c>
      <c r="E9" s="17">
        <v>1</v>
      </c>
      <c r="F9" s="17" t="s">
        <v>799</v>
      </c>
      <c r="G9" s="5" t="s">
        <v>78</v>
      </c>
      <c r="H9" s="5">
        <v>16207136</v>
      </c>
      <c r="I9" s="5">
        <v>506473</v>
      </c>
      <c r="J9" s="17">
        <f t="shared" si="0"/>
        <v>32</v>
      </c>
    </row>
    <row r="10" spans="1:10" ht="140.25" customHeight="1">
      <c r="A10">
        <v>5</v>
      </c>
      <c r="B10" s="18" t="s">
        <v>805</v>
      </c>
      <c r="C10" s="18" t="s">
        <v>783</v>
      </c>
      <c r="D10" s="18" t="s">
        <v>803</v>
      </c>
      <c r="E10" s="17">
        <v>1</v>
      </c>
      <c r="F10" s="17" t="s">
        <v>799</v>
      </c>
      <c r="G10" s="5" t="s">
        <v>78</v>
      </c>
      <c r="H10" s="5">
        <v>91733544</v>
      </c>
      <c r="I10" s="5">
        <v>2548154</v>
      </c>
      <c r="J10" s="17">
        <f t="shared" si="0"/>
        <v>36</v>
      </c>
    </row>
    <row r="11" spans="1:10" ht="140.25" customHeight="1">
      <c r="A11" s="42">
        <v>6</v>
      </c>
      <c r="B11" s="18" t="s">
        <v>806</v>
      </c>
      <c r="C11" s="18" t="s">
        <v>783</v>
      </c>
      <c r="D11" s="18" t="s">
        <v>803</v>
      </c>
      <c r="E11" s="17">
        <v>1</v>
      </c>
      <c r="F11" s="17" t="s">
        <v>799</v>
      </c>
      <c r="G11" s="5" t="s">
        <v>78</v>
      </c>
      <c r="H11" s="5">
        <v>92952324</v>
      </c>
      <c r="I11" s="5">
        <v>2582009</v>
      </c>
      <c r="J11" s="17">
        <f t="shared" si="0"/>
        <v>36</v>
      </c>
    </row>
    <row r="12" spans="1:10" ht="140.25" customHeight="1">
      <c r="A12" s="42">
        <v>7</v>
      </c>
      <c r="B12" s="18" t="s">
        <v>807</v>
      </c>
      <c r="C12" s="18" t="s">
        <v>783</v>
      </c>
      <c r="D12" s="18" t="s">
        <v>803</v>
      </c>
      <c r="E12" s="17">
        <v>1</v>
      </c>
      <c r="F12" s="17" t="s">
        <v>799</v>
      </c>
      <c r="G12" s="5" t="s">
        <v>78</v>
      </c>
      <c r="H12" s="5">
        <v>10210120</v>
      </c>
      <c r="I12" s="5">
        <v>255253</v>
      </c>
      <c r="J12" s="17">
        <f t="shared" si="0"/>
        <v>40</v>
      </c>
    </row>
    <row r="13" spans="1:10" ht="53.25" customHeight="1">
      <c r="A13">
        <v>8</v>
      </c>
      <c r="B13" s="18" t="s">
        <v>808</v>
      </c>
      <c r="C13" s="18" t="s">
        <v>783</v>
      </c>
      <c r="D13" s="18" t="s">
        <v>216</v>
      </c>
      <c r="E13" s="58">
        <v>1</v>
      </c>
      <c r="F13" s="17" t="s">
        <v>799</v>
      </c>
      <c r="G13" s="28" t="s">
        <v>78</v>
      </c>
      <c r="H13" s="5">
        <v>32761</v>
      </c>
      <c r="I13" s="5">
        <v>737</v>
      </c>
      <c r="J13" s="17">
        <f t="shared" si="0"/>
        <v>44.45183175033921</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43307086614173229" bottom="0.39370078740157483" header="0.51181102362204722" footer="0.51181102362204722"/>
  <pageSetup paperSize="9" scale="73"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2"/>
  <sheetViews>
    <sheetView view="pageBreakPreview" zoomScaleNormal="55" zoomScaleSheetLayoutView="100" workbookViewId="0">
      <pane ySplit="3045" topLeftCell="A228" activePane="bottomLeft"/>
      <selection activeCell="F233" sqref="F233"/>
      <selection pane="bottomLeft" activeCell="H210" sqref="H210"/>
    </sheetView>
  </sheetViews>
  <sheetFormatPr defaultRowHeight="13.5"/>
  <cols>
    <col min="1" max="1" width="3.5" bestFit="1" customWidth="1"/>
    <col min="2" max="2" width="12.125" style="3" customWidth="1"/>
    <col min="3" max="4" width="11.125" style="112" bestFit="1" customWidth="1"/>
    <col min="5" max="5" width="10.5" style="113" bestFit="1" customWidth="1"/>
    <col min="6" max="6" width="13.25" style="114" bestFit="1" customWidth="1"/>
    <col min="7" max="7" width="9.125" style="112" customWidth="1"/>
    <col min="8" max="10" width="13" style="113" customWidth="1"/>
    <col min="11" max="11" width="8.125" customWidth="1"/>
    <col min="12" max="12" width="8.75" style="3" customWidth="1"/>
    <col min="13" max="13" width="14.625" style="3" customWidth="1"/>
    <col min="14" max="14" width="5.125" style="3" customWidth="1"/>
    <col min="15" max="15" width="4.5" style="3" customWidth="1"/>
    <col min="16" max="16" width="12.875" style="3" bestFit="1" customWidth="1"/>
    <col min="17" max="17" width="10.25" style="3" customWidth="1"/>
    <col min="18" max="18" width="18.625" style="3" customWidth="1"/>
    <col min="19" max="25" width="13" style="113" customWidth="1"/>
  </cols>
  <sheetData>
    <row r="1" spans="2:26">
      <c r="H1" s="112" t="s">
        <v>172</v>
      </c>
      <c r="I1" s="112"/>
      <c r="J1" s="112"/>
      <c r="S1" s="112"/>
      <c r="T1" s="112"/>
      <c r="U1" s="112"/>
      <c r="V1" s="112"/>
      <c r="W1" s="112"/>
      <c r="X1" s="112"/>
      <c r="Y1" s="112"/>
    </row>
    <row r="2" spans="2:26" ht="14.25" thickBot="1">
      <c r="C2" s="870" t="s">
        <v>173</v>
      </c>
      <c r="D2" s="870"/>
      <c r="E2" s="870"/>
      <c r="F2" s="870"/>
      <c r="G2" s="870"/>
      <c r="H2" s="870"/>
      <c r="I2" s="870"/>
      <c r="J2" s="870"/>
      <c r="K2" s="871" t="s">
        <v>174</v>
      </c>
      <c r="L2" s="871"/>
      <c r="M2" s="871"/>
      <c r="N2" s="871"/>
      <c r="O2" s="871"/>
      <c r="P2" s="871"/>
      <c r="Q2" s="871"/>
      <c r="R2" s="871"/>
      <c r="S2" s="872"/>
      <c r="T2" s="115"/>
      <c r="U2" s="115"/>
      <c r="V2" s="873" t="s">
        <v>175</v>
      </c>
      <c r="W2" s="873"/>
      <c r="X2" s="873"/>
      <c r="Y2" s="873"/>
      <c r="Z2" s="116"/>
    </row>
    <row r="3" spans="2:26" s="119" customFormat="1">
      <c r="B3" s="117"/>
      <c r="C3" s="874" t="s">
        <v>224</v>
      </c>
      <c r="D3" s="875"/>
      <c r="E3" s="875"/>
      <c r="F3" s="876"/>
      <c r="G3" s="877" t="s">
        <v>176</v>
      </c>
      <c r="H3" s="878"/>
      <c r="I3" s="878"/>
      <c r="J3" s="879"/>
      <c r="K3" s="880" t="s">
        <v>809</v>
      </c>
      <c r="L3" s="881"/>
      <c r="M3" s="881"/>
      <c r="N3" s="881"/>
      <c r="O3" s="881"/>
      <c r="P3" s="881"/>
      <c r="Q3" s="881"/>
      <c r="R3" s="881"/>
      <c r="S3" s="882" t="s">
        <v>810</v>
      </c>
      <c r="T3" s="883"/>
      <c r="U3" s="884"/>
      <c r="V3" s="885" t="s">
        <v>811</v>
      </c>
      <c r="W3" s="886"/>
      <c r="X3" s="886"/>
      <c r="Y3" s="887"/>
      <c r="Z3" s="118" t="s">
        <v>812</v>
      </c>
    </row>
    <row r="4" spans="2:26" ht="97.5" customHeight="1">
      <c r="B4" s="18"/>
      <c r="C4" s="120" t="s">
        <v>177</v>
      </c>
      <c r="D4" s="5" t="s">
        <v>178</v>
      </c>
      <c r="E4" s="121" t="s">
        <v>179</v>
      </c>
      <c r="F4" s="122" t="s">
        <v>180</v>
      </c>
      <c r="G4" s="143" t="s">
        <v>181</v>
      </c>
      <c r="H4" s="73" t="s">
        <v>813</v>
      </c>
      <c r="I4" s="73" t="s">
        <v>814</v>
      </c>
      <c r="J4" s="144" t="s">
        <v>815</v>
      </c>
      <c r="K4" s="123" t="s">
        <v>182</v>
      </c>
      <c r="L4" s="18" t="s">
        <v>183</v>
      </c>
      <c r="M4" s="18" t="s">
        <v>184</v>
      </c>
      <c r="N4" s="18" t="s">
        <v>185</v>
      </c>
      <c r="O4" s="18" t="s">
        <v>186</v>
      </c>
      <c r="P4" s="18" t="s">
        <v>187</v>
      </c>
      <c r="Q4" s="59" t="s">
        <v>188</v>
      </c>
      <c r="R4" s="59" t="s">
        <v>189</v>
      </c>
      <c r="S4" s="143" t="s">
        <v>190</v>
      </c>
      <c r="T4" s="73" t="s">
        <v>191</v>
      </c>
      <c r="U4" s="144" t="s">
        <v>192</v>
      </c>
      <c r="V4" s="143" t="s">
        <v>193</v>
      </c>
      <c r="W4" s="73" t="s">
        <v>194</v>
      </c>
      <c r="X4" s="73" t="s">
        <v>195</v>
      </c>
      <c r="Y4" s="144" t="s">
        <v>196</v>
      </c>
      <c r="Z4" s="125" t="s">
        <v>197</v>
      </c>
    </row>
    <row r="5" spans="2:26" ht="158.25" customHeight="1">
      <c r="B5" s="451" t="s">
        <v>816</v>
      </c>
      <c r="C5" s="452">
        <v>127946</v>
      </c>
      <c r="D5" s="5"/>
      <c r="E5" s="121"/>
      <c r="F5" s="122">
        <f>C5+D5+E5</f>
        <v>127946</v>
      </c>
      <c r="G5" s="143">
        <v>127946</v>
      </c>
      <c r="H5" s="73" t="s">
        <v>226</v>
      </c>
      <c r="I5" s="73"/>
      <c r="J5" s="144"/>
      <c r="K5" s="140" t="s">
        <v>543</v>
      </c>
      <c r="L5" s="18" t="s">
        <v>817</v>
      </c>
      <c r="M5" s="18" t="s">
        <v>818</v>
      </c>
      <c r="N5" s="18" t="s">
        <v>819</v>
      </c>
      <c r="O5" s="18">
        <v>3</v>
      </c>
      <c r="P5" s="73">
        <v>7901858</v>
      </c>
      <c r="Q5" s="59"/>
      <c r="R5" s="59"/>
      <c r="S5" s="124"/>
      <c r="T5" s="73"/>
      <c r="U5" s="443"/>
      <c r="V5" s="453"/>
      <c r="W5" s="73"/>
      <c r="X5" s="73"/>
      <c r="Y5" s="454"/>
      <c r="Z5" s="125"/>
    </row>
    <row r="6" spans="2:26" ht="30" customHeight="1">
      <c r="B6" s="455" t="s">
        <v>820</v>
      </c>
      <c r="C6" s="456">
        <f>SUM(C5:C5)</f>
        <v>127946</v>
      </c>
      <c r="D6" s="457">
        <f t="shared" ref="D6:Y6" si="0">SUM(D5:D5)</f>
        <v>0</v>
      </c>
      <c r="E6" s="458">
        <f t="shared" si="0"/>
        <v>0</v>
      </c>
      <c r="F6" s="459">
        <f t="shared" si="0"/>
        <v>127946</v>
      </c>
      <c r="G6" s="456">
        <f t="shared" si="0"/>
        <v>127946</v>
      </c>
      <c r="H6" s="460">
        <f t="shared" si="0"/>
        <v>0</v>
      </c>
      <c r="I6" s="460">
        <f t="shared" si="0"/>
        <v>0</v>
      </c>
      <c r="J6" s="461">
        <f t="shared" si="0"/>
        <v>0</v>
      </c>
      <c r="K6" s="462">
        <f t="shared" si="0"/>
        <v>0</v>
      </c>
      <c r="L6" s="463">
        <f t="shared" si="0"/>
        <v>0</v>
      </c>
      <c r="M6" s="463">
        <f t="shared" si="0"/>
        <v>0</v>
      </c>
      <c r="N6" s="463">
        <f t="shared" si="0"/>
        <v>0</v>
      </c>
      <c r="O6" s="463">
        <f t="shared" si="0"/>
        <v>3</v>
      </c>
      <c r="P6" s="464">
        <f t="shared" si="0"/>
        <v>7901858</v>
      </c>
      <c r="Q6" s="465">
        <f t="shared" si="0"/>
        <v>0</v>
      </c>
      <c r="R6" s="466">
        <f t="shared" si="0"/>
        <v>0</v>
      </c>
      <c r="S6" s="467">
        <f t="shared" si="0"/>
        <v>0</v>
      </c>
      <c r="T6" s="460">
        <f t="shared" si="0"/>
        <v>0</v>
      </c>
      <c r="U6" s="461">
        <f t="shared" si="0"/>
        <v>0</v>
      </c>
      <c r="V6" s="467">
        <f t="shared" si="0"/>
        <v>0</v>
      </c>
      <c r="W6" s="460">
        <f t="shared" si="0"/>
        <v>0</v>
      </c>
      <c r="X6" s="460">
        <f t="shared" si="0"/>
        <v>0</v>
      </c>
      <c r="Y6" s="461">
        <f t="shared" si="0"/>
        <v>0</v>
      </c>
      <c r="Z6" s="468"/>
    </row>
    <row r="7" spans="2:26" ht="30" customHeight="1">
      <c r="B7" s="469" t="s">
        <v>821</v>
      </c>
      <c r="C7" s="120">
        <v>825</v>
      </c>
      <c r="D7" s="5"/>
      <c r="E7" s="121"/>
      <c r="F7" s="122">
        <f t="shared" ref="F7:F70" si="1">C7+D7+E7</f>
        <v>825</v>
      </c>
      <c r="G7" s="143"/>
      <c r="H7" s="73"/>
      <c r="I7" s="73"/>
      <c r="J7" s="144"/>
      <c r="K7" s="123"/>
      <c r="L7" s="18"/>
      <c r="M7" s="18"/>
      <c r="N7" s="18"/>
      <c r="O7" s="18"/>
      <c r="P7" s="18"/>
      <c r="Q7" s="59"/>
      <c r="R7" s="59"/>
      <c r="S7" s="124"/>
      <c r="T7" s="73"/>
      <c r="U7" s="443"/>
      <c r="V7" s="124"/>
      <c r="W7" s="73"/>
      <c r="X7" s="73"/>
      <c r="Y7" s="443"/>
      <c r="Z7" s="125"/>
    </row>
    <row r="8" spans="2:26" ht="30" customHeight="1">
      <c r="B8" s="469" t="s">
        <v>822</v>
      </c>
      <c r="C8" s="120">
        <v>8250</v>
      </c>
      <c r="D8" s="5"/>
      <c r="E8" s="121"/>
      <c r="F8" s="122">
        <f t="shared" si="1"/>
        <v>8250</v>
      </c>
      <c r="G8" s="143"/>
      <c r="H8" s="73"/>
      <c r="I8" s="73"/>
      <c r="J8" s="144"/>
      <c r="K8" s="123"/>
      <c r="L8" s="18"/>
      <c r="M8" s="18"/>
      <c r="N8" s="18"/>
      <c r="O8" s="18"/>
      <c r="P8" s="18"/>
      <c r="Q8" s="59"/>
      <c r="R8" s="59"/>
      <c r="S8" s="124"/>
      <c r="T8" s="73"/>
      <c r="U8" s="443"/>
      <c r="V8" s="124"/>
      <c r="W8" s="73"/>
      <c r="X8" s="73"/>
      <c r="Y8" s="443"/>
      <c r="Z8" s="125"/>
    </row>
    <row r="9" spans="2:26" ht="30" customHeight="1">
      <c r="B9" s="469" t="s">
        <v>823</v>
      </c>
      <c r="C9" s="120">
        <v>1993</v>
      </c>
      <c r="D9" s="5"/>
      <c r="E9" s="121"/>
      <c r="F9" s="122">
        <f t="shared" si="1"/>
        <v>1993</v>
      </c>
      <c r="G9" s="143"/>
      <c r="H9" s="73"/>
      <c r="I9" s="73"/>
      <c r="J9" s="144"/>
      <c r="K9" s="123"/>
      <c r="L9" s="18"/>
      <c r="M9" s="18"/>
      <c r="N9" s="18"/>
      <c r="O9" s="18"/>
      <c r="P9" s="18"/>
      <c r="Q9" s="59"/>
      <c r="R9" s="59"/>
      <c r="S9" s="124"/>
      <c r="T9" s="73"/>
      <c r="U9" s="443"/>
      <c r="V9" s="124"/>
      <c r="W9" s="73"/>
      <c r="X9" s="73"/>
      <c r="Y9" s="443"/>
      <c r="Z9" s="125"/>
    </row>
    <row r="10" spans="2:26" ht="30" customHeight="1">
      <c r="B10" s="469" t="s">
        <v>824</v>
      </c>
      <c r="C10" s="120">
        <v>10518</v>
      </c>
      <c r="D10" s="5"/>
      <c r="E10" s="121"/>
      <c r="F10" s="122">
        <f t="shared" si="1"/>
        <v>10518</v>
      </c>
      <c r="G10" s="143"/>
      <c r="H10" s="73"/>
      <c r="I10" s="73"/>
      <c r="J10" s="144"/>
      <c r="K10" s="123"/>
      <c r="L10" s="18"/>
      <c r="M10" s="18"/>
      <c r="N10" s="18"/>
      <c r="O10" s="18"/>
      <c r="P10" s="18"/>
      <c r="Q10" s="59"/>
      <c r="R10" s="59"/>
      <c r="S10" s="124"/>
      <c r="T10" s="73"/>
      <c r="U10" s="443"/>
      <c r="V10" s="124"/>
      <c r="W10" s="73"/>
      <c r="X10" s="73"/>
      <c r="Y10" s="443"/>
      <c r="Z10" s="125"/>
    </row>
    <row r="11" spans="2:26" ht="30" customHeight="1">
      <c r="B11" s="469" t="s">
        <v>825</v>
      </c>
      <c r="C11" s="120">
        <v>2932</v>
      </c>
      <c r="D11" s="5"/>
      <c r="E11" s="121"/>
      <c r="F11" s="122">
        <f t="shared" si="1"/>
        <v>2932</v>
      </c>
      <c r="G11" s="143"/>
      <c r="H11" s="73"/>
      <c r="I11" s="73"/>
      <c r="J11" s="144"/>
      <c r="K11" s="123"/>
      <c r="L11" s="18"/>
      <c r="M11" s="18"/>
      <c r="N11" s="18"/>
      <c r="O11" s="18"/>
      <c r="P11" s="18"/>
      <c r="Q11" s="59"/>
      <c r="R11" s="59"/>
      <c r="S11" s="124"/>
      <c r="T11" s="73"/>
      <c r="U11" s="443"/>
      <c r="V11" s="124"/>
      <c r="W11" s="73"/>
      <c r="X11" s="73"/>
      <c r="Y11" s="443"/>
      <c r="Z11" s="125"/>
    </row>
    <row r="12" spans="2:26" ht="30" customHeight="1">
      <c r="B12" s="469" t="s">
        <v>826</v>
      </c>
      <c r="C12" s="120">
        <v>17081</v>
      </c>
      <c r="D12" s="5"/>
      <c r="E12" s="121"/>
      <c r="F12" s="122">
        <f t="shared" si="1"/>
        <v>17081</v>
      </c>
      <c r="G12" s="120"/>
      <c r="H12" s="73"/>
      <c r="I12" s="73"/>
      <c r="J12" s="144"/>
      <c r="K12" s="140"/>
      <c r="L12" s="18"/>
      <c r="M12" s="18"/>
      <c r="N12" s="18"/>
      <c r="O12" s="18"/>
      <c r="P12" s="66"/>
      <c r="Q12" s="141"/>
      <c r="R12" s="142"/>
      <c r="S12" s="143"/>
      <c r="T12" s="73"/>
      <c r="U12" s="144"/>
      <c r="V12" s="143"/>
      <c r="W12" s="73"/>
      <c r="X12" s="73"/>
      <c r="Y12" s="144"/>
      <c r="Z12" s="470"/>
    </row>
    <row r="13" spans="2:26" ht="30" customHeight="1">
      <c r="B13" s="455" t="s">
        <v>827</v>
      </c>
      <c r="C13" s="456">
        <f>SUM(C7:C12)</f>
        <v>41599</v>
      </c>
      <c r="D13" s="457"/>
      <c r="E13" s="458"/>
      <c r="F13" s="459">
        <f t="shared" si="1"/>
        <v>41599</v>
      </c>
      <c r="G13" s="456">
        <f>SUM(G7:G12)</f>
        <v>0</v>
      </c>
      <c r="H13" s="460">
        <f>SUM(H7:H12)</f>
        <v>0</v>
      </c>
      <c r="I13" s="460">
        <f>SUM(I7:I12)</f>
        <v>0</v>
      </c>
      <c r="J13" s="461">
        <f>SUM(J7:J12)</f>
        <v>0</v>
      </c>
      <c r="K13" s="462"/>
      <c r="L13" s="463"/>
      <c r="M13" s="463"/>
      <c r="N13" s="463"/>
      <c r="O13" s="463"/>
      <c r="P13" s="464">
        <f>SUM(P7:P12)</f>
        <v>0</v>
      </c>
      <c r="Q13" s="465">
        <f>SUM(Q7:Q12)</f>
        <v>0</v>
      </c>
      <c r="R13" s="466"/>
      <c r="S13" s="467"/>
      <c r="T13" s="460"/>
      <c r="U13" s="461"/>
      <c r="V13" s="467"/>
      <c r="W13" s="460"/>
      <c r="X13" s="460"/>
      <c r="Y13" s="461"/>
      <c r="Z13" s="468"/>
    </row>
    <row r="14" spans="2:26" ht="30" customHeight="1">
      <c r="B14" s="469" t="s">
        <v>828</v>
      </c>
      <c r="C14" s="120">
        <v>10155</v>
      </c>
      <c r="D14" s="5"/>
      <c r="E14" s="121"/>
      <c r="F14" s="122">
        <f t="shared" si="1"/>
        <v>10155</v>
      </c>
      <c r="G14" s="143"/>
      <c r="H14" s="73"/>
      <c r="I14" s="73"/>
      <c r="J14" s="144"/>
      <c r="K14" s="123"/>
      <c r="L14" s="18"/>
      <c r="M14" s="18"/>
      <c r="N14" s="18"/>
      <c r="O14" s="18"/>
      <c r="P14" s="18"/>
      <c r="Q14" s="59"/>
      <c r="R14" s="59"/>
      <c r="S14" s="124"/>
      <c r="T14" s="73"/>
      <c r="U14" s="443"/>
      <c r="V14" s="124"/>
      <c r="W14" s="73"/>
      <c r="X14" s="73"/>
      <c r="Y14" s="443"/>
      <c r="Z14" s="125"/>
    </row>
    <row r="15" spans="2:26" ht="30" customHeight="1">
      <c r="B15" s="469" t="s">
        <v>829</v>
      </c>
      <c r="C15" s="120">
        <v>1304</v>
      </c>
      <c r="D15" s="5"/>
      <c r="E15" s="121"/>
      <c r="F15" s="122">
        <f t="shared" si="1"/>
        <v>1304</v>
      </c>
      <c r="G15" s="143"/>
      <c r="H15" s="73"/>
      <c r="I15" s="73"/>
      <c r="J15" s="144"/>
      <c r="K15" s="123"/>
      <c r="L15" s="18"/>
      <c r="M15" s="18"/>
      <c r="N15" s="18"/>
      <c r="O15" s="18"/>
      <c r="P15" s="18"/>
      <c r="Q15" s="59"/>
      <c r="R15" s="59"/>
      <c r="S15" s="124"/>
      <c r="T15" s="73"/>
      <c r="U15" s="443"/>
      <c r="V15" s="143"/>
      <c r="W15" s="73"/>
      <c r="X15" s="73">
        <v>46733</v>
      </c>
      <c r="Y15" s="144">
        <v>2103</v>
      </c>
      <c r="Z15" s="470"/>
    </row>
    <row r="16" spans="2:26" ht="30" customHeight="1">
      <c r="B16" s="469" t="s">
        <v>830</v>
      </c>
      <c r="C16" s="120">
        <v>4150</v>
      </c>
      <c r="D16" s="5"/>
      <c r="E16" s="121"/>
      <c r="F16" s="122">
        <f t="shared" si="1"/>
        <v>4150</v>
      </c>
      <c r="G16" s="143"/>
      <c r="H16" s="73"/>
      <c r="I16" s="73"/>
      <c r="J16" s="144"/>
      <c r="K16" s="123"/>
      <c r="L16" s="18"/>
      <c r="M16" s="18"/>
      <c r="N16" s="18"/>
      <c r="O16" s="18"/>
      <c r="P16" s="18"/>
      <c r="Q16" s="59"/>
      <c r="R16" s="59"/>
      <c r="S16" s="124"/>
      <c r="T16" s="73"/>
      <c r="U16" s="443"/>
      <c r="V16" s="124"/>
      <c r="W16" s="73"/>
      <c r="X16" s="73"/>
      <c r="Y16" s="443"/>
      <c r="Z16" s="125"/>
    </row>
    <row r="17" spans="2:26" ht="30" customHeight="1">
      <c r="B17" s="469" t="s">
        <v>831</v>
      </c>
      <c r="C17" s="120">
        <v>509</v>
      </c>
      <c r="D17" s="5"/>
      <c r="E17" s="121"/>
      <c r="F17" s="122">
        <f t="shared" si="1"/>
        <v>509</v>
      </c>
      <c r="G17" s="143"/>
      <c r="H17" s="73"/>
      <c r="I17" s="73"/>
      <c r="J17" s="144"/>
      <c r="K17" s="123"/>
      <c r="L17" s="18"/>
      <c r="M17" s="18"/>
      <c r="N17" s="18"/>
      <c r="O17" s="18"/>
      <c r="P17" s="18"/>
      <c r="Q17" s="59"/>
      <c r="R17" s="59"/>
      <c r="S17" s="124"/>
      <c r="T17" s="73"/>
      <c r="U17" s="443"/>
      <c r="V17" s="124"/>
      <c r="W17" s="73"/>
      <c r="X17" s="73">
        <v>587757</v>
      </c>
      <c r="Y17" s="443">
        <v>14694</v>
      </c>
      <c r="Z17" s="125"/>
    </row>
    <row r="18" spans="2:26" ht="30" customHeight="1">
      <c r="B18" s="469" t="s">
        <v>832</v>
      </c>
      <c r="C18" s="120">
        <v>1175</v>
      </c>
      <c r="D18" s="5"/>
      <c r="E18" s="121"/>
      <c r="F18" s="122">
        <f t="shared" si="1"/>
        <v>1175</v>
      </c>
      <c r="G18" s="143"/>
      <c r="H18" s="73"/>
      <c r="I18" s="73"/>
      <c r="J18" s="144"/>
      <c r="K18" s="123"/>
      <c r="L18" s="18"/>
      <c r="M18" s="18"/>
      <c r="N18" s="18"/>
      <c r="O18" s="18"/>
      <c r="P18" s="18"/>
      <c r="Q18" s="59"/>
      <c r="R18" s="59"/>
      <c r="S18" s="124"/>
      <c r="T18" s="73"/>
      <c r="U18" s="443"/>
      <c r="V18" s="124"/>
      <c r="W18" s="73"/>
      <c r="X18" s="73"/>
      <c r="Y18" s="443"/>
      <c r="Z18" s="470"/>
    </row>
    <row r="19" spans="2:26" ht="30" customHeight="1">
      <c r="B19" s="469" t="s">
        <v>833</v>
      </c>
      <c r="C19" s="120">
        <v>563</v>
      </c>
      <c r="D19" s="5"/>
      <c r="E19" s="121"/>
      <c r="F19" s="122">
        <f t="shared" si="1"/>
        <v>563</v>
      </c>
      <c r="G19" s="143"/>
      <c r="H19" s="73"/>
      <c r="I19" s="73"/>
      <c r="J19" s="144"/>
      <c r="K19" s="123"/>
      <c r="L19" s="18"/>
      <c r="M19" s="18"/>
      <c r="N19" s="18"/>
      <c r="O19" s="18"/>
      <c r="P19" s="18"/>
      <c r="Q19" s="59"/>
      <c r="R19" s="59"/>
      <c r="S19" s="124"/>
      <c r="T19" s="73"/>
      <c r="U19" s="443"/>
      <c r="V19" s="124"/>
      <c r="W19" s="73"/>
      <c r="X19" s="73">
        <v>207395</v>
      </c>
      <c r="Y19" s="443">
        <v>5185</v>
      </c>
      <c r="Z19" s="125"/>
    </row>
    <row r="20" spans="2:26" ht="30" customHeight="1">
      <c r="B20" s="469" t="s">
        <v>834</v>
      </c>
      <c r="C20" s="471">
        <v>463</v>
      </c>
      <c r="D20" s="472"/>
      <c r="E20" s="473"/>
      <c r="F20" s="122">
        <f t="shared" si="1"/>
        <v>463</v>
      </c>
      <c r="G20" s="143"/>
      <c r="H20" s="73"/>
      <c r="I20" s="73"/>
      <c r="J20" s="144"/>
      <c r="K20" s="123"/>
      <c r="L20" s="18"/>
      <c r="M20" s="18"/>
      <c r="N20" s="18"/>
      <c r="O20" s="18"/>
      <c r="P20" s="18"/>
      <c r="Q20" s="59"/>
      <c r="R20" s="59"/>
      <c r="S20" s="124"/>
      <c r="T20" s="73"/>
      <c r="U20" s="443"/>
      <c r="V20" s="124"/>
      <c r="W20" s="73"/>
      <c r="X20" s="73">
        <v>289636</v>
      </c>
      <c r="Y20" s="443">
        <v>7241</v>
      </c>
      <c r="Z20" s="125"/>
    </row>
    <row r="21" spans="2:26" ht="30" customHeight="1">
      <c r="B21" s="469" t="s">
        <v>835</v>
      </c>
      <c r="C21" s="120">
        <v>4485.0190000000002</v>
      </c>
      <c r="D21" s="5"/>
      <c r="E21" s="121"/>
      <c r="F21" s="122">
        <f t="shared" si="1"/>
        <v>4485.0190000000002</v>
      </c>
      <c r="G21" s="143"/>
      <c r="H21" s="73"/>
      <c r="I21" s="73"/>
      <c r="J21" s="144"/>
      <c r="K21" s="123"/>
      <c r="L21" s="18"/>
      <c r="M21" s="18"/>
      <c r="N21" s="18"/>
      <c r="O21" s="18"/>
      <c r="P21" s="18"/>
      <c r="Q21" s="59"/>
      <c r="R21" s="59"/>
      <c r="S21" s="124"/>
      <c r="T21" s="73"/>
      <c r="U21" s="443"/>
      <c r="V21" s="124"/>
      <c r="W21" s="73"/>
      <c r="X21" s="73"/>
      <c r="Y21" s="443"/>
      <c r="Z21" s="125"/>
    </row>
    <row r="22" spans="2:26" ht="30" customHeight="1">
      <c r="B22" s="469" t="s">
        <v>836</v>
      </c>
      <c r="C22" s="120">
        <v>2990</v>
      </c>
      <c r="D22" s="5"/>
      <c r="E22" s="121"/>
      <c r="F22" s="122">
        <f t="shared" si="1"/>
        <v>2990</v>
      </c>
      <c r="G22" s="120"/>
      <c r="H22" s="73"/>
      <c r="I22" s="73"/>
      <c r="J22" s="144"/>
      <c r="K22" s="140"/>
      <c r="L22" s="18"/>
      <c r="M22" s="18"/>
      <c r="N22" s="18"/>
      <c r="O22" s="18"/>
      <c r="P22" s="66"/>
      <c r="Q22" s="141"/>
      <c r="R22" s="142"/>
      <c r="S22" s="143"/>
      <c r="T22" s="73"/>
      <c r="U22" s="144"/>
      <c r="V22" s="143"/>
      <c r="W22" s="73"/>
      <c r="X22" s="73"/>
      <c r="Y22" s="144"/>
      <c r="Z22" s="470"/>
    </row>
    <row r="23" spans="2:26" ht="30" customHeight="1">
      <c r="B23" s="469" t="s">
        <v>837</v>
      </c>
      <c r="C23" s="120">
        <v>1291</v>
      </c>
      <c r="D23" s="5"/>
      <c r="E23" s="121"/>
      <c r="F23" s="122">
        <f t="shared" si="1"/>
        <v>1291</v>
      </c>
      <c r="G23" s="143"/>
      <c r="H23" s="73"/>
      <c r="I23" s="73"/>
      <c r="J23" s="144"/>
      <c r="K23" s="123"/>
      <c r="L23" s="18"/>
      <c r="M23" s="18"/>
      <c r="N23" s="18"/>
      <c r="O23" s="18"/>
      <c r="P23" s="18"/>
      <c r="Q23" s="59"/>
      <c r="R23" s="59"/>
      <c r="S23" s="124"/>
      <c r="T23" s="73"/>
      <c r="U23" s="443"/>
      <c r="V23" s="124"/>
      <c r="W23" s="73"/>
      <c r="X23" s="73"/>
      <c r="Y23" s="443"/>
      <c r="Z23" s="125"/>
    </row>
    <row r="24" spans="2:26" ht="30" customHeight="1">
      <c r="B24" s="469" t="s">
        <v>838</v>
      </c>
      <c r="C24" s="120">
        <v>547</v>
      </c>
      <c r="D24" s="5"/>
      <c r="E24" s="121"/>
      <c r="F24" s="122">
        <f t="shared" si="1"/>
        <v>547</v>
      </c>
      <c r="G24" s="143"/>
      <c r="H24" s="73"/>
      <c r="I24" s="73"/>
      <c r="J24" s="144"/>
      <c r="K24" s="123"/>
      <c r="L24" s="18"/>
      <c r="M24" s="18"/>
      <c r="N24" s="18"/>
      <c r="O24" s="18"/>
      <c r="P24" s="18"/>
      <c r="Q24" s="59"/>
      <c r="R24" s="59"/>
      <c r="S24" s="124"/>
      <c r="T24" s="73"/>
      <c r="U24" s="443"/>
      <c r="V24" s="124"/>
      <c r="W24" s="73"/>
      <c r="X24" s="73"/>
      <c r="Y24" s="443"/>
      <c r="Z24" s="125"/>
    </row>
    <row r="25" spans="2:26" ht="30" customHeight="1">
      <c r="B25" s="469" t="s">
        <v>839</v>
      </c>
      <c r="C25" s="120">
        <v>1077</v>
      </c>
      <c r="D25" s="5"/>
      <c r="E25" s="121"/>
      <c r="F25" s="122">
        <f t="shared" si="1"/>
        <v>1077</v>
      </c>
      <c r="G25" s="143"/>
      <c r="H25" s="73"/>
      <c r="I25" s="73"/>
      <c r="J25" s="144"/>
      <c r="K25" s="123"/>
      <c r="L25" s="18"/>
      <c r="M25" s="18"/>
      <c r="N25" s="18"/>
      <c r="O25" s="18"/>
      <c r="P25" s="18"/>
      <c r="Q25" s="59"/>
      <c r="R25" s="59"/>
      <c r="S25" s="124"/>
      <c r="T25" s="73"/>
      <c r="U25" s="443"/>
      <c r="V25" s="124"/>
      <c r="W25" s="73"/>
      <c r="X25" s="73"/>
      <c r="Y25" s="443"/>
      <c r="Z25" s="125"/>
    </row>
    <row r="26" spans="2:26" ht="30" customHeight="1">
      <c r="B26" s="469" t="s">
        <v>840</v>
      </c>
      <c r="C26" s="120">
        <v>903</v>
      </c>
      <c r="D26" s="5"/>
      <c r="E26" s="121"/>
      <c r="F26" s="122">
        <f t="shared" si="1"/>
        <v>903</v>
      </c>
      <c r="G26" s="120"/>
      <c r="H26" s="73"/>
      <c r="I26" s="73"/>
      <c r="J26" s="144"/>
      <c r="K26" s="140"/>
      <c r="L26" s="18"/>
      <c r="M26" s="18"/>
      <c r="N26" s="18"/>
      <c r="O26" s="18"/>
      <c r="P26" s="66"/>
      <c r="Q26" s="141"/>
      <c r="R26" s="142"/>
      <c r="S26" s="143"/>
      <c r="T26" s="73"/>
      <c r="U26" s="144"/>
      <c r="V26" s="143"/>
      <c r="W26" s="73"/>
      <c r="X26" s="73"/>
      <c r="Y26" s="144"/>
      <c r="Z26" s="470"/>
    </row>
    <row r="27" spans="2:26" ht="30" customHeight="1">
      <c r="B27" s="469" t="s">
        <v>841</v>
      </c>
      <c r="C27" s="120">
        <v>3447</v>
      </c>
      <c r="D27" s="5"/>
      <c r="E27" s="121"/>
      <c r="F27" s="122">
        <f t="shared" si="1"/>
        <v>3447</v>
      </c>
      <c r="G27" s="143"/>
      <c r="H27" s="73"/>
      <c r="I27" s="73"/>
      <c r="J27" s="144"/>
      <c r="K27" s="123"/>
      <c r="L27" s="18"/>
      <c r="M27" s="18"/>
      <c r="N27" s="18"/>
      <c r="O27" s="18"/>
      <c r="P27" s="18"/>
      <c r="Q27" s="59"/>
      <c r="R27" s="59"/>
      <c r="S27" s="124"/>
      <c r="T27" s="73"/>
      <c r="U27" s="443"/>
      <c r="V27" s="124"/>
      <c r="W27" s="73"/>
      <c r="X27" s="73"/>
      <c r="Y27" s="443"/>
      <c r="Z27" s="125"/>
    </row>
    <row r="28" spans="2:26" ht="30" customHeight="1">
      <c r="B28" s="469" t="s">
        <v>842</v>
      </c>
      <c r="C28" s="120">
        <v>895</v>
      </c>
      <c r="D28" s="5"/>
      <c r="E28" s="121"/>
      <c r="F28" s="122">
        <f t="shared" si="1"/>
        <v>895</v>
      </c>
      <c r="G28" s="143"/>
      <c r="H28" s="73"/>
      <c r="I28" s="73"/>
      <c r="J28" s="144"/>
      <c r="K28" s="123"/>
      <c r="L28" s="18"/>
      <c r="M28" s="18"/>
      <c r="N28" s="18"/>
      <c r="O28" s="18"/>
      <c r="P28" s="18"/>
      <c r="Q28" s="59"/>
      <c r="R28" s="59"/>
      <c r="S28" s="124"/>
      <c r="T28" s="73"/>
      <c r="U28" s="443"/>
      <c r="V28" s="124"/>
      <c r="W28" s="73"/>
      <c r="X28" s="73"/>
      <c r="Y28" s="443"/>
      <c r="Z28" s="125"/>
    </row>
    <row r="29" spans="2:26" ht="30" customHeight="1">
      <c r="B29" s="469" t="s">
        <v>843</v>
      </c>
      <c r="C29" s="120">
        <v>1204</v>
      </c>
      <c r="D29" s="5"/>
      <c r="E29" s="121"/>
      <c r="F29" s="122">
        <f t="shared" si="1"/>
        <v>1204</v>
      </c>
      <c r="G29" s="143"/>
      <c r="H29" s="73"/>
      <c r="I29" s="73"/>
      <c r="J29" s="144"/>
      <c r="K29" s="123"/>
      <c r="L29" s="18"/>
      <c r="M29" s="18"/>
      <c r="N29" s="18"/>
      <c r="O29" s="18"/>
      <c r="P29" s="18"/>
      <c r="Q29" s="59"/>
      <c r="R29" s="59"/>
      <c r="S29" s="124"/>
      <c r="T29" s="73"/>
      <c r="U29" s="443"/>
      <c r="V29" s="124"/>
      <c r="W29" s="73"/>
      <c r="X29" s="73"/>
      <c r="Y29" s="443"/>
      <c r="Z29" s="125"/>
    </row>
    <row r="30" spans="2:26" ht="30" customHeight="1">
      <c r="B30" s="469" t="s">
        <v>844</v>
      </c>
      <c r="C30" s="120">
        <v>665</v>
      </c>
      <c r="D30" s="5"/>
      <c r="E30" s="121"/>
      <c r="F30" s="122">
        <f t="shared" si="1"/>
        <v>665</v>
      </c>
      <c r="G30" s="120"/>
      <c r="H30" s="73"/>
      <c r="I30" s="73"/>
      <c r="J30" s="144"/>
      <c r="K30" s="140"/>
      <c r="L30" s="18"/>
      <c r="M30" s="18"/>
      <c r="N30" s="18"/>
      <c r="O30" s="18"/>
      <c r="P30" s="66"/>
      <c r="Q30" s="141"/>
      <c r="R30" s="142"/>
      <c r="S30" s="143"/>
      <c r="T30" s="73"/>
      <c r="U30" s="144"/>
      <c r="V30" s="143"/>
      <c r="W30" s="73"/>
      <c r="X30" s="73"/>
      <c r="Y30" s="144"/>
      <c r="Z30" s="470"/>
    </row>
    <row r="31" spans="2:26" ht="30" customHeight="1">
      <c r="B31" s="469" t="s">
        <v>845</v>
      </c>
      <c r="C31" s="120">
        <v>1858</v>
      </c>
      <c r="D31" s="5"/>
      <c r="E31" s="121"/>
      <c r="F31" s="122">
        <f t="shared" si="1"/>
        <v>1858</v>
      </c>
      <c r="G31" s="143"/>
      <c r="H31" s="73"/>
      <c r="I31" s="73"/>
      <c r="J31" s="144"/>
      <c r="K31" s="123"/>
      <c r="L31" s="18"/>
      <c r="M31" s="18"/>
      <c r="N31" s="18"/>
      <c r="O31" s="18"/>
      <c r="P31" s="18"/>
      <c r="Q31" s="59"/>
      <c r="R31" s="59"/>
      <c r="S31" s="124"/>
      <c r="T31" s="73"/>
      <c r="U31" s="443"/>
      <c r="V31" s="124"/>
      <c r="W31" s="73"/>
      <c r="X31" s="73"/>
      <c r="Y31" s="443"/>
      <c r="Z31" s="125"/>
    </row>
    <row r="32" spans="2:26" ht="30" customHeight="1">
      <c r="B32" s="469" t="s">
        <v>846</v>
      </c>
      <c r="C32" s="120">
        <v>799</v>
      </c>
      <c r="D32" s="5"/>
      <c r="E32" s="121"/>
      <c r="F32" s="122">
        <f t="shared" si="1"/>
        <v>799</v>
      </c>
      <c r="G32" s="143"/>
      <c r="H32" s="73"/>
      <c r="I32" s="73"/>
      <c r="J32" s="144"/>
      <c r="K32" s="123"/>
      <c r="L32" s="18"/>
      <c r="M32" s="18"/>
      <c r="N32" s="18"/>
      <c r="O32" s="18"/>
      <c r="P32" s="18"/>
      <c r="Q32" s="59"/>
      <c r="R32" s="59"/>
      <c r="S32" s="124"/>
      <c r="T32" s="73"/>
      <c r="U32" s="443"/>
      <c r="V32" s="124"/>
      <c r="W32" s="73"/>
      <c r="X32" s="73"/>
      <c r="Y32" s="443"/>
      <c r="Z32" s="125"/>
    </row>
    <row r="33" spans="1:26" ht="30" customHeight="1">
      <c r="B33" s="455" t="s">
        <v>847</v>
      </c>
      <c r="C33" s="456">
        <f>SUM(C14:C32)</f>
        <v>38480.019</v>
      </c>
      <c r="D33" s="457">
        <f t="shared" ref="D33:Y33" si="2">SUM(D14:D32)</f>
        <v>0</v>
      </c>
      <c r="E33" s="458">
        <f t="shared" si="2"/>
        <v>0</v>
      </c>
      <c r="F33" s="459">
        <f t="shared" si="2"/>
        <v>38480.019</v>
      </c>
      <c r="G33" s="456">
        <f t="shared" si="2"/>
        <v>0</v>
      </c>
      <c r="H33" s="460">
        <f t="shared" si="2"/>
        <v>0</v>
      </c>
      <c r="I33" s="460">
        <f t="shared" si="2"/>
        <v>0</v>
      </c>
      <c r="J33" s="461">
        <f t="shared" si="2"/>
        <v>0</v>
      </c>
      <c r="K33" s="462">
        <f t="shared" si="2"/>
        <v>0</v>
      </c>
      <c r="L33" s="463">
        <f t="shared" si="2"/>
        <v>0</v>
      </c>
      <c r="M33" s="463">
        <f t="shared" si="2"/>
        <v>0</v>
      </c>
      <c r="N33" s="463">
        <f t="shared" si="2"/>
        <v>0</v>
      </c>
      <c r="O33" s="463">
        <f t="shared" si="2"/>
        <v>0</v>
      </c>
      <c r="P33" s="464">
        <f t="shared" si="2"/>
        <v>0</v>
      </c>
      <c r="Q33" s="465">
        <f t="shared" si="2"/>
        <v>0</v>
      </c>
      <c r="R33" s="466">
        <f t="shared" si="2"/>
        <v>0</v>
      </c>
      <c r="S33" s="467">
        <f t="shared" si="2"/>
        <v>0</v>
      </c>
      <c r="T33" s="460">
        <f t="shared" si="2"/>
        <v>0</v>
      </c>
      <c r="U33" s="461">
        <f t="shared" si="2"/>
        <v>0</v>
      </c>
      <c r="V33" s="467">
        <f t="shared" si="2"/>
        <v>0</v>
      </c>
      <c r="W33" s="460">
        <f t="shared" si="2"/>
        <v>0</v>
      </c>
      <c r="X33" s="460">
        <f t="shared" si="2"/>
        <v>1131521</v>
      </c>
      <c r="Y33" s="461">
        <f t="shared" si="2"/>
        <v>29223</v>
      </c>
      <c r="Z33" s="468"/>
    </row>
    <row r="34" spans="1:26" ht="30" customHeight="1">
      <c r="A34" s="474"/>
      <c r="B34" s="475" t="s">
        <v>848</v>
      </c>
      <c r="C34" s="120">
        <v>6121</v>
      </c>
      <c r="D34" s="5"/>
      <c r="E34" s="121"/>
      <c r="F34" s="122">
        <f t="shared" si="1"/>
        <v>6121</v>
      </c>
      <c r="G34" s="120"/>
      <c r="H34" s="73"/>
      <c r="I34" s="73"/>
      <c r="J34" s="144"/>
      <c r="K34" s="140"/>
      <c r="L34" s="18"/>
      <c r="M34" s="18"/>
      <c r="N34" s="18"/>
      <c r="O34" s="18"/>
      <c r="P34" s="66"/>
      <c r="Q34" s="141"/>
      <c r="R34" s="142"/>
      <c r="S34" s="143"/>
      <c r="T34" s="73"/>
      <c r="U34" s="144"/>
      <c r="V34" s="143"/>
      <c r="W34" s="73"/>
      <c r="X34" s="73"/>
      <c r="Y34" s="144"/>
      <c r="Z34" s="470"/>
    </row>
    <row r="35" spans="1:26" ht="30" customHeight="1">
      <c r="A35" s="474"/>
      <c r="B35" s="469" t="s">
        <v>849</v>
      </c>
      <c r="C35" s="471">
        <v>3199</v>
      </c>
      <c r="D35" s="5"/>
      <c r="E35" s="121"/>
      <c r="F35" s="122">
        <f t="shared" si="1"/>
        <v>3199</v>
      </c>
      <c r="G35" s="120"/>
      <c r="H35" s="73"/>
      <c r="I35" s="73"/>
      <c r="J35" s="144"/>
      <c r="K35" s="140"/>
      <c r="L35" s="18"/>
      <c r="M35" s="18"/>
      <c r="N35" s="18"/>
      <c r="O35" s="18"/>
      <c r="P35" s="66"/>
      <c r="Q35" s="141"/>
      <c r="R35" s="142"/>
      <c r="S35" s="143"/>
      <c r="T35" s="73"/>
      <c r="U35" s="144"/>
      <c r="V35" s="143"/>
      <c r="W35" s="73"/>
      <c r="X35" s="73"/>
      <c r="Y35" s="144"/>
      <c r="Z35" s="470"/>
    </row>
    <row r="36" spans="1:26" ht="30" customHeight="1">
      <c r="A36" s="474"/>
      <c r="B36" s="469" t="s">
        <v>850</v>
      </c>
      <c r="C36" s="476">
        <v>5296</v>
      </c>
      <c r="D36" s="5"/>
      <c r="E36" s="121"/>
      <c r="F36" s="122">
        <f t="shared" si="1"/>
        <v>5296</v>
      </c>
      <c r="G36" s="477"/>
      <c r="H36" s="478"/>
      <c r="I36" s="73"/>
      <c r="J36" s="144"/>
      <c r="K36" s="140"/>
      <c r="L36" s="18"/>
      <c r="M36" s="18"/>
      <c r="N36" s="18"/>
      <c r="O36" s="18"/>
      <c r="P36" s="66"/>
      <c r="Q36" s="141"/>
      <c r="R36" s="142"/>
      <c r="S36" s="143"/>
      <c r="T36" s="73"/>
      <c r="U36" s="144"/>
      <c r="V36" s="143"/>
      <c r="W36" s="73"/>
      <c r="X36" s="73"/>
      <c r="Y36" s="144"/>
      <c r="Z36" s="470"/>
    </row>
    <row r="37" spans="1:26" ht="42.75" customHeight="1">
      <c r="A37" s="474"/>
      <c r="B37" s="469" t="s">
        <v>851</v>
      </c>
      <c r="C37" s="476">
        <v>1849</v>
      </c>
      <c r="D37" s="5"/>
      <c r="E37" s="121"/>
      <c r="F37" s="122">
        <f t="shared" si="1"/>
        <v>1849</v>
      </c>
      <c r="G37" s="477"/>
      <c r="H37" s="478"/>
      <c r="I37" s="73"/>
      <c r="J37" s="144"/>
      <c r="K37" s="140"/>
      <c r="L37" s="18"/>
      <c r="M37" s="18"/>
      <c r="N37" s="18"/>
      <c r="O37" s="18"/>
      <c r="P37" s="66"/>
      <c r="Q37" s="141"/>
      <c r="R37" s="142"/>
      <c r="S37" s="143"/>
      <c r="T37" s="73"/>
      <c r="U37" s="144"/>
      <c r="V37" s="143"/>
      <c r="W37" s="73"/>
      <c r="X37" s="73"/>
      <c r="Y37" s="144"/>
      <c r="Z37" s="470"/>
    </row>
    <row r="38" spans="1:26" ht="29.25" customHeight="1">
      <c r="A38" s="474"/>
      <c r="B38" s="469" t="s">
        <v>852</v>
      </c>
      <c r="C38" s="120">
        <v>3895</v>
      </c>
      <c r="D38" s="5"/>
      <c r="E38" s="121"/>
      <c r="F38" s="122">
        <f t="shared" si="1"/>
        <v>3895</v>
      </c>
      <c r="G38" s="477"/>
      <c r="H38" s="478"/>
      <c r="I38" s="73"/>
      <c r="J38" s="144"/>
      <c r="K38" s="140"/>
      <c r="L38" s="18"/>
      <c r="M38" s="18"/>
      <c r="N38" s="18"/>
      <c r="O38" s="18"/>
      <c r="P38" s="66"/>
      <c r="Q38" s="141"/>
      <c r="R38" s="142"/>
      <c r="S38" s="143"/>
      <c r="T38" s="73"/>
      <c r="U38" s="144"/>
      <c r="V38" s="143"/>
      <c r="W38" s="73"/>
      <c r="X38" s="73"/>
      <c r="Y38" s="144"/>
      <c r="Z38" s="470"/>
    </row>
    <row r="39" spans="1:26" ht="37.5" customHeight="1">
      <c r="A39" s="474"/>
      <c r="B39" s="469" t="s">
        <v>853</v>
      </c>
      <c r="C39" s="120">
        <v>7971</v>
      </c>
      <c r="D39" s="5"/>
      <c r="E39" s="121"/>
      <c r="F39" s="122">
        <f t="shared" si="1"/>
        <v>7971</v>
      </c>
      <c r="G39" s="477"/>
      <c r="H39" s="478"/>
      <c r="I39" s="73"/>
      <c r="J39" s="144"/>
      <c r="K39" s="140"/>
      <c r="L39" s="18"/>
      <c r="M39" s="18"/>
      <c r="N39" s="18"/>
      <c r="O39" s="18"/>
      <c r="P39" s="66"/>
      <c r="Q39" s="141"/>
      <c r="R39" s="142"/>
      <c r="S39" s="143"/>
      <c r="T39" s="73"/>
      <c r="U39" s="144"/>
      <c r="V39" s="143"/>
      <c r="W39" s="73"/>
      <c r="X39" s="73"/>
      <c r="Y39" s="144"/>
      <c r="Z39" s="470"/>
    </row>
    <row r="40" spans="1:26" ht="37.5" customHeight="1">
      <c r="A40" s="474"/>
      <c r="B40" s="469" t="s">
        <v>854</v>
      </c>
      <c r="C40" s="120">
        <v>860</v>
      </c>
      <c r="D40" s="5"/>
      <c r="E40" s="121"/>
      <c r="F40" s="122">
        <f t="shared" si="1"/>
        <v>860</v>
      </c>
      <c r="G40" s="120"/>
      <c r="H40" s="73"/>
      <c r="I40" s="73"/>
      <c r="J40" s="144"/>
      <c r="K40" s="140"/>
      <c r="L40" s="18"/>
      <c r="M40" s="18"/>
      <c r="N40" s="18"/>
      <c r="O40" s="18"/>
      <c r="P40" s="66"/>
      <c r="Q40" s="141"/>
      <c r="R40" s="142"/>
      <c r="S40" s="143"/>
      <c r="T40" s="73"/>
      <c r="U40" s="144"/>
      <c r="V40" s="143"/>
      <c r="W40" s="73"/>
      <c r="X40" s="73"/>
      <c r="Y40" s="144"/>
      <c r="Z40" s="470"/>
    </row>
    <row r="41" spans="1:26" ht="37.5" customHeight="1">
      <c r="A41" s="474"/>
      <c r="B41" s="469" t="s">
        <v>855</v>
      </c>
      <c r="C41" s="120">
        <v>6700</v>
      </c>
      <c r="D41" s="5"/>
      <c r="E41" s="121"/>
      <c r="F41" s="122">
        <f t="shared" si="1"/>
        <v>6700</v>
      </c>
      <c r="G41" s="120"/>
      <c r="H41" s="73"/>
      <c r="I41" s="73"/>
      <c r="J41" s="144"/>
      <c r="K41" s="140"/>
      <c r="L41" s="18"/>
      <c r="M41" s="18"/>
      <c r="N41" s="18"/>
      <c r="O41" s="18"/>
      <c r="P41" s="66"/>
      <c r="Q41" s="141"/>
      <c r="R41" s="142"/>
      <c r="S41" s="143"/>
      <c r="T41" s="73"/>
      <c r="U41" s="144"/>
      <c r="V41" s="143"/>
      <c r="W41" s="73"/>
      <c r="X41" s="73"/>
      <c r="Y41" s="144"/>
      <c r="Z41" s="470"/>
    </row>
    <row r="42" spans="1:26" ht="39.75" customHeight="1">
      <c r="A42" s="474"/>
      <c r="B42" s="469" t="s">
        <v>856</v>
      </c>
      <c r="C42" s="120">
        <v>9513</v>
      </c>
      <c r="D42" s="5"/>
      <c r="E42" s="121"/>
      <c r="F42" s="122">
        <f t="shared" si="1"/>
        <v>9513</v>
      </c>
      <c r="G42" s="120"/>
      <c r="H42" s="73"/>
      <c r="I42" s="73"/>
      <c r="J42" s="144"/>
      <c r="K42" s="140"/>
      <c r="L42" s="18"/>
      <c r="M42" s="18"/>
      <c r="N42" s="18"/>
      <c r="O42" s="18"/>
      <c r="P42" s="66"/>
      <c r="Q42" s="141"/>
      <c r="R42" s="142"/>
      <c r="S42" s="143"/>
      <c r="T42" s="73"/>
      <c r="U42" s="144"/>
      <c r="V42" s="143"/>
      <c r="W42" s="73"/>
      <c r="X42" s="73"/>
      <c r="Y42" s="144"/>
      <c r="Z42" s="470"/>
    </row>
    <row r="43" spans="1:26" ht="54.75" customHeight="1">
      <c r="A43" s="474"/>
      <c r="B43" s="479" t="s">
        <v>857</v>
      </c>
      <c r="C43" s="471">
        <v>1835</v>
      </c>
      <c r="D43" s="5"/>
      <c r="E43" s="121"/>
      <c r="F43" s="122">
        <f t="shared" si="1"/>
        <v>1835</v>
      </c>
      <c r="G43" s="120"/>
      <c r="H43" s="73"/>
      <c r="I43" s="73"/>
      <c r="J43" s="144"/>
      <c r="K43" s="140"/>
      <c r="L43" s="18"/>
      <c r="M43" s="18"/>
      <c r="N43" s="18"/>
      <c r="O43" s="18"/>
      <c r="P43" s="66"/>
      <c r="Q43" s="141"/>
      <c r="R43" s="142"/>
      <c r="S43" s="143"/>
      <c r="T43" s="73"/>
      <c r="U43" s="144"/>
      <c r="V43" s="143"/>
      <c r="W43" s="73"/>
      <c r="X43" s="73"/>
      <c r="Y43" s="144"/>
      <c r="Z43" s="470"/>
    </row>
    <row r="44" spans="1:26" ht="47.25" customHeight="1">
      <c r="A44" s="474"/>
      <c r="B44" s="479" t="s">
        <v>858</v>
      </c>
      <c r="C44" s="471">
        <v>2881</v>
      </c>
      <c r="D44" s="5"/>
      <c r="E44" s="121"/>
      <c r="F44" s="122">
        <f t="shared" si="1"/>
        <v>2881</v>
      </c>
      <c r="G44" s="120"/>
      <c r="H44" s="73"/>
      <c r="I44" s="73"/>
      <c r="J44" s="144"/>
      <c r="K44" s="140"/>
      <c r="L44" s="18"/>
      <c r="M44" s="18"/>
      <c r="N44" s="18"/>
      <c r="O44" s="18"/>
      <c r="P44" s="66"/>
      <c r="Q44" s="141"/>
      <c r="R44" s="142"/>
      <c r="S44" s="143"/>
      <c r="T44" s="73"/>
      <c r="U44" s="144"/>
      <c r="V44" s="143"/>
      <c r="W44" s="73"/>
      <c r="X44" s="73"/>
      <c r="Y44" s="144"/>
      <c r="Z44" s="470"/>
    </row>
    <row r="45" spans="1:26" ht="47.25" customHeight="1">
      <c r="A45" s="474"/>
      <c r="B45" s="479" t="s">
        <v>859</v>
      </c>
      <c r="C45" s="471">
        <v>490</v>
      </c>
      <c r="D45" s="5"/>
      <c r="E45" s="121"/>
      <c r="F45" s="122">
        <f t="shared" si="1"/>
        <v>490</v>
      </c>
      <c r="G45" s="120"/>
      <c r="H45" s="73"/>
      <c r="I45" s="73"/>
      <c r="J45" s="144"/>
      <c r="K45" s="140"/>
      <c r="L45" s="18"/>
      <c r="M45" s="18"/>
      <c r="N45" s="18"/>
      <c r="O45" s="18"/>
      <c r="P45" s="66"/>
      <c r="Q45" s="141"/>
      <c r="R45" s="142"/>
      <c r="S45" s="143"/>
      <c r="T45" s="73"/>
      <c r="U45" s="144"/>
      <c r="V45" s="143"/>
      <c r="W45" s="73"/>
      <c r="X45" s="73"/>
      <c r="Y45" s="144"/>
      <c r="Z45" s="470"/>
    </row>
    <row r="46" spans="1:26" ht="40.5" customHeight="1">
      <c r="A46" s="474"/>
      <c r="B46" s="479" t="s">
        <v>860</v>
      </c>
      <c r="C46" s="471">
        <v>261</v>
      </c>
      <c r="D46" s="5"/>
      <c r="E46" s="121"/>
      <c r="F46" s="122">
        <f t="shared" si="1"/>
        <v>261</v>
      </c>
      <c r="G46" s="120"/>
      <c r="H46" s="73"/>
      <c r="I46" s="73"/>
      <c r="J46" s="144"/>
      <c r="K46" s="140"/>
      <c r="L46" s="18"/>
      <c r="M46" s="18"/>
      <c r="N46" s="18"/>
      <c r="O46" s="18"/>
      <c r="P46" s="66"/>
      <c r="Q46" s="141"/>
      <c r="R46" s="142"/>
      <c r="S46" s="143"/>
      <c r="T46" s="73"/>
      <c r="U46" s="144"/>
      <c r="V46" s="143"/>
      <c r="W46" s="73"/>
      <c r="X46" s="73"/>
      <c r="Y46" s="144"/>
      <c r="Z46" s="470"/>
    </row>
    <row r="47" spans="1:26" ht="40.5" customHeight="1">
      <c r="A47" s="474"/>
      <c r="B47" s="479" t="s">
        <v>861</v>
      </c>
      <c r="C47" s="471">
        <v>312</v>
      </c>
      <c r="D47" s="5"/>
      <c r="E47" s="121"/>
      <c r="F47" s="122">
        <f t="shared" si="1"/>
        <v>312</v>
      </c>
      <c r="G47" s="143"/>
      <c r="H47" s="73"/>
      <c r="I47" s="73"/>
      <c r="J47" s="144"/>
      <c r="K47" s="123"/>
      <c r="L47" s="18"/>
      <c r="M47" s="18"/>
      <c r="N47" s="18"/>
      <c r="O47" s="18"/>
      <c r="P47" s="18"/>
      <c r="Q47" s="59"/>
      <c r="R47" s="59"/>
      <c r="S47" s="124"/>
      <c r="T47" s="73"/>
      <c r="U47" s="443"/>
      <c r="V47" s="124"/>
      <c r="W47" s="73"/>
      <c r="X47" s="73"/>
      <c r="Y47" s="443"/>
      <c r="Z47" s="125"/>
    </row>
    <row r="48" spans="1:26" ht="30" customHeight="1">
      <c r="B48" s="455" t="s">
        <v>862</v>
      </c>
      <c r="C48" s="456">
        <f>SUM(C34:C47)</f>
        <v>51183</v>
      </c>
      <c r="D48" s="457">
        <f t="shared" ref="D48:Y48" si="3">SUM(D34:D47)</f>
        <v>0</v>
      </c>
      <c r="E48" s="480">
        <f t="shared" si="3"/>
        <v>0</v>
      </c>
      <c r="F48" s="459">
        <f t="shared" si="3"/>
        <v>51183</v>
      </c>
      <c r="G48" s="456">
        <f t="shared" si="3"/>
        <v>0</v>
      </c>
      <c r="H48" s="460">
        <f t="shared" si="3"/>
        <v>0</v>
      </c>
      <c r="I48" s="460">
        <f t="shared" si="3"/>
        <v>0</v>
      </c>
      <c r="J48" s="461">
        <f t="shared" si="3"/>
        <v>0</v>
      </c>
      <c r="K48" s="462">
        <f t="shared" si="3"/>
        <v>0</v>
      </c>
      <c r="L48" s="463">
        <f t="shared" si="3"/>
        <v>0</v>
      </c>
      <c r="M48" s="463">
        <f t="shared" si="3"/>
        <v>0</v>
      </c>
      <c r="N48" s="463">
        <f t="shared" si="3"/>
        <v>0</v>
      </c>
      <c r="O48" s="463">
        <f t="shared" si="3"/>
        <v>0</v>
      </c>
      <c r="P48" s="464">
        <f t="shared" si="3"/>
        <v>0</v>
      </c>
      <c r="Q48" s="465">
        <f t="shared" si="3"/>
        <v>0</v>
      </c>
      <c r="R48" s="466">
        <f t="shared" si="3"/>
        <v>0</v>
      </c>
      <c r="S48" s="467">
        <f t="shared" si="3"/>
        <v>0</v>
      </c>
      <c r="T48" s="460">
        <f t="shared" si="3"/>
        <v>0</v>
      </c>
      <c r="U48" s="461">
        <f t="shared" si="3"/>
        <v>0</v>
      </c>
      <c r="V48" s="467">
        <f t="shared" si="3"/>
        <v>0</v>
      </c>
      <c r="W48" s="460">
        <f t="shared" si="3"/>
        <v>0</v>
      </c>
      <c r="X48" s="460">
        <f t="shared" si="3"/>
        <v>0</v>
      </c>
      <c r="Y48" s="461">
        <f t="shared" si="3"/>
        <v>0</v>
      </c>
      <c r="Z48" s="468"/>
    </row>
    <row r="49" spans="2:26" ht="45" customHeight="1">
      <c r="B49" s="469" t="s">
        <v>863</v>
      </c>
      <c r="C49" s="120">
        <v>26390</v>
      </c>
      <c r="D49" s="5"/>
      <c r="E49" s="121"/>
      <c r="F49" s="122">
        <f t="shared" si="1"/>
        <v>26390</v>
      </c>
      <c r="G49" s="143"/>
      <c r="H49" s="73"/>
      <c r="I49" s="73"/>
      <c r="J49" s="144"/>
      <c r="K49" s="123"/>
      <c r="L49" s="18"/>
      <c r="M49" s="18"/>
      <c r="N49" s="18"/>
      <c r="O49" s="18"/>
      <c r="P49" s="18"/>
      <c r="Q49" s="59"/>
      <c r="R49" s="59"/>
      <c r="S49" s="124"/>
      <c r="T49" s="73"/>
      <c r="U49" s="443"/>
      <c r="V49" s="124"/>
      <c r="W49" s="73"/>
      <c r="X49" s="73"/>
      <c r="Y49" s="443"/>
      <c r="Z49" s="125"/>
    </row>
    <row r="50" spans="2:26" ht="29.25" customHeight="1">
      <c r="B50" s="469" t="s">
        <v>864</v>
      </c>
      <c r="C50" s="120">
        <v>1198</v>
      </c>
      <c r="D50" s="5"/>
      <c r="E50" s="121"/>
      <c r="F50" s="122">
        <f t="shared" si="1"/>
        <v>1198</v>
      </c>
      <c r="G50" s="143"/>
      <c r="H50" s="73"/>
      <c r="I50" s="73"/>
      <c r="J50" s="144"/>
      <c r="K50" s="123"/>
      <c r="L50" s="18"/>
      <c r="M50" s="18"/>
      <c r="N50" s="18"/>
      <c r="O50" s="18"/>
      <c r="P50" s="18"/>
      <c r="Q50" s="59"/>
      <c r="R50" s="59"/>
      <c r="S50" s="124"/>
      <c r="T50" s="73"/>
      <c r="U50" s="443"/>
      <c r="V50" s="124"/>
      <c r="W50" s="73"/>
      <c r="X50" s="73"/>
      <c r="Y50" s="443"/>
      <c r="Z50" s="125"/>
    </row>
    <row r="51" spans="2:26" ht="29.25" customHeight="1">
      <c r="B51" s="469" t="s">
        <v>865</v>
      </c>
      <c r="C51" s="120">
        <v>363</v>
      </c>
      <c r="D51" s="5"/>
      <c r="E51" s="121"/>
      <c r="F51" s="122">
        <f t="shared" si="1"/>
        <v>363</v>
      </c>
      <c r="G51" s="143"/>
      <c r="H51" s="73"/>
      <c r="I51" s="73"/>
      <c r="J51" s="144"/>
      <c r="K51" s="123"/>
      <c r="L51" s="18"/>
      <c r="M51" s="18"/>
      <c r="N51" s="18"/>
      <c r="O51" s="18"/>
      <c r="P51" s="18"/>
      <c r="Q51" s="59"/>
      <c r="R51" s="59"/>
      <c r="S51" s="124"/>
      <c r="T51" s="73"/>
      <c r="U51" s="443"/>
      <c r="V51" s="124"/>
      <c r="W51" s="73"/>
      <c r="X51" s="73"/>
      <c r="Y51" s="443"/>
      <c r="Z51" s="125"/>
    </row>
    <row r="52" spans="2:26" ht="29.25" customHeight="1">
      <c r="B52" s="469" t="s">
        <v>866</v>
      </c>
      <c r="C52" s="120">
        <v>10886</v>
      </c>
      <c r="D52" s="5"/>
      <c r="E52" s="121"/>
      <c r="F52" s="122">
        <f t="shared" si="1"/>
        <v>10886</v>
      </c>
      <c r="G52" s="143"/>
      <c r="H52" s="73"/>
      <c r="I52" s="73"/>
      <c r="J52" s="144"/>
      <c r="K52" s="123"/>
      <c r="L52" s="18"/>
      <c r="M52" s="18"/>
      <c r="N52" s="18"/>
      <c r="O52" s="18"/>
      <c r="P52" s="18"/>
      <c r="Q52" s="59"/>
      <c r="R52" s="59"/>
      <c r="S52" s="124"/>
      <c r="T52" s="73"/>
      <c r="U52" s="443"/>
      <c r="V52" s="124"/>
      <c r="W52" s="73"/>
      <c r="X52" s="73"/>
      <c r="Y52" s="443"/>
      <c r="Z52" s="125"/>
    </row>
    <row r="53" spans="2:26" ht="29.25" customHeight="1">
      <c r="B53" s="469" t="s">
        <v>867</v>
      </c>
      <c r="C53" s="120">
        <v>5797</v>
      </c>
      <c r="D53" s="5"/>
      <c r="E53" s="121"/>
      <c r="F53" s="122">
        <f t="shared" si="1"/>
        <v>5797</v>
      </c>
      <c r="G53" s="143"/>
      <c r="H53" s="73"/>
      <c r="I53" s="73"/>
      <c r="J53" s="144"/>
      <c r="K53" s="123"/>
      <c r="L53" s="18"/>
      <c r="M53" s="18"/>
      <c r="N53" s="18"/>
      <c r="O53" s="18"/>
      <c r="P53" s="18"/>
      <c r="Q53" s="59"/>
      <c r="R53" s="59"/>
      <c r="S53" s="124"/>
      <c r="T53" s="73"/>
      <c r="U53" s="443"/>
      <c r="V53" s="124"/>
      <c r="W53" s="73"/>
      <c r="X53" s="73"/>
      <c r="Y53" s="443"/>
      <c r="Z53" s="125"/>
    </row>
    <row r="54" spans="2:26" ht="29.25" customHeight="1">
      <c r="B54" s="469" t="s">
        <v>868</v>
      </c>
      <c r="C54" s="120">
        <v>4376</v>
      </c>
      <c r="D54" s="5"/>
      <c r="E54" s="121"/>
      <c r="F54" s="122">
        <f t="shared" si="1"/>
        <v>4376</v>
      </c>
      <c r="G54" s="143"/>
      <c r="H54" s="73"/>
      <c r="I54" s="73"/>
      <c r="J54" s="144"/>
      <c r="K54" s="123"/>
      <c r="L54" s="18"/>
      <c r="M54" s="18"/>
      <c r="N54" s="18"/>
      <c r="O54" s="18"/>
      <c r="P54" s="18"/>
      <c r="Q54" s="59"/>
      <c r="R54" s="59"/>
      <c r="S54" s="124"/>
      <c r="T54" s="73"/>
      <c r="U54" s="443"/>
      <c r="V54" s="124"/>
      <c r="W54" s="73"/>
      <c r="X54" s="73"/>
      <c r="Y54" s="443"/>
      <c r="Z54" s="125"/>
    </row>
    <row r="55" spans="2:26" ht="29.25" customHeight="1">
      <c r="B55" s="469" t="s">
        <v>869</v>
      </c>
      <c r="C55" s="120">
        <v>12957</v>
      </c>
      <c r="D55" s="5"/>
      <c r="E55" s="121"/>
      <c r="F55" s="122">
        <f t="shared" si="1"/>
        <v>12957</v>
      </c>
      <c r="G55" s="143"/>
      <c r="H55" s="73"/>
      <c r="I55" s="73"/>
      <c r="J55" s="144"/>
      <c r="K55" s="123"/>
      <c r="L55" s="18"/>
      <c r="M55" s="18"/>
      <c r="N55" s="18"/>
      <c r="O55" s="18"/>
      <c r="P55" s="18"/>
      <c r="Q55" s="59"/>
      <c r="R55" s="59"/>
      <c r="S55" s="124"/>
      <c r="T55" s="73"/>
      <c r="U55" s="443"/>
      <c r="V55" s="124"/>
      <c r="W55" s="73"/>
      <c r="X55" s="73"/>
      <c r="Y55" s="443"/>
      <c r="Z55" s="125"/>
    </row>
    <row r="56" spans="2:26" ht="29.25" customHeight="1">
      <c r="B56" s="469" t="s">
        <v>870</v>
      </c>
      <c r="C56" s="120">
        <v>2642</v>
      </c>
      <c r="D56" s="5"/>
      <c r="E56" s="121"/>
      <c r="F56" s="122">
        <f t="shared" si="1"/>
        <v>2642</v>
      </c>
      <c r="G56" s="143"/>
      <c r="H56" s="73"/>
      <c r="I56" s="73"/>
      <c r="J56" s="144"/>
      <c r="K56" s="123"/>
      <c r="L56" s="18"/>
      <c r="M56" s="18"/>
      <c r="N56" s="18"/>
      <c r="O56" s="18"/>
      <c r="P56" s="18"/>
      <c r="Q56" s="59"/>
      <c r="R56" s="59"/>
      <c r="S56" s="124"/>
      <c r="T56" s="73"/>
      <c r="U56" s="443"/>
      <c r="V56" s="124"/>
      <c r="W56" s="73"/>
      <c r="X56" s="73"/>
      <c r="Y56" s="443"/>
      <c r="Z56" s="125"/>
    </row>
    <row r="57" spans="2:26" ht="29.25" customHeight="1">
      <c r="B57" s="469" t="s">
        <v>871</v>
      </c>
      <c r="C57" s="120">
        <v>1932</v>
      </c>
      <c r="D57" s="5"/>
      <c r="E57" s="121"/>
      <c r="F57" s="122">
        <f t="shared" si="1"/>
        <v>1932</v>
      </c>
      <c r="G57" s="143"/>
      <c r="H57" s="73"/>
      <c r="I57" s="73"/>
      <c r="J57" s="144"/>
      <c r="K57" s="123"/>
      <c r="L57" s="18"/>
      <c r="M57" s="18"/>
      <c r="N57" s="18"/>
      <c r="O57" s="18"/>
      <c r="P57" s="18"/>
      <c r="Q57" s="59"/>
      <c r="R57" s="59"/>
      <c r="S57" s="124"/>
      <c r="T57" s="73"/>
      <c r="U57" s="443"/>
      <c r="V57" s="124"/>
      <c r="W57" s="73"/>
      <c r="X57" s="73"/>
      <c r="Y57" s="443"/>
      <c r="Z57" s="125"/>
    </row>
    <row r="58" spans="2:26" ht="29.25" customHeight="1">
      <c r="B58" s="469" t="s">
        <v>872</v>
      </c>
      <c r="C58" s="120">
        <v>1626</v>
      </c>
      <c r="D58" s="5"/>
      <c r="E58" s="121"/>
      <c r="F58" s="122">
        <f t="shared" si="1"/>
        <v>1626</v>
      </c>
      <c r="G58" s="143"/>
      <c r="H58" s="73"/>
      <c r="I58" s="73"/>
      <c r="J58" s="144"/>
      <c r="K58" s="123"/>
      <c r="L58" s="18"/>
      <c r="M58" s="18"/>
      <c r="N58" s="18"/>
      <c r="O58" s="18"/>
      <c r="P58" s="18"/>
      <c r="Q58" s="59"/>
      <c r="R58" s="59"/>
      <c r="S58" s="124"/>
      <c r="T58" s="73"/>
      <c r="U58" s="443"/>
      <c r="V58" s="124"/>
      <c r="W58" s="73"/>
      <c r="X58" s="73"/>
      <c r="Y58" s="443"/>
      <c r="Z58" s="125"/>
    </row>
    <row r="59" spans="2:26" ht="29.25" customHeight="1">
      <c r="B59" s="469" t="s">
        <v>873</v>
      </c>
      <c r="C59" s="120">
        <v>3657</v>
      </c>
      <c r="D59" s="5"/>
      <c r="E59" s="121"/>
      <c r="F59" s="122">
        <f t="shared" si="1"/>
        <v>3657</v>
      </c>
      <c r="G59" s="143"/>
      <c r="H59" s="73"/>
      <c r="I59" s="73"/>
      <c r="J59" s="144"/>
      <c r="K59" s="123"/>
      <c r="L59" s="18"/>
      <c r="M59" s="18"/>
      <c r="N59" s="18"/>
      <c r="O59" s="18"/>
      <c r="P59" s="18"/>
      <c r="Q59" s="59"/>
      <c r="R59" s="59"/>
      <c r="S59" s="124"/>
      <c r="T59" s="73"/>
      <c r="U59" s="443"/>
      <c r="V59" s="124"/>
      <c r="W59" s="73"/>
      <c r="X59" s="73"/>
      <c r="Y59" s="443"/>
      <c r="Z59" s="125"/>
    </row>
    <row r="60" spans="2:26" ht="29.25" customHeight="1">
      <c r="B60" s="469" t="s">
        <v>874</v>
      </c>
      <c r="C60" s="120">
        <v>2039</v>
      </c>
      <c r="D60" s="5"/>
      <c r="E60" s="121"/>
      <c r="F60" s="122">
        <f t="shared" si="1"/>
        <v>2039</v>
      </c>
      <c r="G60" s="143"/>
      <c r="H60" s="73"/>
      <c r="I60" s="73"/>
      <c r="J60" s="144"/>
      <c r="K60" s="123"/>
      <c r="L60" s="18"/>
      <c r="M60" s="18"/>
      <c r="N60" s="18"/>
      <c r="O60" s="18"/>
      <c r="P60" s="18"/>
      <c r="Q60" s="59"/>
      <c r="R60" s="59"/>
      <c r="S60" s="124"/>
      <c r="T60" s="73"/>
      <c r="U60" s="443"/>
      <c r="V60" s="124"/>
      <c r="W60" s="73"/>
      <c r="X60" s="73"/>
      <c r="Y60" s="443"/>
      <c r="Z60" s="125"/>
    </row>
    <row r="61" spans="2:26" ht="29.25" customHeight="1">
      <c r="B61" s="455" t="s">
        <v>875</v>
      </c>
      <c r="C61" s="456">
        <f>SUM(C49:C60)</f>
        <v>73863</v>
      </c>
      <c r="D61" s="457">
        <f t="shared" ref="D61:Y61" si="4">SUM(D49:D60)</f>
        <v>0</v>
      </c>
      <c r="E61" s="458">
        <f t="shared" si="4"/>
        <v>0</v>
      </c>
      <c r="F61" s="459">
        <f t="shared" si="4"/>
        <v>73863</v>
      </c>
      <c r="G61" s="456">
        <f t="shared" si="4"/>
        <v>0</v>
      </c>
      <c r="H61" s="460">
        <f t="shared" si="4"/>
        <v>0</v>
      </c>
      <c r="I61" s="460">
        <f t="shared" si="4"/>
        <v>0</v>
      </c>
      <c r="J61" s="461">
        <f t="shared" si="4"/>
        <v>0</v>
      </c>
      <c r="K61" s="462">
        <f t="shared" si="4"/>
        <v>0</v>
      </c>
      <c r="L61" s="463">
        <f t="shared" si="4"/>
        <v>0</v>
      </c>
      <c r="M61" s="463">
        <f t="shared" si="4"/>
        <v>0</v>
      </c>
      <c r="N61" s="463">
        <f t="shared" si="4"/>
        <v>0</v>
      </c>
      <c r="O61" s="463">
        <f t="shared" si="4"/>
        <v>0</v>
      </c>
      <c r="P61" s="464">
        <f t="shared" si="4"/>
        <v>0</v>
      </c>
      <c r="Q61" s="465">
        <f t="shared" si="4"/>
        <v>0</v>
      </c>
      <c r="R61" s="466">
        <f>SUM(R49:R60)</f>
        <v>0</v>
      </c>
      <c r="S61" s="467">
        <f t="shared" si="4"/>
        <v>0</v>
      </c>
      <c r="T61" s="460">
        <f t="shared" si="4"/>
        <v>0</v>
      </c>
      <c r="U61" s="461">
        <f t="shared" si="4"/>
        <v>0</v>
      </c>
      <c r="V61" s="467">
        <f t="shared" si="4"/>
        <v>0</v>
      </c>
      <c r="W61" s="460">
        <f t="shared" si="4"/>
        <v>0</v>
      </c>
      <c r="X61" s="460">
        <f t="shared" si="4"/>
        <v>0</v>
      </c>
      <c r="Y61" s="461">
        <f t="shared" si="4"/>
        <v>0</v>
      </c>
      <c r="Z61" s="468"/>
    </row>
    <row r="62" spans="2:26" ht="30" customHeight="1">
      <c r="B62" s="469" t="s">
        <v>876</v>
      </c>
      <c r="C62" s="120">
        <v>12931</v>
      </c>
      <c r="D62" s="5"/>
      <c r="E62" s="121"/>
      <c r="F62" s="122">
        <f t="shared" si="1"/>
        <v>12931</v>
      </c>
      <c r="G62" s="143">
        <v>12087</v>
      </c>
      <c r="H62" s="73"/>
      <c r="I62" s="73"/>
      <c r="J62" s="144"/>
      <c r="K62" s="123"/>
      <c r="L62" s="18"/>
      <c r="M62" s="18"/>
      <c r="N62" s="18"/>
      <c r="O62" s="18"/>
      <c r="P62" s="18"/>
      <c r="Q62" s="59"/>
      <c r="R62" s="59"/>
      <c r="S62" s="124"/>
      <c r="T62" s="73"/>
      <c r="U62" s="443"/>
      <c r="V62" s="124"/>
      <c r="W62" s="73"/>
      <c r="X62" s="73"/>
      <c r="Y62" s="443"/>
      <c r="Z62" s="125"/>
    </row>
    <row r="63" spans="2:26" ht="30" customHeight="1">
      <c r="B63" s="455" t="s">
        <v>877</v>
      </c>
      <c r="C63" s="456">
        <f>SUM(C62)</f>
        <v>12931</v>
      </c>
      <c r="D63" s="457">
        <f t="shared" ref="D63:Y63" si="5">SUM(D62)</f>
        <v>0</v>
      </c>
      <c r="E63" s="458">
        <f t="shared" si="5"/>
        <v>0</v>
      </c>
      <c r="F63" s="459">
        <f t="shared" si="5"/>
        <v>12931</v>
      </c>
      <c r="G63" s="456">
        <f t="shared" si="5"/>
        <v>12087</v>
      </c>
      <c r="H63" s="460">
        <f t="shared" si="5"/>
        <v>0</v>
      </c>
      <c r="I63" s="460">
        <f t="shared" si="5"/>
        <v>0</v>
      </c>
      <c r="J63" s="461">
        <f t="shared" si="5"/>
        <v>0</v>
      </c>
      <c r="K63" s="462">
        <f t="shared" si="5"/>
        <v>0</v>
      </c>
      <c r="L63" s="463">
        <f t="shared" si="5"/>
        <v>0</v>
      </c>
      <c r="M63" s="463">
        <f t="shared" si="5"/>
        <v>0</v>
      </c>
      <c r="N63" s="463">
        <f t="shared" si="5"/>
        <v>0</v>
      </c>
      <c r="O63" s="463">
        <f t="shared" si="5"/>
        <v>0</v>
      </c>
      <c r="P63" s="464">
        <f t="shared" si="5"/>
        <v>0</v>
      </c>
      <c r="Q63" s="465">
        <f t="shared" si="5"/>
        <v>0</v>
      </c>
      <c r="R63" s="466">
        <f>SUM(R62)</f>
        <v>0</v>
      </c>
      <c r="S63" s="467">
        <f t="shared" si="5"/>
        <v>0</v>
      </c>
      <c r="T63" s="460">
        <f t="shared" si="5"/>
        <v>0</v>
      </c>
      <c r="U63" s="461">
        <f t="shared" si="5"/>
        <v>0</v>
      </c>
      <c r="V63" s="467">
        <f t="shared" si="5"/>
        <v>0</v>
      </c>
      <c r="W63" s="460">
        <f t="shared" si="5"/>
        <v>0</v>
      </c>
      <c r="X63" s="460">
        <f t="shared" si="5"/>
        <v>0</v>
      </c>
      <c r="Y63" s="461">
        <f t="shared" si="5"/>
        <v>0</v>
      </c>
      <c r="Z63" s="468"/>
    </row>
    <row r="64" spans="2:26" ht="30" customHeight="1">
      <c r="B64" s="481" t="s">
        <v>878</v>
      </c>
      <c r="C64" s="120">
        <v>5223</v>
      </c>
      <c r="D64" s="5"/>
      <c r="E64" s="121"/>
      <c r="F64" s="122">
        <f t="shared" si="1"/>
        <v>5223</v>
      </c>
      <c r="G64" s="143"/>
      <c r="H64" s="73"/>
      <c r="I64" s="73"/>
      <c r="J64" s="144"/>
      <c r="K64" s="123"/>
      <c r="L64" s="18"/>
      <c r="M64" s="18"/>
      <c r="N64" s="18"/>
      <c r="O64" s="18"/>
      <c r="P64" s="18"/>
      <c r="Q64" s="59"/>
      <c r="R64" s="59"/>
      <c r="S64" s="124"/>
      <c r="T64" s="73"/>
      <c r="U64" s="443"/>
      <c r="V64" s="124"/>
      <c r="W64" s="73"/>
      <c r="X64" s="472"/>
      <c r="Y64" s="482"/>
      <c r="Z64" s="125"/>
    </row>
    <row r="65" spans="2:26" ht="30" customHeight="1">
      <c r="B65" s="481" t="s">
        <v>879</v>
      </c>
      <c r="C65" s="120">
        <v>5549</v>
      </c>
      <c r="D65" s="5"/>
      <c r="E65" s="121"/>
      <c r="F65" s="122">
        <f t="shared" si="1"/>
        <v>5549</v>
      </c>
      <c r="G65" s="143"/>
      <c r="H65" s="73"/>
      <c r="I65" s="73"/>
      <c r="J65" s="144"/>
      <c r="K65" s="123"/>
      <c r="L65" s="18"/>
      <c r="M65" s="18"/>
      <c r="N65" s="18"/>
      <c r="O65" s="18"/>
      <c r="P65" s="18"/>
      <c r="Q65" s="59"/>
      <c r="R65" s="59"/>
      <c r="S65" s="124"/>
      <c r="T65" s="73"/>
      <c r="U65" s="443"/>
      <c r="V65" s="124"/>
      <c r="W65" s="73"/>
      <c r="X65" s="73"/>
      <c r="Y65" s="443"/>
      <c r="Z65" s="125"/>
    </row>
    <row r="66" spans="2:26" ht="30" customHeight="1">
      <c r="B66" s="481" t="s">
        <v>880</v>
      </c>
      <c r="C66" s="120">
        <v>541</v>
      </c>
      <c r="D66" s="5"/>
      <c r="E66" s="121"/>
      <c r="F66" s="122">
        <f t="shared" si="1"/>
        <v>541</v>
      </c>
      <c r="G66" s="143"/>
      <c r="H66" s="73"/>
      <c r="I66" s="73"/>
      <c r="J66" s="144"/>
      <c r="K66" s="123"/>
      <c r="L66" s="18"/>
      <c r="M66" s="18"/>
      <c r="N66" s="18"/>
      <c r="O66" s="18"/>
      <c r="P66" s="18"/>
      <c r="Q66" s="59"/>
      <c r="R66" s="59"/>
      <c r="S66" s="124"/>
      <c r="T66" s="73"/>
      <c r="U66" s="443"/>
      <c r="V66" s="124"/>
      <c r="W66" s="73"/>
      <c r="X66" s="73"/>
      <c r="Y66" s="443"/>
      <c r="Z66" s="125"/>
    </row>
    <row r="67" spans="2:26" ht="30" customHeight="1">
      <c r="B67" s="481" t="s">
        <v>821</v>
      </c>
      <c r="C67" s="120">
        <v>4510</v>
      </c>
      <c r="D67" s="5"/>
      <c r="E67" s="121"/>
      <c r="F67" s="122">
        <f t="shared" si="1"/>
        <v>4510</v>
      </c>
      <c r="G67" s="120"/>
      <c r="H67" s="73"/>
      <c r="I67" s="73"/>
      <c r="J67" s="144"/>
      <c r="K67" s="140"/>
      <c r="L67" s="18"/>
      <c r="M67" s="18"/>
      <c r="N67" s="18"/>
      <c r="O67" s="18"/>
      <c r="P67" s="66"/>
      <c r="Q67" s="141"/>
      <c r="R67" s="142"/>
      <c r="S67" s="143"/>
      <c r="T67" s="73"/>
      <c r="U67" s="144"/>
      <c r="V67" s="143"/>
      <c r="W67" s="73"/>
      <c r="X67" s="73"/>
      <c r="Y67" s="144"/>
      <c r="Z67" s="470"/>
    </row>
    <row r="68" spans="2:26" ht="30" customHeight="1">
      <c r="B68" s="481" t="s">
        <v>881</v>
      </c>
      <c r="C68" s="120">
        <v>1130</v>
      </c>
      <c r="D68" s="5"/>
      <c r="E68" s="121"/>
      <c r="F68" s="122">
        <f t="shared" si="1"/>
        <v>1130</v>
      </c>
      <c r="G68" s="143"/>
      <c r="H68" s="73"/>
      <c r="I68" s="73"/>
      <c r="J68" s="144"/>
      <c r="K68" s="123"/>
      <c r="L68" s="18"/>
      <c r="M68" s="18"/>
      <c r="N68" s="18"/>
      <c r="O68" s="18"/>
      <c r="P68" s="18"/>
      <c r="Q68" s="59"/>
      <c r="R68" s="59"/>
      <c r="S68" s="124"/>
      <c r="T68" s="73"/>
      <c r="U68" s="443"/>
      <c r="V68" s="124"/>
      <c r="W68" s="73"/>
      <c r="X68" s="73"/>
      <c r="Y68" s="443"/>
      <c r="Z68" s="125"/>
    </row>
    <row r="69" spans="2:26" s="490" customFormat="1" ht="30" customHeight="1">
      <c r="B69" s="481" t="s">
        <v>882</v>
      </c>
      <c r="C69" s="120">
        <v>2169</v>
      </c>
      <c r="D69" s="5"/>
      <c r="E69" s="121"/>
      <c r="F69" s="122">
        <f t="shared" si="1"/>
        <v>2169</v>
      </c>
      <c r="G69" s="143"/>
      <c r="H69" s="73"/>
      <c r="I69" s="73"/>
      <c r="J69" s="144"/>
      <c r="K69" s="483"/>
      <c r="L69" s="484"/>
      <c r="M69" s="484"/>
      <c r="N69" s="484"/>
      <c r="O69" s="484"/>
      <c r="P69" s="484"/>
      <c r="Q69" s="485"/>
      <c r="R69" s="485"/>
      <c r="S69" s="486"/>
      <c r="T69" s="487"/>
      <c r="U69" s="488"/>
      <c r="V69" s="486"/>
      <c r="W69" s="487"/>
      <c r="X69" s="487"/>
      <c r="Y69" s="488"/>
      <c r="Z69" s="489"/>
    </row>
    <row r="70" spans="2:26" s="490" customFormat="1" ht="30" customHeight="1">
      <c r="B70" s="481" t="s">
        <v>883</v>
      </c>
      <c r="C70" s="120">
        <v>1147</v>
      </c>
      <c r="D70" s="5"/>
      <c r="E70" s="121"/>
      <c r="F70" s="122">
        <f t="shared" si="1"/>
        <v>1147</v>
      </c>
      <c r="G70" s="143"/>
      <c r="H70" s="73"/>
      <c r="I70" s="73"/>
      <c r="J70" s="144"/>
      <c r="K70" s="483"/>
      <c r="L70" s="484"/>
      <c r="M70" s="484"/>
      <c r="N70" s="484"/>
      <c r="O70" s="484"/>
      <c r="P70" s="484"/>
      <c r="Q70" s="485"/>
      <c r="R70" s="485"/>
      <c r="S70" s="486"/>
      <c r="T70" s="487"/>
      <c r="U70" s="488"/>
      <c r="V70" s="486"/>
      <c r="W70" s="487"/>
      <c r="X70" s="487"/>
      <c r="Y70" s="488"/>
      <c r="Z70" s="489"/>
    </row>
    <row r="71" spans="2:26" s="490" customFormat="1" ht="30" customHeight="1">
      <c r="B71" s="481" t="s">
        <v>884</v>
      </c>
      <c r="C71" s="120">
        <v>462</v>
      </c>
      <c r="D71" s="5"/>
      <c r="E71" s="121"/>
      <c r="F71" s="122">
        <f t="shared" ref="F71:F133" si="6">C71+D71+E71</f>
        <v>462</v>
      </c>
      <c r="G71" s="143"/>
      <c r="H71" s="73"/>
      <c r="I71" s="73"/>
      <c r="J71" s="144"/>
      <c r="K71" s="483"/>
      <c r="L71" s="484"/>
      <c r="M71" s="484"/>
      <c r="N71" s="484"/>
      <c r="O71" s="484"/>
      <c r="P71" s="484"/>
      <c r="Q71" s="485"/>
      <c r="R71" s="485"/>
      <c r="S71" s="486"/>
      <c r="T71" s="487"/>
      <c r="U71" s="488"/>
      <c r="V71" s="486"/>
      <c r="W71" s="487"/>
      <c r="X71" s="487"/>
      <c r="Y71" s="488"/>
      <c r="Z71" s="489"/>
    </row>
    <row r="72" spans="2:26" s="490" customFormat="1" ht="30" customHeight="1">
      <c r="B72" s="481" t="s">
        <v>885</v>
      </c>
      <c r="C72" s="120">
        <v>419</v>
      </c>
      <c r="D72" s="5"/>
      <c r="E72" s="121"/>
      <c r="F72" s="122">
        <f t="shared" si="6"/>
        <v>419</v>
      </c>
      <c r="G72" s="143"/>
      <c r="H72" s="73"/>
      <c r="I72" s="73"/>
      <c r="J72" s="144"/>
      <c r="K72" s="483"/>
      <c r="L72" s="484"/>
      <c r="M72" s="484"/>
      <c r="N72" s="484"/>
      <c r="O72" s="484"/>
      <c r="P72" s="484"/>
      <c r="Q72" s="485"/>
      <c r="R72" s="485"/>
      <c r="S72" s="486"/>
      <c r="T72" s="487"/>
      <c r="U72" s="488"/>
      <c r="V72" s="486"/>
      <c r="W72" s="487"/>
      <c r="X72" s="487"/>
      <c r="Y72" s="488"/>
      <c r="Z72" s="489"/>
    </row>
    <row r="73" spans="2:26" s="490" customFormat="1" ht="30" customHeight="1">
      <c r="B73" s="481" t="s">
        <v>886</v>
      </c>
      <c r="C73" s="476">
        <v>794</v>
      </c>
      <c r="D73" s="5"/>
      <c r="E73" s="121"/>
      <c r="F73" s="122">
        <f t="shared" si="6"/>
        <v>794</v>
      </c>
      <c r="G73" s="143"/>
      <c r="H73" s="73"/>
      <c r="I73" s="73"/>
      <c r="J73" s="144"/>
      <c r="K73" s="483"/>
      <c r="L73" s="484"/>
      <c r="M73" s="484"/>
      <c r="N73" s="484"/>
      <c r="O73" s="484"/>
      <c r="P73" s="484"/>
      <c r="Q73" s="485"/>
      <c r="R73" s="485"/>
      <c r="S73" s="486"/>
      <c r="T73" s="487"/>
      <c r="U73" s="488"/>
      <c r="V73" s="486"/>
      <c r="W73" s="487"/>
      <c r="X73" s="487"/>
      <c r="Y73" s="488"/>
      <c r="Z73" s="489"/>
    </row>
    <row r="74" spans="2:26" s="490" customFormat="1" ht="30" customHeight="1">
      <c r="B74" s="481" t="s">
        <v>887</v>
      </c>
      <c r="C74" s="120">
        <v>208</v>
      </c>
      <c r="D74" s="5"/>
      <c r="E74" s="121"/>
      <c r="F74" s="122">
        <f t="shared" si="6"/>
        <v>208</v>
      </c>
      <c r="G74" s="143"/>
      <c r="H74" s="73"/>
      <c r="I74" s="73"/>
      <c r="J74" s="144"/>
      <c r="K74" s="483"/>
      <c r="L74" s="484"/>
      <c r="M74" s="484"/>
      <c r="N74" s="484"/>
      <c r="O74" s="484"/>
      <c r="P74" s="484"/>
      <c r="Q74" s="485"/>
      <c r="R74" s="485"/>
      <c r="S74" s="486"/>
      <c r="T74" s="487"/>
      <c r="U74" s="488"/>
      <c r="V74" s="486"/>
      <c r="W74" s="487"/>
      <c r="X74" s="487"/>
      <c r="Y74" s="488"/>
      <c r="Z74" s="489"/>
    </row>
    <row r="75" spans="2:26" s="490" customFormat="1" ht="30" customHeight="1">
      <c r="B75" s="481" t="s">
        <v>888</v>
      </c>
      <c r="C75" s="120">
        <v>989</v>
      </c>
      <c r="D75" s="5"/>
      <c r="E75" s="121"/>
      <c r="F75" s="122">
        <f t="shared" si="6"/>
        <v>989</v>
      </c>
      <c r="G75" s="143"/>
      <c r="H75" s="73"/>
      <c r="I75" s="73"/>
      <c r="J75" s="144"/>
      <c r="K75" s="483"/>
      <c r="L75" s="484"/>
      <c r="M75" s="484"/>
      <c r="N75" s="484"/>
      <c r="O75" s="484"/>
      <c r="P75" s="484"/>
      <c r="Q75" s="485"/>
      <c r="R75" s="485"/>
      <c r="S75" s="486"/>
      <c r="T75" s="487"/>
      <c r="U75" s="488"/>
      <c r="V75" s="486"/>
      <c r="W75" s="487"/>
      <c r="X75" s="487"/>
      <c r="Y75" s="488"/>
      <c r="Z75" s="489"/>
    </row>
    <row r="76" spans="2:26" s="490" customFormat="1" ht="30" customHeight="1">
      <c r="B76" s="481" t="s">
        <v>889</v>
      </c>
      <c r="C76" s="120">
        <v>95</v>
      </c>
      <c r="D76" s="5"/>
      <c r="E76" s="121"/>
      <c r="F76" s="122">
        <f t="shared" si="6"/>
        <v>95</v>
      </c>
      <c r="G76" s="143"/>
      <c r="H76" s="73"/>
      <c r="I76" s="73"/>
      <c r="J76" s="144"/>
      <c r="K76" s="483"/>
      <c r="L76" s="484"/>
      <c r="M76" s="484"/>
      <c r="N76" s="484"/>
      <c r="O76" s="484"/>
      <c r="P76" s="484"/>
      <c r="Q76" s="485"/>
      <c r="R76" s="485"/>
      <c r="S76" s="486"/>
      <c r="T76" s="487"/>
      <c r="U76" s="488"/>
      <c r="V76" s="486"/>
      <c r="W76" s="487"/>
      <c r="X76" s="487"/>
      <c r="Y76" s="488"/>
      <c r="Z76" s="489"/>
    </row>
    <row r="77" spans="2:26" s="490" customFormat="1" ht="30" customHeight="1">
      <c r="B77" s="481" t="s">
        <v>890</v>
      </c>
      <c r="C77" s="120">
        <v>74</v>
      </c>
      <c r="D77" s="5"/>
      <c r="E77" s="121"/>
      <c r="F77" s="122">
        <f t="shared" si="6"/>
        <v>74</v>
      </c>
      <c r="G77" s="143"/>
      <c r="H77" s="73"/>
      <c r="I77" s="73"/>
      <c r="J77" s="144"/>
      <c r="K77" s="483"/>
      <c r="L77" s="484"/>
      <c r="M77" s="484"/>
      <c r="N77" s="484"/>
      <c r="O77" s="484"/>
      <c r="P77" s="484"/>
      <c r="Q77" s="485"/>
      <c r="R77" s="485"/>
      <c r="S77" s="486"/>
      <c r="T77" s="487"/>
      <c r="U77" s="488"/>
      <c r="V77" s="486"/>
      <c r="W77" s="487"/>
      <c r="X77" s="487"/>
      <c r="Y77" s="488"/>
      <c r="Z77" s="489"/>
    </row>
    <row r="78" spans="2:26" ht="30" customHeight="1">
      <c r="B78" s="455" t="s">
        <v>891</v>
      </c>
      <c r="C78" s="456">
        <f>SUM(C64:C77)</f>
        <v>23310</v>
      </c>
      <c r="D78" s="457">
        <f t="shared" ref="D78:Y78" si="7">SUM(D64:D77)</f>
        <v>0</v>
      </c>
      <c r="E78" s="458">
        <f t="shared" si="7"/>
        <v>0</v>
      </c>
      <c r="F78" s="459">
        <f t="shared" si="7"/>
        <v>23310</v>
      </c>
      <c r="G78" s="456">
        <f t="shared" si="7"/>
        <v>0</v>
      </c>
      <c r="H78" s="460">
        <f t="shared" si="7"/>
        <v>0</v>
      </c>
      <c r="I78" s="460">
        <f t="shared" si="7"/>
        <v>0</v>
      </c>
      <c r="J78" s="461">
        <f t="shared" si="7"/>
        <v>0</v>
      </c>
      <c r="K78" s="462">
        <f t="shared" si="7"/>
        <v>0</v>
      </c>
      <c r="L78" s="463">
        <f t="shared" si="7"/>
        <v>0</v>
      </c>
      <c r="M78" s="463">
        <f t="shared" si="7"/>
        <v>0</v>
      </c>
      <c r="N78" s="463">
        <f t="shared" si="7"/>
        <v>0</v>
      </c>
      <c r="O78" s="463">
        <f t="shared" si="7"/>
        <v>0</v>
      </c>
      <c r="P78" s="464">
        <f t="shared" si="7"/>
        <v>0</v>
      </c>
      <c r="Q78" s="465">
        <f t="shared" si="7"/>
        <v>0</v>
      </c>
      <c r="R78" s="466">
        <f t="shared" si="7"/>
        <v>0</v>
      </c>
      <c r="S78" s="467">
        <f t="shared" si="7"/>
        <v>0</v>
      </c>
      <c r="T78" s="460">
        <f t="shared" si="7"/>
        <v>0</v>
      </c>
      <c r="U78" s="461">
        <f t="shared" si="7"/>
        <v>0</v>
      </c>
      <c r="V78" s="467">
        <f t="shared" si="7"/>
        <v>0</v>
      </c>
      <c r="W78" s="460">
        <f t="shared" si="7"/>
        <v>0</v>
      </c>
      <c r="X78" s="460">
        <f t="shared" si="7"/>
        <v>0</v>
      </c>
      <c r="Y78" s="461">
        <f t="shared" si="7"/>
        <v>0</v>
      </c>
      <c r="Z78" s="468"/>
    </row>
    <row r="79" spans="2:26" ht="30" customHeight="1">
      <c r="B79" s="491" t="s">
        <v>892</v>
      </c>
      <c r="C79" s="471">
        <v>2142</v>
      </c>
      <c r="D79" s="472"/>
      <c r="E79" s="473"/>
      <c r="F79" s="492">
        <f t="shared" si="6"/>
        <v>2142</v>
      </c>
      <c r="G79" s="123">
        <v>4146</v>
      </c>
      <c r="H79" s="18">
        <v>4146</v>
      </c>
      <c r="I79" s="18"/>
      <c r="J79" s="420"/>
      <c r="K79" s="470"/>
      <c r="L79" s="18"/>
      <c r="M79" s="59"/>
      <c r="N79" s="59"/>
      <c r="O79" s="493"/>
      <c r="P79" s="493"/>
      <c r="Q79" s="494"/>
      <c r="R79" s="495"/>
      <c r="S79" s="496"/>
      <c r="T79" s="493"/>
      <c r="U79" s="497"/>
      <c r="V79" s="125"/>
      <c r="W79" s="17"/>
      <c r="X79" s="17"/>
      <c r="Y79" s="498"/>
      <c r="Z79" s="189"/>
    </row>
    <row r="80" spans="2:26" ht="30" customHeight="1">
      <c r="B80" s="491" t="s">
        <v>893</v>
      </c>
      <c r="C80" s="471">
        <v>6598</v>
      </c>
      <c r="D80" s="472"/>
      <c r="E80" s="473"/>
      <c r="F80" s="492">
        <f t="shared" si="6"/>
        <v>6598</v>
      </c>
      <c r="G80" s="123">
        <v>11854</v>
      </c>
      <c r="H80" s="18">
        <v>11854</v>
      </c>
      <c r="I80" s="18"/>
      <c r="J80" s="420"/>
      <c r="K80" s="470"/>
      <c r="L80" s="18"/>
      <c r="M80" s="59"/>
      <c r="N80" s="59"/>
      <c r="O80" s="493"/>
      <c r="P80" s="493"/>
      <c r="Q80" s="494"/>
      <c r="R80" s="495"/>
      <c r="S80" s="496"/>
      <c r="T80" s="493"/>
      <c r="U80" s="497"/>
      <c r="V80" s="125"/>
      <c r="W80" s="17"/>
      <c r="X80" s="17"/>
      <c r="Y80" s="498"/>
      <c r="Z80" s="189"/>
    </row>
    <row r="81" spans="2:27" ht="30" customHeight="1">
      <c r="B81" s="499" t="s">
        <v>894</v>
      </c>
      <c r="C81" s="471">
        <v>1255</v>
      </c>
      <c r="D81" s="472"/>
      <c r="E81" s="473"/>
      <c r="F81" s="492">
        <f t="shared" si="6"/>
        <v>1255</v>
      </c>
      <c r="G81" s="123">
        <v>45863</v>
      </c>
      <c r="H81" s="18">
        <v>45863</v>
      </c>
      <c r="I81" s="18"/>
      <c r="J81" s="420"/>
      <c r="K81" s="470"/>
      <c r="L81" s="18"/>
      <c r="M81" s="59"/>
      <c r="N81" s="18"/>
      <c r="O81" s="494"/>
      <c r="P81" s="493"/>
      <c r="Q81" s="494"/>
      <c r="R81" s="500"/>
      <c r="S81" s="496"/>
      <c r="T81" s="493"/>
      <c r="U81" s="497"/>
      <c r="V81" s="125"/>
      <c r="W81" s="17"/>
      <c r="X81" s="17"/>
      <c r="Y81" s="498"/>
      <c r="Z81" s="189"/>
    </row>
    <row r="82" spans="2:27" ht="38.25" customHeight="1">
      <c r="B82" s="501" t="s">
        <v>895</v>
      </c>
      <c r="C82" s="471">
        <v>217</v>
      </c>
      <c r="D82" s="472"/>
      <c r="E82" s="473"/>
      <c r="F82" s="492">
        <f t="shared" si="6"/>
        <v>217</v>
      </c>
      <c r="G82" s="123"/>
      <c r="H82" s="18"/>
      <c r="I82" s="18"/>
      <c r="J82" s="420"/>
      <c r="K82" s="470"/>
      <c r="L82" s="18"/>
      <c r="M82" s="59"/>
      <c r="N82" s="18"/>
      <c r="O82" s="494"/>
      <c r="P82" s="493"/>
      <c r="Q82" s="494"/>
      <c r="R82" s="495"/>
      <c r="S82" s="496"/>
      <c r="T82" s="493"/>
      <c r="U82" s="497"/>
      <c r="V82" s="125"/>
      <c r="W82" s="17"/>
      <c r="X82" s="17"/>
      <c r="Y82" s="498"/>
      <c r="Z82" s="189"/>
    </row>
    <row r="83" spans="2:27" ht="30" customHeight="1">
      <c r="B83" s="491" t="s">
        <v>896</v>
      </c>
      <c r="C83" s="471">
        <v>25880</v>
      </c>
      <c r="D83" s="472"/>
      <c r="E83" s="473"/>
      <c r="F83" s="492">
        <f t="shared" si="6"/>
        <v>25880</v>
      </c>
      <c r="G83" s="123"/>
      <c r="H83" s="18"/>
      <c r="I83" s="18"/>
      <c r="J83" s="420"/>
      <c r="K83" s="470"/>
      <c r="L83" s="18"/>
      <c r="M83" s="59"/>
      <c r="N83" s="18"/>
      <c r="O83" s="494"/>
      <c r="P83" s="493"/>
      <c r="Q83" s="493"/>
      <c r="R83" s="500"/>
      <c r="S83" s="496"/>
      <c r="T83" s="493"/>
      <c r="U83" s="497"/>
      <c r="V83" s="125"/>
      <c r="W83" s="17"/>
      <c r="X83" s="17"/>
      <c r="Y83" s="498"/>
      <c r="Z83" s="189"/>
    </row>
    <row r="84" spans="2:27" ht="30" customHeight="1">
      <c r="B84" s="491" t="s">
        <v>897</v>
      </c>
      <c r="C84" s="471">
        <v>1887</v>
      </c>
      <c r="D84" s="472"/>
      <c r="E84" s="473"/>
      <c r="F84" s="492">
        <f t="shared" si="6"/>
        <v>1887</v>
      </c>
      <c r="G84" s="140"/>
      <c r="H84" s="18"/>
      <c r="I84" s="18"/>
      <c r="J84" s="420"/>
      <c r="K84" s="470"/>
      <c r="L84" s="66"/>
      <c r="M84" s="141"/>
      <c r="N84" s="502"/>
      <c r="O84" s="494"/>
      <c r="P84" s="493"/>
      <c r="Q84" s="493"/>
      <c r="R84" s="495"/>
      <c r="S84" s="496"/>
      <c r="T84" s="493"/>
      <c r="U84" s="473"/>
      <c r="V84" s="123"/>
      <c r="W84" s="17"/>
      <c r="X84" s="17"/>
      <c r="Y84" s="498"/>
      <c r="Z84" s="189"/>
    </row>
    <row r="85" spans="2:27" ht="30" customHeight="1">
      <c r="B85" s="491" t="s">
        <v>898</v>
      </c>
      <c r="C85" s="471">
        <v>26788</v>
      </c>
      <c r="D85" s="472"/>
      <c r="E85" s="473"/>
      <c r="F85" s="492">
        <f t="shared" si="6"/>
        <v>26788</v>
      </c>
      <c r="G85" s="140">
        <v>18952</v>
      </c>
      <c r="H85" s="18">
        <v>18952</v>
      </c>
      <c r="I85" s="18"/>
      <c r="J85" s="420"/>
      <c r="K85" s="470"/>
      <c r="L85" s="66"/>
      <c r="M85" s="141"/>
      <c r="N85" s="502"/>
      <c r="O85" s="503"/>
      <c r="P85" s="493"/>
      <c r="Q85" s="493"/>
      <c r="R85" s="495"/>
      <c r="S85" s="496"/>
      <c r="T85" s="493"/>
      <c r="U85" s="495"/>
      <c r="V85" s="470"/>
      <c r="W85" s="17"/>
      <c r="X85" s="17"/>
      <c r="Y85" s="498"/>
      <c r="Z85" s="189"/>
    </row>
    <row r="86" spans="2:27" ht="30" customHeight="1">
      <c r="B86" s="504" t="s">
        <v>899</v>
      </c>
      <c r="C86" s="505">
        <f>SUM(C79:C85)</f>
        <v>64767</v>
      </c>
      <c r="D86" s="506">
        <f t="shared" ref="D86:Y86" si="8">SUM(D79:D85)</f>
        <v>0</v>
      </c>
      <c r="E86" s="507">
        <f t="shared" si="8"/>
        <v>0</v>
      </c>
      <c r="F86" s="508">
        <f t="shared" si="8"/>
        <v>64767</v>
      </c>
      <c r="G86" s="509">
        <f t="shared" si="8"/>
        <v>80815</v>
      </c>
      <c r="H86" s="455">
        <f t="shared" si="8"/>
        <v>80815</v>
      </c>
      <c r="I86" s="455">
        <f t="shared" si="8"/>
        <v>0</v>
      </c>
      <c r="J86" s="510">
        <f t="shared" si="8"/>
        <v>0</v>
      </c>
      <c r="K86" s="511">
        <f t="shared" si="8"/>
        <v>0</v>
      </c>
      <c r="L86" s="512">
        <f t="shared" si="8"/>
        <v>0</v>
      </c>
      <c r="M86" s="513">
        <f t="shared" si="8"/>
        <v>0</v>
      </c>
      <c r="N86" s="514">
        <f t="shared" si="8"/>
        <v>0</v>
      </c>
      <c r="O86" s="515">
        <f t="shared" si="8"/>
        <v>0</v>
      </c>
      <c r="P86" s="516">
        <f t="shared" si="8"/>
        <v>0</v>
      </c>
      <c r="Q86" s="516">
        <f t="shared" si="8"/>
        <v>0</v>
      </c>
      <c r="R86" s="517">
        <f t="shared" si="8"/>
        <v>0</v>
      </c>
      <c r="S86" s="518">
        <f t="shared" si="8"/>
        <v>0</v>
      </c>
      <c r="T86" s="516">
        <f t="shared" si="8"/>
        <v>0</v>
      </c>
      <c r="U86" s="517">
        <f t="shared" si="8"/>
        <v>0</v>
      </c>
      <c r="V86" s="511">
        <f t="shared" si="8"/>
        <v>0</v>
      </c>
      <c r="W86" s="519">
        <f t="shared" si="8"/>
        <v>0</v>
      </c>
      <c r="X86" s="506">
        <f t="shared" si="8"/>
        <v>0</v>
      </c>
      <c r="Y86" s="520">
        <f t="shared" si="8"/>
        <v>0</v>
      </c>
      <c r="Z86" s="521"/>
      <c r="AA86" s="7"/>
    </row>
    <row r="87" spans="2:27" ht="30" customHeight="1">
      <c r="B87" s="131" t="s">
        <v>900</v>
      </c>
      <c r="C87" s="120">
        <v>4903</v>
      </c>
      <c r="D87" s="5"/>
      <c r="E87" s="121"/>
      <c r="F87" s="122">
        <f t="shared" si="6"/>
        <v>4903</v>
      </c>
      <c r="G87" s="143"/>
      <c r="H87" s="73"/>
      <c r="I87" s="73"/>
      <c r="J87" s="144"/>
      <c r="K87" s="123"/>
      <c r="L87" s="18"/>
      <c r="M87" s="18"/>
      <c r="N87" s="18"/>
      <c r="O87" s="18"/>
      <c r="P87" s="18"/>
      <c r="Q87" s="59"/>
      <c r="R87" s="59"/>
      <c r="S87" s="124"/>
      <c r="T87" s="73"/>
      <c r="U87" s="443"/>
      <c r="V87" s="143"/>
      <c r="W87" s="73"/>
      <c r="X87" s="73"/>
      <c r="Y87" s="144"/>
      <c r="Z87" s="125"/>
    </row>
    <row r="88" spans="2:27" ht="30" customHeight="1">
      <c r="B88" s="131" t="s">
        <v>901</v>
      </c>
      <c r="C88" s="120">
        <v>5054</v>
      </c>
      <c r="D88" s="5"/>
      <c r="E88" s="121"/>
      <c r="F88" s="122">
        <f t="shared" si="6"/>
        <v>5054</v>
      </c>
      <c r="G88" s="143"/>
      <c r="H88" s="73"/>
      <c r="I88" s="73"/>
      <c r="J88" s="144"/>
      <c r="K88" s="123"/>
      <c r="L88" s="18"/>
      <c r="M88" s="18"/>
      <c r="N88" s="18"/>
      <c r="O88" s="18"/>
      <c r="P88" s="18"/>
      <c r="Q88" s="59"/>
      <c r="R88" s="59"/>
      <c r="S88" s="124"/>
      <c r="T88" s="73"/>
      <c r="U88" s="443"/>
      <c r="V88" s="143"/>
      <c r="W88" s="73"/>
      <c r="X88" s="73"/>
      <c r="Y88" s="144"/>
      <c r="Z88" s="125"/>
    </row>
    <row r="89" spans="2:27" ht="30" customHeight="1">
      <c r="B89" s="131" t="s">
        <v>902</v>
      </c>
      <c r="C89" s="120">
        <v>3726</v>
      </c>
      <c r="D89" s="5"/>
      <c r="E89" s="121"/>
      <c r="F89" s="122">
        <f t="shared" si="6"/>
        <v>3726</v>
      </c>
      <c r="G89" s="120"/>
      <c r="H89" s="73"/>
      <c r="I89" s="73"/>
      <c r="J89" s="144"/>
      <c r="K89" s="140"/>
      <c r="L89" s="18"/>
      <c r="M89" s="18"/>
      <c r="N89" s="18"/>
      <c r="O89" s="18"/>
      <c r="P89" s="66"/>
      <c r="Q89" s="141"/>
      <c r="R89" s="142"/>
      <c r="S89" s="143"/>
      <c r="T89" s="73"/>
      <c r="U89" s="144"/>
      <c r="V89" s="143"/>
      <c r="W89" s="73"/>
      <c r="X89" s="73"/>
      <c r="Y89" s="144"/>
      <c r="Z89" s="470"/>
    </row>
    <row r="90" spans="2:27" ht="30" customHeight="1">
      <c r="B90" s="131" t="s">
        <v>903</v>
      </c>
      <c r="C90" s="120">
        <v>1406</v>
      </c>
      <c r="D90" s="5"/>
      <c r="E90" s="121"/>
      <c r="F90" s="122">
        <f t="shared" si="6"/>
        <v>1406</v>
      </c>
      <c r="G90" s="120"/>
      <c r="H90" s="73"/>
      <c r="I90" s="73"/>
      <c r="J90" s="144"/>
      <c r="K90" s="140"/>
      <c r="L90" s="18"/>
      <c r="M90" s="18"/>
      <c r="N90" s="18"/>
      <c r="O90" s="18"/>
      <c r="P90" s="66"/>
      <c r="Q90" s="141"/>
      <c r="R90" s="142"/>
      <c r="S90" s="124"/>
      <c r="T90" s="73"/>
      <c r="U90" s="443"/>
      <c r="V90" s="143"/>
      <c r="W90" s="73"/>
      <c r="X90" s="73"/>
      <c r="Y90" s="144"/>
      <c r="Z90" s="470"/>
    </row>
    <row r="91" spans="2:27" s="7" customFormat="1" ht="30" customHeight="1">
      <c r="B91" s="131" t="s">
        <v>904</v>
      </c>
      <c r="C91" s="120">
        <v>1574</v>
      </c>
      <c r="D91" s="5"/>
      <c r="E91" s="121"/>
      <c r="F91" s="122">
        <f t="shared" si="6"/>
        <v>1574</v>
      </c>
      <c r="G91" s="143"/>
      <c r="H91" s="73"/>
      <c r="I91" s="73"/>
      <c r="J91" s="144"/>
      <c r="K91" s="123"/>
      <c r="L91" s="18"/>
      <c r="M91" s="18"/>
      <c r="N91" s="18"/>
      <c r="O91" s="18"/>
      <c r="P91" s="18"/>
      <c r="Q91" s="59"/>
      <c r="R91" s="59"/>
      <c r="S91" s="124"/>
      <c r="T91" s="73"/>
      <c r="U91" s="443"/>
      <c r="V91" s="143"/>
      <c r="W91" s="73"/>
      <c r="X91" s="73"/>
      <c r="Y91" s="144"/>
      <c r="Z91" s="125"/>
    </row>
    <row r="92" spans="2:27" ht="30" customHeight="1">
      <c r="B92" s="131" t="s">
        <v>905</v>
      </c>
      <c r="C92" s="120">
        <v>211</v>
      </c>
      <c r="D92" s="5"/>
      <c r="E92" s="121"/>
      <c r="F92" s="122">
        <f t="shared" si="6"/>
        <v>211</v>
      </c>
      <c r="G92" s="120"/>
      <c r="H92" s="73"/>
      <c r="I92" s="73"/>
      <c r="J92" s="144"/>
      <c r="K92" s="140"/>
      <c r="L92" s="18"/>
      <c r="M92" s="18"/>
      <c r="N92" s="18"/>
      <c r="O92" s="18"/>
      <c r="P92" s="66"/>
      <c r="Q92" s="141"/>
      <c r="R92" s="142"/>
      <c r="S92" s="143"/>
      <c r="T92" s="73"/>
      <c r="U92" s="144"/>
      <c r="V92" s="143"/>
      <c r="W92" s="73"/>
      <c r="X92" s="73"/>
      <c r="Y92" s="144"/>
      <c r="Z92" s="470"/>
    </row>
    <row r="93" spans="2:27" ht="30" customHeight="1">
      <c r="B93" s="491" t="s">
        <v>906</v>
      </c>
      <c r="C93" s="120">
        <v>463</v>
      </c>
      <c r="D93" s="5"/>
      <c r="E93" s="121"/>
      <c r="F93" s="122">
        <f t="shared" si="6"/>
        <v>463</v>
      </c>
      <c r="G93" s="143"/>
      <c r="H93" s="73"/>
      <c r="I93" s="73"/>
      <c r="J93" s="144"/>
      <c r="K93" s="123"/>
      <c r="L93" s="18"/>
      <c r="M93" s="18"/>
      <c r="N93" s="18"/>
      <c r="O93" s="18"/>
      <c r="P93" s="18"/>
      <c r="Q93" s="59"/>
      <c r="R93" s="59"/>
      <c r="S93" s="124"/>
      <c r="T93" s="73"/>
      <c r="U93" s="443"/>
      <c r="V93" s="143"/>
      <c r="W93" s="73"/>
      <c r="X93" s="73"/>
      <c r="Y93" s="144"/>
      <c r="Z93" s="125"/>
    </row>
    <row r="94" spans="2:27" ht="30" customHeight="1">
      <c r="B94" s="491" t="s">
        <v>907</v>
      </c>
      <c r="C94" s="120">
        <v>309</v>
      </c>
      <c r="D94" s="5"/>
      <c r="E94" s="121"/>
      <c r="F94" s="122">
        <f t="shared" si="6"/>
        <v>309</v>
      </c>
      <c r="G94" s="120"/>
      <c r="H94" s="73"/>
      <c r="I94" s="73"/>
      <c r="J94" s="144"/>
      <c r="K94" s="140"/>
      <c r="L94" s="18"/>
      <c r="M94" s="18"/>
      <c r="N94" s="18"/>
      <c r="O94" s="18"/>
      <c r="P94" s="66"/>
      <c r="Q94" s="141"/>
      <c r="R94" s="142"/>
      <c r="S94" s="143"/>
      <c r="T94" s="73"/>
      <c r="U94" s="144"/>
      <c r="V94" s="143"/>
      <c r="W94" s="73"/>
      <c r="X94" s="73"/>
      <c r="Y94" s="144"/>
      <c r="Z94" s="470"/>
    </row>
    <row r="95" spans="2:27" ht="30" customHeight="1">
      <c r="B95" s="491" t="s">
        <v>908</v>
      </c>
      <c r="C95" s="120">
        <v>581</v>
      </c>
      <c r="D95" s="5"/>
      <c r="E95" s="121"/>
      <c r="F95" s="122">
        <f t="shared" si="6"/>
        <v>581</v>
      </c>
      <c r="G95" s="143"/>
      <c r="H95" s="73"/>
      <c r="I95" s="73"/>
      <c r="J95" s="144"/>
      <c r="K95" s="123"/>
      <c r="L95" s="18"/>
      <c r="M95" s="18"/>
      <c r="N95" s="18"/>
      <c r="O95" s="18"/>
      <c r="P95" s="18"/>
      <c r="Q95" s="59"/>
      <c r="R95" s="59"/>
      <c r="S95" s="124"/>
      <c r="T95" s="73"/>
      <c r="U95" s="443"/>
      <c r="V95" s="143"/>
      <c r="W95" s="73"/>
      <c r="X95" s="73"/>
      <c r="Y95" s="144"/>
      <c r="Z95" s="125"/>
    </row>
    <row r="96" spans="2:27" ht="30" customHeight="1">
      <c r="B96" s="491" t="s">
        <v>909</v>
      </c>
      <c r="C96" s="120">
        <v>51</v>
      </c>
      <c r="D96" s="5"/>
      <c r="E96" s="121"/>
      <c r="F96" s="122">
        <f t="shared" si="6"/>
        <v>51</v>
      </c>
      <c r="G96" s="120"/>
      <c r="H96" s="73"/>
      <c r="I96" s="73"/>
      <c r="J96" s="144"/>
      <c r="K96" s="140"/>
      <c r="L96" s="18"/>
      <c r="M96" s="18"/>
      <c r="N96" s="18"/>
      <c r="O96" s="18"/>
      <c r="P96" s="66"/>
      <c r="Q96" s="141"/>
      <c r="R96" s="142"/>
      <c r="S96" s="143"/>
      <c r="T96" s="73"/>
      <c r="U96" s="144"/>
      <c r="V96" s="143"/>
      <c r="W96" s="73"/>
      <c r="X96" s="73"/>
      <c r="Y96" s="144"/>
      <c r="Z96" s="470"/>
    </row>
    <row r="97" spans="1:27" ht="30" customHeight="1">
      <c r="B97" s="491" t="s">
        <v>910</v>
      </c>
      <c r="C97" s="120">
        <v>46</v>
      </c>
      <c r="D97" s="5"/>
      <c r="E97" s="121"/>
      <c r="F97" s="122">
        <f t="shared" si="6"/>
        <v>46</v>
      </c>
      <c r="G97" s="120"/>
      <c r="H97" s="73"/>
      <c r="I97" s="73"/>
      <c r="J97" s="144"/>
      <c r="K97" s="140"/>
      <c r="L97" s="18"/>
      <c r="M97" s="18"/>
      <c r="N97" s="18"/>
      <c r="O97" s="18"/>
      <c r="P97" s="66"/>
      <c r="Q97" s="141"/>
      <c r="R97" s="142"/>
      <c r="S97" s="124"/>
      <c r="T97" s="73"/>
      <c r="U97" s="443"/>
      <c r="V97" s="143"/>
      <c r="W97" s="73"/>
      <c r="X97" s="73"/>
      <c r="Y97" s="144"/>
      <c r="Z97" s="470"/>
    </row>
    <row r="98" spans="1:27" ht="30" customHeight="1">
      <c r="B98" s="131" t="s">
        <v>911</v>
      </c>
      <c r="C98" s="120">
        <v>679</v>
      </c>
      <c r="D98" s="5"/>
      <c r="E98" s="121"/>
      <c r="F98" s="122">
        <f t="shared" si="6"/>
        <v>679</v>
      </c>
      <c r="G98" s="143"/>
      <c r="H98" s="73"/>
      <c r="I98" s="73"/>
      <c r="J98" s="144"/>
      <c r="K98" s="123"/>
      <c r="L98" s="18"/>
      <c r="M98" s="18"/>
      <c r="N98" s="18"/>
      <c r="O98" s="18"/>
      <c r="P98" s="18"/>
      <c r="Q98" s="59"/>
      <c r="R98" s="59"/>
      <c r="S98" s="124"/>
      <c r="T98" s="73"/>
      <c r="U98" s="443"/>
      <c r="V98" s="143"/>
      <c r="W98" s="73"/>
      <c r="X98" s="73"/>
      <c r="Y98" s="144"/>
      <c r="Z98" s="125"/>
    </row>
    <row r="99" spans="1:27" ht="30" customHeight="1">
      <c r="B99" s="131" t="s">
        <v>912</v>
      </c>
      <c r="C99" s="120">
        <v>6282</v>
      </c>
      <c r="D99" s="5"/>
      <c r="E99" s="121"/>
      <c r="F99" s="122">
        <f t="shared" si="6"/>
        <v>6282</v>
      </c>
      <c r="G99" s="120"/>
      <c r="H99" s="73"/>
      <c r="I99" s="73"/>
      <c r="J99" s="144"/>
      <c r="K99" s="140"/>
      <c r="L99" s="18"/>
      <c r="M99" s="18"/>
      <c r="N99" s="18"/>
      <c r="O99" s="18"/>
      <c r="P99" s="66"/>
      <c r="Q99" s="141"/>
      <c r="R99" s="142"/>
      <c r="S99" s="143"/>
      <c r="T99" s="73"/>
      <c r="U99" s="144"/>
      <c r="V99" s="143"/>
      <c r="W99" s="73"/>
      <c r="X99" s="73"/>
      <c r="Y99" s="144"/>
      <c r="Z99" s="470"/>
    </row>
    <row r="100" spans="1:27" ht="30" customHeight="1">
      <c r="B100" s="131" t="s">
        <v>913</v>
      </c>
      <c r="C100" s="120">
        <v>31266</v>
      </c>
      <c r="D100" s="5"/>
      <c r="E100" s="121"/>
      <c r="F100" s="122">
        <f t="shared" si="6"/>
        <v>31266</v>
      </c>
      <c r="G100" s="143"/>
      <c r="H100" s="73"/>
      <c r="I100" s="73"/>
      <c r="J100" s="144"/>
      <c r="K100" s="123"/>
      <c r="L100" s="18"/>
      <c r="M100" s="18"/>
      <c r="N100" s="18"/>
      <c r="O100" s="18"/>
      <c r="P100" s="18"/>
      <c r="Q100" s="59"/>
      <c r="R100" s="59"/>
      <c r="S100" s="124"/>
      <c r="T100" s="73"/>
      <c r="U100" s="443"/>
      <c r="V100" s="143"/>
      <c r="W100" s="73"/>
      <c r="X100" s="73"/>
      <c r="Y100" s="144"/>
      <c r="Z100" s="125"/>
    </row>
    <row r="101" spans="1:27" ht="30" customHeight="1">
      <c r="B101" s="131" t="s">
        <v>914</v>
      </c>
      <c r="C101" s="120">
        <v>217</v>
      </c>
      <c r="D101" s="5"/>
      <c r="E101" s="121"/>
      <c r="F101" s="122">
        <f t="shared" si="6"/>
        <v>217</v>
      </c>
      <c r="G101" s="143"/>
      <c r="H101" s="73"/>
      <c r="I101" s="73"/>
      <c r="J101" s="144"/>
      <c r="K101" s="140"/>
      <c r="L101" s="18"/>
      <c r="M101" s="18"/>
      <c r="N101" s="18"/>
      <c r="O101" s="18"/>
      <c r="P101" s="66"/>
      <c r="Q101" s="141"/>
      <c r="R101" s="142"/>
      <c r="S101" s="143"/>
      <c r="T101" s="73"/>
      <c r="U101" s="144"/>
      <c r="V101" s="143"/>
      <c r="W101" s="73"/>
      <c r="X101" s="73"/>
      <c r="Y101" s="144"/>
      <c r="Z101" s="470"/>
    </row>
    <row r="102" spans="1:27" ht="30" customHeight="1">
      <c r="B102" s="131" t="s">
        <v>910</v>
      </c>
      <c r="C102" s="120">
        <v>1871</v>
      </c>
      <c r="D102" s="5"/>
      <c r="E102" s="121"/>
      <c r="F102" s="122">
        <f t="shared" si="6"/>
        <v>1871</v>
      </c>
      <c r="G102" s="143"/>
      <c r="H102" s="73"/>
      <c r="I102" s="73"/>
      <c r="J102" s="144"/>
      <c r="K102" s="123"/>
      <c r="L102" s="18"/>
      <c r="M102" s="18"/>
      <c r="N102" s="18"/>
      <c r="O102" s="18"/>
      <c r="P102" s="18"/>
      <c r="Q102" s="59"/>
      <c r="R102" s="59"/>
      <c r="S102" s="124"/>
      <c r="T102" s="73"/>
      <c r="U102" s="443"/>
      <c r="V102" s="143"/>
      <c r="W102" s="73"/>
      <c r="X102" s="73"/>
      <c r="Y102" s="144"/>
      <c r="Z102" s="125"/>
    </row>
    <row r="103" spans="1:27" ht="30" customHeight="1">
      <c r="B103" s="131" t="s">
        <v>915</v>
      </c>
      <c r="C103" s="120">
        <v>883</v>
      </c>
      <c r="D103" s="5"/>
      <c r="E103" s="121"/>
      <c r="F103" s="122">
        <f t="shared" si="6"/>
        <v>883</v>
      </c>
      <c r="G103" s="143"/>
      <c r="H103" s="73"/>
      <c r="I103" s="73"/>
      <c r="J103" s="144"/>
      <c r="K103" s="123"/>
      <c r="L103" s="18"/>
      <c r="M103" s="18"/>
      <c r="N103" s="18"/>
      <c r="O103" s="18"/>
      <c r="P103" s="18"/>
      <c r="Q103" s="59"/>
      <c r="R103" s="59"/>
      <c r="S103" s="124"/>
      <c r="T103" s="73"/>
      <c r="U103" s="443"/>
      <c r="V103" s="143"/>
      <c r="W103" s="73"/>
      <c r="X103" s="73"/>
      <c r="Y103" s="144"/>
      <c r="Z103" s="125"/>
    </row>
    <row r="104" spans="1:27" ht="30" customHeight="1">
      <c r="B104" s="131" t="s">
        <v>916</v>
      </c>
      <c r="C104" s="120">
        <v>10209</v>
      </c>
      <c r="D104" s="5"/>
      <c r="E104" s="121"/>
      <c r="F104" s="122">
        <f t="shared" si="6"/>
        <v>10209</v>
      </c>
      <c r="G104" s="120"/>
      <c r="H104" s="73"/>
      <c r="I104" s="73"/>
      <c r="J104" s="144"/>
      <c r="K104" s="140"/>
      <c r="L104" s="18"/>
      <c r="M104" s="18"/>
      <c r="N104" s="18"/>
      <c r="O104" s="18"/>
      <c r="P104" s="66"/>
      <c r="Q104" s="141"/>
      <c r="R104" s="142"/>
      <c r="S104" s="143"/>
      <c r="T104" s="73"/>
      <c r="U104" s="144"/>
      <c r="V104" s="143"/>
      <c r="W104" s="73"/>
      <c r="X104" s="73"/>
      <c r="Y104" s="144"/>
      <c r="Z104" s="470"/>
    </row>
    <row r="105" spans="1:27" s="112" customFormat="1" ht="30" customHeight="1">
      <c r="B105" s="522" t="s">
        <v>917</v>
      </c>
      <c r="C105" s="505">
        <f>SUM(C87:C104)</f>
        <v>69731</v>
      </c>
      <c r="D105" s="506">
        <f t="shared" ref="D105:Y105" si="9">SUM(D87:D104)</f>
        <v>0</v>
      </c>
      <c r="E105" s="507">
        <f t="shared" si="9"/>
        <v>0</v>
      </c>
      <c r="F105" s="508">
        <f t="shared" si="9"/>
        <v>69731</v>
      </c>
      <c r="G105" s="523">
        <f t="shared" si="9"/>
        <v>0</v>
      </c>
      <c r="H105" s="524">
        <f t="shared" si="9"/>
        <v>0</v>
      </c>
      <c r="I105" s="524">
        <f t="shared" si="9"/>
        <v>0</v>
      </c>
      <c r="J105" s="525">
        <f t="shared" si="9"/>
        <v>0</v>
      </c>
      <c r="K105" s="526">
        <f t="shared" si="9"/>
        <v>0</v>
      </c>
      <c r="L105" s="524">
        <f t="shared" si="9"/>
        <v>0</v>
      </c>
      <c r="M105" s="522">
        <f t="shared" si="9"/>
        <v>0</v>
      </c>
      <c r="N105" s="527">
        <f t="shared" si="9"/>
        <v>0</v>
      </c>
      <c r="O105" s="515">
        <f t="shared" si="9"/>
        <v>0</v>
      </c>
      <c r="P105" s="516">
        <f t="shared" si="9"/>
        <v>0</v>
      </c>
      <c r="Q105" s="516">
        <f t="shared" si="9"/>
        <v>0</v>
      </c>
      <c r="R105" s="517">
        <f t="shared" si="9"/>
        <v>0</v>
      </c>
      <c r="S105" s="518">
        <f t="shared" si="9"/>
        <v>0</v>
      </c>
      <c r="T105" s="516">
        <f t="shared" si="9"/>
        <v>0</v>
      </c>
      <c r="U105" s="517">
        <f t="shared" si="9"/>
        <v>0</v>
      </c>
      <c r="V105" s="528">
        <f t="shared" si="9"/>
        <v>0</v>
      </c>
      <c r="W105" s="529">
        <f t="shared" si="9"/>
        <v>0</v>
      </c>
      <c r="X105" s="506">
        <f t="shared" si="9"/>
        <v>0</v>
      </c>
      <c r="Y105" s="530">
        <f t="shared" si="9"/>
        <v>0</v>
      </c>
      <c r="Z105" s="531"/>
      <c r="AA105" s="139"/>
    </row>
    <row r="106" spans="1:27" ht="234" customHeight="1">
      <c r="B106" s="131" t="s">
        <v>918</v>
      </c>
      <c r="C106" s="120">
        <v>19714</v>
      </c>
      <c r="D106" s="5">
        <v>584</v>
      </c>
      <c r="E106" s="121">
        <v>0</v>
      </c>
      <c r="F106" s="122">
        <f t="shared" si="6"/>
        <v>20298</v>
      </c>
      <c r="G106" s="143">
        <v>70001</v>
      </c>
      <c r="H106" s="73"/>
      <c r="I106" s="73"/>
      <c r="J106" s="144"/>
      <c r="K106" s="189" t="s">
        <v>543</v>
      </c>
      <c r="L106" s="18" t="s">
        <v>544</v>
      </c>
      <c r="M106" s="18" t="s">
        <v>919</v>
      </c>
      <c r="N106" s="18" t="s">
        <v>769</v>
      </c>
      <c r="O106" s="18">
        <v>13</v>
      </c>
      <c r="P106" s="66">
        <v>3348957</v>
      </c>
      <c r="Q106" s="141">
        <v>70001</v>
      </c>
      <c r="R106" s="59"/>
      <c r="S106" s="124"/>
      <c r="T106" s="73"/>
      <c r="U106" s="443"/>
      <c r="V106" s="124"/>
      <c r="W106" s="73"/>
      <c r="X106" s="73"/>
      <c r="Y106" s="443"/>
      <c r="Z106" s="125"/>
    </row>
    <row r="107" spans="1:27" ht="37.5" customHeight="1">
      <c r="B107" s="131" t="s">
        <v>920</v>
      </c>
      <c r="C107" s="120">
        <v>1763</v>
      </c>
      <c r="D107" s="5">
        <v>0</v>
      </c>
      <c r="E107" s="121">
        <v>0</v>
      </c>
      <c r="F107" s="122">
        <f t="shared" si="6"/>
        <v>1763</v>
      </c>
      <c r="G107" s="143"/>
      <c r="H107" s="73"/>
      <c r="I107" s="73"/>
      <c r="J107" s="144"/>
      <c r="K107" s="123"/>
      <c r="L107" s="18"/>
      <c r="M107" s="18"/>
      <c r="N107" s="18"/>
      <c r="O107" s="18"/>
      <c r="P107" s="18"/>
      <c r="Q107" s="59"/>
      <c r="R107" s="59"/>
      <c r="S107" s="124"/>
      <c r="T107" s="73"/>
      <c r="U107" s="443"/>
      <c r="V107" s="124"/>
      <c r="W107" s="73"/>
      <c r="X107" s="73"/>
      <c r="Y107" s="443"/>
      <c r="Z107" s="125"/>
    </row>
    <row r="108" spans="1:27" ht="37.5" customHeight="1">
      <c r="B108" s="131" t="s">
        <v>921</v>
      </c>
      <c r="C108" s="120">
        <v>1299</v>
      </c>
      <c r="D108" s="5">
        <v>0</v>
      </c>
      <c r="E108" s="121">
        <v>0</v>
      </c>
      <c r="F108" s="122">
        <f t="shared" si="6"/>
        <v>1299</v>
      </c>
      <c r="G108" s="143"/>
      <c r="H108" s="73"/>
      <c r="I108" s="73"/>
      <c r="J108" s="144"/>
      <c r="K108" s="123"/>
      <c r="L108" s="18"/>
      <c r="M108" s="18"/>
      <c r="N108" s="18"/>
      <c r="O108" s="18"/>
      <c r="P108" s="18"/>
      <c r="Q108" s="59"/>
      <c r="R108" s="59"/>
      <c r="S108" s="124"/>
      <c r="T108" s="73"/>
      <c r="U108" s="443"/>
      <c r="V108" s="124"/>
      <c r="W108" s="73"/>
      <c r="X108" s="73"/>
      <c r="Y108" s="443"/>
      <c r="Z108" s="125"/>
    </row>
    <row r="109" spans="1:27" ht="42.75" customHeight="1">
      <c r="B109" s="131" t="s">
        <v>922</v>
      </c>
      <c r="C109" s="120">
        <v>33926</v>
      </c>
      <c r="D109" s="5">
        <v>0</v>
      </c>
      <c r="E109" s="121">
        <v>0</v>
      </c>
      <c r="F109" s="122">
        <f t="shared" si="6"/>
        <v>33926</v>
      </c>
      <c r="G109" s="143"/>
      <c r="H109" s="73"/>
      <c r="I109" s="73"/>
      <c r="J109" s="144"/>
      <c r="K109" s="123"/>
      <c r="L109" s="18"/>
      <c r="M109" s="18"/>
      <c r="N109" s="18"/>
      <c r="O109" s="18"/>
      <c r="P109" s="18"/>
      <c r="Q109" s="59"/>
      <c r="R109" s="59"/>
      <c r="S109" s="124"/>
      <c r="T109" s="73"/>
      <c r="U109" s="443"/>
      <c r="V109" s="124"/>
      <c r="W109" s="73"/>
      <c r="X109" s="73"/>
      <c r="Y109" s="443"/>
      <c r="Z109" s="125"/>
    </row>
    <row r="110" spans="1:27" ht="43.5" customHeight="1">
      <c r="B110" s="131" t="s">
        <v>923</v>
      </c>
      <c r="C110" s="120">
        <v>1360</v>
      </c>
      <c r="D110" s="5">
        <v>2421</v>
      </c>
      <c r="E110" s="121">
        <v>0</v>
      </c>
      <c r="F110" s="122">
        <f t="shared" si="6"/>
        <v>3781</v>
      </c>
      <c r="G110" s="143"/>
      <c r="H110" s="73"/>
      <c r="I110" s="73"/>
      <c r="J110" s="144"/>
      <c r="K110" s="123"/>
      <c r="L110" s="18"/>
      <c r="M110" s="18"/>
      <c r="N110" s="18"/>
      <c r="O110" s="18"/>
      <c r="P110" s="18"/>
      <c r="Q110" s="59"/>
      <c r="R110" s="59"/>
      <c r="S110" s="124"/>
      <c r="T110" s="73"/>
      <c r="U110" s="443"/>
      <c r="V110" s="124"/>
      <c r="W110" s="73"/>
      <c r="X110" s="73"/>
      <c r="Y110" s="443"/>
      <c r="Z110" s="125"/>
    </row>
    <row r="111" spans="1:27" ht="37.5" customHeight="1">
      <c r="A111" s="532"/>
      <c r="B111" s="131" t="s">
        <v>924</v>
      </c>
      <c r="C111" s="120">
        <v>1930</v>
      </c>
      <c r="D111" s="5">
        <v>0</v>
      </c>
      <c r="E111" s="121">
        <v>0</v>
      </c>
      <c r="F111" s="122">
        <f t="shared" si="6"/>
        <v>1930</v>
      </c>
      <c r="G111" s="143"/>
      <c r="H111" s="73"/>
      <c r="I111" s="73"/>
      <c r="J111" s="144"/>
      <c r="K111" s="123"/>
      <c r="L111" s="18"/>
      <c r="M111" s="18"/>
      <c r="N111" s="18"/>
      <c r="O111" s="18"/>
      <c r="P111" s="18"/>
      <c r="Q111" s="59"/>
      <c r="R111" s="59"/>
      <c r="S111" s="124"/>
      <c r="T111" s="73"/>
      <c r="U111" s="443"/>
      <c r="V111" s="124"/>
      <c r="W111" s="73"/>
      <c r="X111" s="73"/>
      <c r="Y111" s="443"/>
      <c r="Z111" s="125"/>
    </row>
    <row r="112" spans="1:27" ht="36" customHeight="1">
      <c r="B112" s="504" t="s">
        <v>925</v>
      </c>
      <c r="C112" s="505">
        <f>SUM(C106:C111)</f>
        <v>59992</v>
      </c>
      <c r="D112" s="506">
        <f t="shared" ref="D112:Y112" si="10">SUM(D106:D111)</f>
        <v>3005</v>
      </c>
      <c r="E112" s="507">
        <f t="shared" si="10"/>
        <v>0</v>
      </c>
      <c r="F112" s="508">
        <f t="shared" si="10"/>
        <v>62997</v>
      </c>
      <c r="G112" s="505">
        <f t="shared" si="10"/>
        <v>70001</v>
      </c>
      <c r="H112" s="506">
        <f t="shared" si="10"/>
        <v>0</v>
      </c>
      <c r="I112" s="506">
        <f t="shared" si="10"/>
        <v>0</v>
      </c>
      <c r="J112" s="530">
        <f t="shared" si="10"/>
        <v>0</v>
      </c>
      <c r="K112" s="511">
        <f t="shared" si="10"/>
        <v>0</v>
      </c>
      <c r="L112" s="512">
        <f t="shared" si="10"/>
        <v>0</v>
      </c>
      <c r="M112" s="513">
        <f t="shared" si="10"/>
        <v>0</v>
      </c>
      <c r="N112" s="514">
        <f t="shared" si="10"/>
        <v>0</v>
      </c>
      <c r="O112" s="515">
        <f t="shared" si="10"/>
        <v>13</v>
      </c>
      <c r="P112" s="516">
        <f t="shared" si="10"/>
        <v>3348957</v>
      </c>
      <c r="Q112" s="516">
        <f t="shared" si="10"/>
        <v>70001</v>
      </c>
      <c r="R112" s="517">
        <f t="shared" si="10"/>
        <v>0</v>
      </c>
      <c r="S112" s="518">
        <f t="shared" si="10"/>
        <v>0</v>
      </c>
      <c r="T112" s="516">
        <f t="shared" si="10"/>
        <v>0</v>
      </c>
      <c r="U112" s="517">
        <f t="shared" si="10"/>
        <v>0</v>
      </c>
      <c r="V112" s="533">
        <f t="shared" si="10"/>
        <v>0</v>
      </c>
      <c r="W112" s="521">
        <f t="shared" si="10"/>
        <v>0</v>
      </c>
      <c r="X112" s="506">
        <f t="shared" si="10"/>
        <v>0</v>
      </c>
      <c r="Y112" s="530">
        <f t="shared" si="10"/>
        <v>0</v>
      </c>
      <c r="Z112" s="534"/>
      <c r="AA112" s="7"/>
    </row>
    <row r="113" spans="2:27" ht="30" customHeight="1">
      <c r="B113" s="131" t="s">
        <v>926</v>
      </c>
      <c r="C113" s="120">
        <v>7593</v>
      </c>
      <c r="D113" s="5"/>
      <c r="E113" s="121"/>
      <c r="F113" s="122">
        <f t="shared" si="6"/>
        <v>7593</v>
      </c>
      <c r="G113" s="143"/>
      <c r="H113" s="73"/>
      <c r="I113" s="73"/>
      <c r="J113" s="144"/>
      <c r="K113" s="123"/>
      <c r="L113" s="18"/>
      <c r="M113" s="18"/>
      <c r="N113" s="18"/>
      <c r="O113" s="18"/>
      <c r="P113" s="18"/>
      <c r="Q113" s="59"/>
      <c r="R113" s="59"/>
      <c r="S113" s="124"/>
      <c r="T113" s="73"/>
      <c r="U113" s="443"/>
      <c r="V113" s="124"/>
      <c r="W113" s="73"/>
      <c r="X113" s="73"/>
      <c r="Y113" s="443"/>
      <c r="Z113" s="125"/>
    </row>
    <row r="114" spans="2:27" ht="30" customHeight="1">
      <c r="B114" s="131" t="s">
        <v>927</v>
      </c>
      <c r="C114" s="120">
        <v>2437</v>
      </c>
      <c r="D114" s="5"/>
      <c r="E114" s="121"/>
      <c r="F114" s="122">
        <f t="shared" si="6"/>
        <v>2437</v>
      </c>
      <c r="G114" s="143"/>
      <c r="H114" s="73"/>
      <c r="I114" s="73"/>
      <c r="J114" s="144"/>
      <c r="K114" s="123"/>
      <c r="L114" s="18"/>
      <c r="M114" s="18"/>
      <c r="N114" s="18"/>
      <c r="O114" s="18"/>
      <c r="P114" s="18"/>
      <c r="Q114" s="59"/>
      <c r="R114" s="59"/>
      <c r="S114" s="124"/>
      <c r="T114" s="73"/>
      <c r="U114" s="443"/>
      <c r="V114" s="124"/>
      <c r="W114" s="73"/>
      <c r="X114" s="73"/>
      <c r="Y114" s="443"/>
      <c r="Z114" s="125"/>
    </row>
    <row r="115" spans="2:27" ht="30" customHeight="1">
      <c r="B115" s="131" t="s">
        <v>928</v>
      </c>
      <c r="C115" s="120">
        <v>1259</v>
      </c>
      <c r="D115" s="5"/>
      <c r="E115" s="121"/>
      <c r="F115" s="122">
        <f t="shared" si="6"/>
        <v>1259</v>
      </c>
      <c r="G115" s="143"/>
      <c r="H115" s="73"/>
      <c r="I115" s="73"/>
      <c r="J115" s="144"/>
      <c r="K115" s="123"/>
      <c r="L115" s="18"/>
      <c r="M115" s="18"/>
      <c r="N115" s="18"/>
      <c r="O115" s="18"/>
      <c r="P115" s="18"/>
      <c r="Q115" s="59"/>
      <c r="R115" s="59"/>
      <c r="S115" s="124"/>
      <c r="T115" s="73"/>
      <c r="U115" s="443"/>
      <c r="V115" s="124"/>
      <c r="W115" s="73"/>
      <c r="X115" s="73"/>
      <c r="Y115" s="443"/>
      <c r="Z115" s="125"/>
    </row>
    <row r="116" spans="2:27" ht="30" customHeight="1">
      <c r="B116" s="131" t="s">
        <v>929</v>
      </c>
      <c r="C116" s="120">
        <v>513</v>
      </c>
      <c r="D116" s="5"/>
      <c r="E116" s="121"/>
      <c r="F116" s="122">
        <f t="shared" si="6"/>
        <v>513</v>
      </c>
      <c r="G116" s="143"/>
      <c r="H116" s="73"/>
      <c r="I116" s="73"/>
      <c r="J116" s="144"/>
      <c r="K116" s="123"/>
      <c r="L116" s="18"/>
      <c r="M116" s="18"/>
      <c r="N116" s="18"/>
      <c r="O116" s="18"/>
      <c r="P116" s="18"/>
      <c r="Q116" s="59"/>
      <c r="R116" s="59"/>
      <c r="S116" s="124"/>
      <c r="T116" s="73"/>
      <c r="U116" s="443"/>
      <c r="V116" s="124"/>
      <c r="W116" s="73"/>
      <c r="X116" s="73"/>
      <c r="Y116" s="443"/>
      <c r="Z116" s="125"/>
    </row>
    <row r="117" spans="2:27" ht="30" customHeight="1">
      <c r="B117" s="131" t="s">
        <v>930</v>
      </c>
      <c r="C117" s="120">
        <v>24161</v>
      </c>
      <c r="D117" s="5"/>
      <c r="E117" s="121"/>
      <c r="F117" s="122">
        <f t="shared" si="6"/>
        <v>24161</v>
      </c>
      <c r="G117" s="143"/>
      <c r="H117" s="73"/>
      <c r="I117" s="73"/>
      <c r="J117" s="144"/>
      <c r="K117" s="123"/>
      <c r="L117" s="18"/>
      <c r="M117" s="18"/>
      <c r="N117" s="18"/>
      <c r="O117" s="18"/>
      <c r="P117" s="18"/>
      <c r="Q117" s="59"/>
      <c r="R117" s="59"/>
      <c r="S117" s="124"/>
      <c r="T117" s="73"/>
      <c r="U117" s="443"/>
      <c r="V117" s="124"/>
      <c r="W117" s="73"/>
      <c r="X117" s="73"/>
      <c r="Y117" s="443"/>
      <c r="Z117" s="125"/>
    </row>
    <row r="118" spans="2:27" ht="30" customHeight="1">
      <c r="B118" s="131" t="s">
        <v>931</v>
      </c>
      <c r="C118" s="120">
        <v>332</v>
      </c>
      <c r="D118" s="5"/>
      <c r="E118" s="121"/>
      <c r="F118" s="122">
        <f t="shared" si="6"/>
        <v>332</v>
      </c>
      <c r="G118" s="143"/>
      <c r="H118" s="73"/>
      <c r="I118" s="73"/>
      <c r="J118" s="144"/>
      <c r="K118" s="123"/>
      <c r="L118" s="18"/>
      <c r="M118" s="18"/>
      <c r="N118" s="18"/>
      <c r="O118" s="18"/>
      <c r="P118" s="18"/>
      <c r="Q118" s="59"/>
      <c r="R118" s="59"/>
      <c r="S118" s="124"/>
      <c r="T118" s="73"/>
      <c r="U118" s="443"/>
      <c r="V118" s="124"/>
      <c r="W118" s="73"/>
      <c r="X118" s="73"/>
      <c r="Y118" s="443"/>
      <c r="Z118" s="125"/>
    </row>
    <row r="119" spans="2:27" ht="30" customHeight="1">
      <c r="B119" s="504" t="s">
        <v>932</v>
      </c>
      <c r="C119" s="505">
        <f>SUM(C113:C118)</f>
        <v>36295</v>
      </c>
      <c r="D119" s="506">
        <f t="shared" ref="D119:Y119" si="11">SUM(D113:D118)</f>
        <v>0</v>
      </c>
      <c r="E119" s="507">
        <f t="shared" si="11"/>
        <v>0</v>
      </c>
      <c r="F119" s="508">
        <f t="shared" si="11"/>
        <v>36295</v>
      </c>
      <c r="G119" s="535">
        <f t="shared" si="11"/>
        <v>0</v>
      </c>
      <c r="H119" s="506">
        <f t="shared" si="11"/>
        <v>0</v>
      </c>
      <c r="I119" s="506">
        <f t="shared" si="11"/>
        <v>0</v>
      </c>
      <c r="J119" s="530">
        <f t="shared" si="11"/>
        <v>0</v>
      </c>
      <c r="K119" s="511">
        <f t="shared" si="11"/>
        <v>0</v>
      </c>
      <c r="L119" s="512">
        <f t="shared" si="11"/>
        <v>0</v>
      </c>
      <c r="M119" s="513">
        <f t="shared" si="11"/>
        <v>0</v>
      </c>
      <c r="N119" s="514">
        <f t="shared" si="11"/>
        <v>0</v>
      </c>
      <c r="O119" s="515">
        <f t="shared" si="11"/>
        <v>0</v>
      </c>
      <c r="P119" s="516">
        <f t="shared" si="11"/>
        <v>0</v>
      </c>
      <c r="Q119" s="516">
        <f t="shared" si="11"/>
        <v>0</v>
      </c>
      <c r="R119" s="517">
        <f t="shared" si="11"/>
        <v>0</v>
      </c>
      <c r="S119" s="518">
        <f t="shared" si="11"/>
        <v>0</v>
      </c>
      <c r="T119" s="516">
        <f t="shared" si="11"/>
        <v>0</v>
      </c>
      <c r="U119" s="517">
        <f t="shared" si="11"/>
        <v>0</v>
      </c>
      <c r="V119" s="533">
        <f t="shared" si="11"/>
        <v>0</v>
      </c>
      <c r="W119" s="521">
        <f t="shared" si="11"/>
        <v>0</v>
      </c>
      <c r="X119" s="506">
        <f t="shared" si="11"/>
        <v>0</v>
      </c>
      <c r="Y119" s="530">
        <f t="shared" si="11"/>
        <v>0</v>
      </c>
      <c r="Z119" s="521"/>
      <c r="AA119" s="7"/>
    </row>
    <row r="120" spans="2:27" ht="45" customHeight="1">
      <c r="B120" s="491" t="s">
        <v>933</v>
      </c>
      <c r="C120" s="120">
        <v>11226</v>
      </c>
      <c r="D120" s="5"/>
      <c r="E120" s="121"/>
      <c r="F120" s="122">
        <f t="shared" si="6"/>
        <v>11226</v>
      </c>
      <c r="G120" s="143"/>
      <c r="H120" s="73"/>
      <c r="I120" s="73"/>
      <c r="J120" s="144"/>
      <c r="K120" s="123"/>
      <c r="L120" s="18"/>
      <c r="M120" s="18"/>
      <c r="N120" s="18"/>
      <c r="O120" s="18"/>
      <c r="P120" s="18"/>
      <c r="Q120" s="59"/>
      <c r="R120" s="59"/>
      <c r="S120" s="124"/>
      <c r="T120" s="73"/>
      <c r="U120" s="443"/>
      <c r="V120" s="124"/>
      <c r="W120" s="73"/>
      <c r="X120" s="73"/>
      <c r="Y120" s="443"/>
      <c r="Z120" s="125" t="s">
        <v>934</v>
      </c>
    </row>
    <row r="121" spans="2:27" ht="30" customHeight="1">
      <c r="B121" s="491" t="s">
        <v>935</v>
      </c>
      <c r="C121" s="120">
        <v>986</v>
      </c>
      <c r="D121" s="5"/>
      <c r="E121" s="121"/>
      <c r="F121" s="122">
        <f t="shared" si="6"/>
        <v>986</v>
      </c>
      <c r="G121" s="143"/>
      <c r="H121" s="73"/>
      <c r="I121" s="73"/>
      <c r="J121" s="144"/>
      <c r="K121" s="123"/>
      <c r="L121" s="18"/>
      <c r="M121" s="18"/>
      <c r="N121" s="18"/>
      <c r="O121" s="18"/>
      <c r="P121" s="18"/>
      <c r="Q121" s="59"/>
      <c r="R121" s="59"/>
      <c r="S121" s="124"/>
      <c r="T121" s="73"/>
      <c r="U121" s="443"/>
      <c r="V121" s="124"/>
      <c r="W121" s="73"/>
      <c r="X121" s="73"/>
      <c r="Y121" s="443"/>
      <c r="Z121" s="125"/>
    </row>
    <row r="122" spans="2:27" ht="30" customHeight="1">
      <c r="B122" s="491" t="s">
        <v>936</v>
      </c>
      <c r="C122" s="120">
        <v>45</v>
      </c>
      <c r="D122" s="5"/>
      <c r="E122" s="121"/>
      <c r="F122" s="122">
        <f t="shared" si="6"/>
        <v>45</v>
      </c>
      <c r="G122" s="143"/>
      <c r="H122" s="73"/>
      <c r="I122" s="73"/>
      <c r="J122" s="144"/>
      <c r="K122" s="123"/>
      <c r="L122" s="18"/>
      <c r="M122" s="18"/>
      <c r="N122" s="18"/>
      <c r="O122" s="18"/>
      <c r="P122" s="18"/>
      <c r="Q122" s="59"/>
      <c r="R122" s="59"/>
      <c r="S122" s="124"/>
      <c r="T122" s="73"/>
      <c r="U122" s="443"/>
      <c r="V122" s="124"/>
      <c r="W122" s="73"/>
      <c r="X122" s="73"/>
      <c r="Y122" s="443"/>
      <c r="Z122" s="125"/>
    </row>
    <row r="123" spans="2:27" ht="30" customHeight="1">
      <c r="B123" s="491" t="s">
        <v>937</v>
      </c>
      <c r="C123" s="120">
        <v>23</v>
      </c>
      <c r="D123" s="5"/>
      <c r="E123" s="121"/>
      <c r="F123" s="122">
        <f t="shared" si="6"/>
        <v>23</v>
      </c>
      <c r="G123" s="143"/>
      <c r="H123" s="73"/>
      <c r="I123" s="73"/>
      <c r="J123" s="144"/>
      <c r="K123" s="123"/>
      <c r="L123" s="18"/>
      <c r="M123" s="18"/>
      <c r="N123" s="18"/>
      <c r="O123" s="18"/>
      <c r="P123" s="18"/>
      <c r="Q123" s="59"/>
      <c r="R123" s="59"/>
      <c r="S123" s="124"/>
      <c r="T123" s="73"/>
      <c r="U123" s="443"/>
      <c r="V123" s="124"/>
      <c r="W123" s="73"/>
      <c r="X123" s="73"/>
      <c r="Y123" s="443"/>
      <c r="Z123" s="125"/>
    </row>
    <row r="124" spans="2:27" ht="30" customHeight="1">
      <c r="B124" s="491" t="s">
        <v>938</v>
      </c>
      <c r="C124" s="120">
        <v>3</v>
      </c>
      <c r="D124" s="5"/>
      <c r="E124" s="121"/>
      <c r="F124" s="122">
        <f t="shared" si="6"/>
        <v>3</v>
      </c>
      <c r="G124" s="143"/>
      <c r="H124" s="73"/>
      <c r="I124" s="73"/>
      <c r="J124" s="144"/>
      <c r="K124" s="123"/>
      <c r="L124" s="18"/>
      <c r="M124" s="18"/>
      <c r="N124" s="18"/>
      <c r="O124" s="18"/>
      <c r="P124" s="18"/>
      <c r="Q124" s="59"/>
      <c r="R124" s="59"/>
      <c r="S124" s="124"/>
      <c r="T124" s="73"/>
      <c r="U124" s="443"/>
      <c r="V124" s="124"/>
      <c r="W124" s="73"/>
      <c r="X124" s="73"/>
      <c r="Y124" s="443"/>
      <c r="Z124" s="125"/>
    </row>
    <row r="125" spans="2:27" ht="39.75" customHeight="1">
      <c r="B125" s="491" t="s">
        <v>939</v>
      </c>
      <c r="C125" s="120">
        <v>2286</v>
      </c>
      <c r="D125" s="5"/>
      <c r="E125" s="121"/>
      <c r="F125" s="122">
        <f t="shared" si="6"/>
        <v>2286</v>
      </c>
      <c r="G125" s="143"/>
      <c r="H125" s="73"/>
      <c r="I125" s="73"/>
      <c r="J125" s="144"/>
      <c r="K125" s="123"/>
      <c r="L125" s="18"/>
      <c r="M125" s="18"/>
      <c r="N125" s="18"/>
      <c r="O125" s="18"/>
      <c r="P125" s="18"/>
      <c r="Q125" s="59"/>
      <c r="R125" s="59"/>
      <c r="S125" s="124"/>
      <c r="T125" s="73"/>
      <c r="U125" s="443"/>
      <c r="V125" s="124"/>
      <c r="W125" s="73"/>
      <c r="X125" s="73"/>
      <c r="Y125" s="443"/>
      <c r="Z125" s="125" t="s">
        <v>934</v>
      </c>
    </row>
    <row r="126" spans="2:27" ht="30" customHeight="1">
      <c r="B126" s="491" t="s">
        <v>940</v>
      </c>
      <c r="C126" s="120">
        <v>2891</v>
      </c>
      <c r="D126" s="5"/>
      <c r="E126" s="121"/>
      <c r="F126" s="122">
        <f t="shared" si="6"/>
        <v>2891</v>
      </c>
      <c r="G126" s="143"/>
      <c r="H126" s="73"/>
      <c r="I126" s="73"/>
      <c r="J126" s="144"/>
      <c r="K126" s="123"/>
      <c r="L126" s="18"/>
      <c r="M126" s="18"/>
      <c r="N126" s="18"/>
      <c r="O126" s="18"/>
      <c r="P126" s="18"/>
      <c r="Q126" s="59"/>
      <c r="R126" s="59"/>
      <c r="S126" s="124"/>
      <c r="T126" s="73"/>
      <c r="U126" s="443"/>
      <c r="V126" s="124"/>
      <c r="W126" s="73"/>
      <c r="X126" s="73"/>
      <c r="Y126" s="443"/>
      <c r="Z126" s="125"/>
    </row>
    <row r="127" spans="2:27" ht="30" customHeight="1">
      <c r="B127" s="491" t="s">
        <v>941</v>
      </c>
      <c r="C127" s="120">
        <v>1985</v>
      </c>
      <c r="D127" s="5"/>
      <c r="E127" s="121"/>
      <c r="F127" s="122">
        <f t="shared" si="6"/>
        <v>1985</v>
      </c>
      <c r="G127" s="143"/>
      <c r="H127" s="73"/>
      <c r="I127" s="73"/>
      <c r="J127" s="144"/>
      <c r="K127" s="123"/>
      <c r="L127" s="18"/>
      <c r="M127" s="18"/>
      <c r="N127" s="18"/>
      <c r="O127" s="18"/>
      <c r="P127" s="18"/>
      <c r="Q127" s="59"/>
      <c r="R127" s="59"/>
      <c r="S127" s="124"/>
      <c r="T127" s="73"/>
      <c r="U127" s="443"/>
      <c r="V127" s="124"/>
      <c r="W127" s="73"/>
      <c r="X127" s="73"/>
      <c r="Y127" s="443"/>
      <c r="Z127" s="125"/>
    </row>
    <row r="128" spans="2:27" ht="30" customHeight="1">
      <c r="B128" s="491" t="s">
        <v>942</v>
      </c>
      <c r="C128" s="120">
        <v>1837</v>
      </c>
      <c r="D128" s="5"/>
      <c r="E128" s="121"/>
      <c r="F128" s="122">
        <f t="shared" si="6"/>
        <v>1837</v>
      </c>
      <c r="G128" s="143"/>
      <c r="H128" s="73"/>
      <c r="I128" s="73"/>
      <c r="J128" s="144"/>
      <c r="K128" s="123"/>
      <c r="L128" s="18"/>
      <c r="M128" s="18"/>
      <c r="N128" s="18"/>
      <c r="O128" s="18"/>
      <c r="P128" s="18"/>
      <c r="Q128" s="59"/>
      <c r="R128" s="59"/>
      <c r="S128" s="124"/>
      <c r="T128" s="73"/>
      <c r="U128" s="443"/>
      <c r="V128" s="124"/>
      <c r="W128" s="73"/>
      <c r="X128" s="73"/>
      <c r="Y128" s="443"/>
      <c r="Z128" s="125"/>
    </row>
    <row r="129" spans="2:26" ht="30" customHeight="1">
      <c r="B129" s="491" t="s">
        <v>943</v>
      </c>
      <c r="C129" s="120">
        <v>27155</v>
      </c>
      <c r="D129" s="5"/>
      <c r="E129" s="121"/>
      <c r="F129" s="122">
        <f t="shared" si="6"/>
        <v>27155</v>
      </c>
      <c r="G129" s="143"/>
      <c r="H129" s="73"/>
      <c r="I129" s="73"/>
      <c r="J129" s="144"/>
      <c r="K129" s="123"/>
      <c r="L129" s="18"/>
      <c r="M129" s="18"/>
      <c r="N129" s="18"/>
      <c r="O129" s="18"/>
      <c r="P129" s="18"/>
      <c r="Q129" s="59"/>
      <c r="R129" s="59"/>
      <c r="S129" s="124"/>
      <c r="T129" s="73"/>
      <c r="U129" s="443"/>
      <c r="V129" s="124"/>
      <c r="W129" s="73"/>
      <c r="X129" s="73"/>
      <c r="Y129" s="443"/>
      <c r="Z129" s="125"/>
    </row>
    <row r="130" spans="2:26" ht="30" customHeight="1">
      <c r="B130" s="491" t="s">
        <v>944</v>
      </c>
      <c r="C130" s="120">
        <v>1924</v>
      </c>
      <c r="D130" s="5"/>
      <c r="E130" s="121"/>
      <c r="F130" s="122">
        <f t="shared" si="6"/>
        <v>1924</v>
      </c>
      <c r="G130" s="143"/>
      <c r="H130" s="73"/>
      <c r="I130" s="73"/>
      <c r="J130" s="144"/>
      <c r="K130" s="123"/>
      <c r="L130" s="18"/>
      <c r="M130" s="18"/>
      <c r="N130" s="18"/>
      <c r="O130" s="18"/>
      <c r="P130" s="18"/>
      <c r="Q130" s="59"/>
      <c r="R130" s="59"/>
      <c r="S130" s="124"/>
      <c r="T130" s="73"/>
      <c r="U130" s="443"/>
      <c r="V130" s="124"/>
      <c r="W130" s="73"/>
      <c r="X130" s="73"/>
      <c r="Y130" s="443"/>
      <c r="Z130" s="125"/>
    </row>
    <row r="131" spans="2:26" ht="30" customHeight="1">
      <c r="B131" s="491" t="s">
        <v>945</v>
      </c>
      <c r="C131" s="120">
        <v>626</v>
      </c>
      <c r="D131" s="5"/>
      <c r="E131" s="121"/>
      <c r="F131" s="122">
        <f t="shared" si="6"/>
        <v>626</v>
      </c>
      <c r="G131" s="143"/>
      <c r="H131" s="73"/>
      <c r="I131" s="73"/>
      <c r="J131" s="144"/>
      <c r="K131" s="123"/>
      <c r="L131" s="18"/>
      <c r="M131" s="18"/>
      <c r="N131" s="18"/>
      <c r="O131" s="18"/>
      <c r="P131" s="18"/>
      <c r="Q131" s="59"/>
      <c r="R131" s="59"/>
      <c r="S131" s="124"/>
      <c r="T131" s="73"/>
      <c r="U131" s="443"/>
      <c r="V131" s="124"/>
      <c r="W131" s="73"/>
      <c r="X131" s="73"/>
      <c r="Y131" s="443"/>
      <c r="Z131" s="125"/>
    </row>
    <row r="132" spans="2:26" ht="30" customHeight="1">
      <c r="B132" s="491" t="s">
        <v>946</v>
      </c>
      <c r="C132" s="120">
        <v>1630</v>
      </c>
      <c r="D132" s="5"/>
      <c r="E132" s="121"/>
      <c r="F132" s="122">
        <f t="shared" si="6"/>
        <v>1630</v>
      </c>
      <c r="G132" s="143"/>
      <c r="H132" s="73"/>
      <c r="I132" s="73"/>
      <c r="J132" s="144"/>
      <c r="K132" s="123"/>
      <c r="L132" s="18"/>
      <c r="M132" s="18"/>
      <c r="N132" s="18"/>
      <c r="O132" s="18"/>
      <c r="P132" s="18"/>
      <c r="Q132" s="59"/>
      <c r="R132" s="59"/>
      <c r="S132" s="124"/>
      <c r="T132" s="73"/>
      <c r="U132" s="443"/>
      <c r="V132" s="124"/>
      <c r="W132" s="73"/>
      <c r="X132" s="73"/>
      <c r="Y132" s="443"/>
      <c r="Z132" s="125"/>
    </row>
    <row r="133" spans="2:26" ht="30" customHeight="1">
      <c r="B133" s="491" t="s">
        <v>947</v>
      </c>
      <c r="C133" s="120">
        <v>7983</v>
      </c>
      <c r="D133" s="5"/>
      <c r="E133" s="121"/>
      <c r="F133" s="122">
        <f t="shared" si="6"/>
        <v>7983</v>
      </c>
      <c r="G133" s="143"/>
      <c r="H133" s="73"/>
      <c r="I133" s="73"/>
      <c r="J133" s="144"/>
      <c r="K133" s="123"/>
      <c r="L133" s="18"/>
      <c r="M133" s="18"/>
      <c r="N133" s="18"/>
      <c r="O133" s="18"/>
      <c r="P133" s="18"/>
      <c r="Q133" s="59"/>
      <c r="R133" s="59"/>
      <c r="S133" s="124"/>
      <c r="T133" s="73"/>
      <c r="U133" s="443"/>
      <c r="V133" s="124"/>
      <c r="W133" s="73"/>
      <c r="X133" s="73"/>
      <c r="Y133" s="443"/>
      <c r="Z133" s="125"/>
    </row>
    <row r="134" spans="2:26" ht="30" customHeight="1">
      <c r="B134" s="536" t="s">
        <v>948</v>
      </c>
      <c r="C134" s="537">
        <f>SUM(C120:C133)</f>
        <v>60600</v>
      </c>
      <c r="D134" s="538">
        <f t="shared" ref="D134:Y134" si="12">SUM(D120:D133)</f>
        <v>0</v>
      </c>
      <c r="E134" s="539">
        <f t="shared" si="12"/>
        <v>0</v>
      </c>
      <c r="F134" s="540">
        <f t="shared" si="12"/>
        <v>60600</v>
      </c>
      <c r="G134" s="541">
        <f t="shared" si="12"/>
        <v>0</v>
      </c>
      <c r="H134" s="542">
        <f t="shared" si="12"/>
        <v>0</v>
      </c>
      <c r="I134" s="542">
        <f t="shared" si="12"/>
        <v>0</v>
      </c>
      <c r="J134" s="543">
        <f t="shared" si="12"/>
        <v>0</v>
      </c>
      <c r="K134" s="544">
        <f t="shared" si="12"/>
        <v>0</v>
      </c>
      <c r="L134" s="545">
        <f t="shared" si="12"/>
        <v>0</v>
      </c>
      <c r="M134" s="545">
        <f t="shared" si="12"/>
        <v>0</v>
      </c>
      <c r="N134" s="545">
        <f t="shared" si="12"/>
        <v>0</v>
      </c>
      <c r="O134" s="545">
        <f t="shared" si="12"/>
        <v>0</v>
      </c>
      <c r="P134" s="545">
        <f t="shared" si="12"/>
        <v>0</v>
      </c>
      <c r="Q134" s="546">
        <f t="shared" si="12"/>
        <v>0</v>
      </c>
      <c r="R134" s="546">
        <f t="shared" si="12"/>
        <v>0</v>
      </c>
      <c r="S134" s="547">
        <f t="shared" si="12"/>
        <v>0</v>
      </c>
      <c r="T134" s="542">
        <f t="shared" si="12"/>
        <v>0</v>
      </c>
      <c r="U134" s="548">
        <f t="shared" si="12"/>
        <v>0</v>
      </c>
      <c r="V134" s="547">
        <f t="shared" si="12"/>
        <v>0</v>
      </c>
      <c r="W134" s="542">
        <f t="shared" si="12"/>
        <v>0</v>
      </c>
      <c r="X134" s="542">
        <f t="shared" si="12"/>
        <v>0</v>
      </c>
      <c r="Y134" s="548">
        <f t="shared" si="12"/>
        <v>0</v>
      </c>
      <c r="Z134" s="549"/>
    </row>
    <row r="135" spans="2:26" ht="58.5" customHeight="1">
      <c r="B135" s="491" t="s">
        <v>949</v>
      </c>
      <c r="C135" s="477">
        <v>7146</v>
      </c>
      <c r="D135" s="550"/>
      <c r="E135" s="551"/>
      <c r="F135" s="552">
        <f t="shared" ref="F135:F176" si="13">C135+D135+E135</f>
        <v>7146</v>
      </c>
      <c r="G135" s="553">
        <v>59072</v>
      </c>
      <c r="H135" s="478">
        <v>304767</v>
      </c>
      <c r="I135" s="478"/>
      <c r="J135" s="551"/>
      <c r="K135" s="123"/>
      <c r="L135" s="18"/>
      <c r="M135" s="18"/>
      <c r="N135" s="18"/>
      <c r="O135" s="18"/>
      <c r="P135" s="18"/>
      <c r="Q135" s="18"/>
      <c r="R135" s="420"/>
      <c r="S135" s="143"/>
      <c r="T135" s="73"/>
      <c r="U135" s="121"/>
      <c r="V135" s="554"/>
      <c r="W135" s="67"/>
      <c r="X135" s="73">
        <v>4940887</v>
      </c>
      <c r="Y135" s="144">
        <v>163569</v>
      </c>
      <c r="Z135" s="125" t="s">
        <v>950</v>
      </c>
    </row>
    <row r="136" spans="2:26" ht="30" customHeight="1">
      <c r="B136" s="491" t="s">
        <v>951</v>
      </c>
      <c r="C136" s="477">
        <v>9439</v>
      </c>
      <c r="D136" s="550"/>
      <c r="E136" s="551"/>
      <c r="F136" s="552">
        <f t="shared" si="13"/>
        <v>9439</v>
      </c>
      <c r="G136" s="183">
        <v>59072</v>
      </c>
      <c r="H136" s="73">
        <v>304767</v>
      </c>
      <c r="I136" s="73"/>
      <c r="J136" s="121"/>
      <c r="K136" s="140"/>
      <c r="L136" s="18"/>
      <c r="M136" s="18"/>
      <c r="N136" s="18"/>
      <c r="O136" s="18"/>
      <c r="P136" s="66"/>
      <c r="Q136" s="66"/>
      <c r="R136" s="555"/>
      <c r="S136" s="143"/>
      <c r="T136" s="73"/>
      <c r="U136" s="121"/>
      <c r="V136" s="143"/>
      <c r="W136" s="73"/>
      <c r="X136" s="73"/>
      <c r="Y136" s="144"/>
      <c r="Z136" s="470"/>
    </row>
    <row r="137" spans="2:26" s="7" customFormat="1" ht="30" customHeight="1">
      <c r="B137" s="491" t="s">
        <v>952</v>
      </c>
      <c r="C137" s="477">
        <v>553</v>
      </c>
      <c r="D137" s="550"/>
      <c r="E137" s="551"/>
      <c r="F137" s="552">
        <f t="shared" si="13"/>
        <v>553</v>
      </c>
      <c r="G137" s="183"/>
      <c r="H137" s="73"/>
      <c r="I137" s="73"/>
      <c r="J137" s="121"/>
      <c r="K137" s="140"/>
      <c r="L137" s="18"/>
      <c r="M137" s="18"/>
      <c r="N137" s="18"/>
      <c r="O137" s="18"/>
      <c r="P137" s="18"/>
      <c r="Q137" s="18"/>
      <c r="R137" s="420"/>
      <c r="S137" s="143"/>
      <c r="T137" s="73"/>
      <c r="U137" s="121"/>
      <c r="V137" s="143"/>
      <c r="W137" s="73"/>
      <c r="X137" s="73"/>
      <c r="Y137" s="144"/>
      <c r="Z137" s="189"/>
    </row>
    <row r="138" spans="2:26" ht="30" customHeight="1">
      <c r="B138" s="491" t="s">
        <v>953</v>
      </c>
      <c r="C138" s="120">
        <v>1067</v>
      </c>
      <c r="D138" s="5"/>
      <c r="E138" s="121"/>
      <c r="F138" s="552">
        <f t="shared" si="13"/>
        <v>1067</v>
      </c>
      <c r="G138" s="183"/>
      <c r="H138" s="73"/>
      <c r="I138" s="73"/>
      <c r="J138" s="121"/>
      <c r="K138" s="140"/>
      <c r="L138" s="18"/>
      <c r="M138" s="18"/>
      <c r="N138" s="18"/>
      <c r="O138" s="18"/>
      <c r="P138" s="18"/>
      <c r="Q138" s="18"/>
      <c r="R138" s="420"/>
      <c r="S138" s="143"/>
      <c r="T138" s="73"/>
      <c r="U138" s="121"/>
      <c r="V138" s="143"/>
      <c r="W138" s="73"/>
      <c r="X138" s="73"/>
      <c r="Y138" s="144"/>
      <c r="Z138" s="189"/>
    </row>
    <row r="139" spans="2:26" ht="30" customHeight="1">
      <c r="B139" s="491" t="s">
        <v>954</v>
      </c>
      <c r="C139" s="120">
        <v>1341</v>
      </c>
      <c r="D139" s="5"/>
      <c r="E139" s="121"/>
      <c r="F139" s="122">
        <f t="shared" si="13"/>
        <v>1341</v>
      </c>
      <c r="G139" s="183"/>
      <c r="H139" s="73"/>
      <c r="I139" s="73"/>
      <c r="J139" s="121"/>
      <c r="K139" s="140"/>
      <c r="L139" s="18"/>
      <c r="M139" s="18"/>
      <c r="N139" s="18"/>
      <c r="O139" s="18"/>
      <c r="P139" s="18"/>
      <c r="Q139" s="18"/>
      <c r="R139" s="420"/>
      <c r="S139" s="143"/>
      <c r="T139" s="73"/>
      <c r="U139" s="121"/>
      <c r="V139" s="143"/>
      <c r="W139" s="73"/>
      <c r="X139" s="73"/>
      <c r="Y139" s="144"/>
      <c r="Z139" s="189"/>
    </row>
    <row r="140" spans="2:26" ht="30" customHeight="1">
      <c r="B140" s="491" t="s">
        <v>955</v>
      </c>
      <c r="C140" s="120">
        <v>1192</v>
      </c>
      <c r="D140" s="5"/>
      <c r="E140" s="121"/>
      <c r="F140" s="122">
        <f t="shared" si="13"/>
        <v>1192</v>
      </c>
      <c r="G140" s="183"/>
      <c r="H140" s="73"/>
      <c r="I140" s="73"/>
      <c r="J140" s="121"/>
      <c r="K140" s="140"/>
      <c r="L140" s="18"/>
      <c r="M140" s="18"/>
      <c r="N140" s="18"/>
      <c r="O140" s="18"/>
      <c r="P140" s="18"/>
      <c r="Q140" s="18"/>
      <c r="R140" s="420"/>
      <c r="S140" s="143"/>
      <c r="T140" s="73"/>
      <c r="U140" s="121"/>
      <c r="V140" s="143"/>
      <c r="W140" s="73"/>
      <c r="X140" s="73"/>
      <c r="Y140" s="144"/>
      <c r="Z140" s="189"/>
    </row>
    <row r="141" spans="2:26" ht="30" customHeight="1">
      <c r="B141" s="491" t="s">
        <v>956</v>
      </c>
      <c r="C141" s="120">
        <v>22128</v>
      </c>
      <c r="D141" s="5"/>
      <c r="E141" s="121"/>
      <c r="F141" s="122">
        <f t="shared" si="13"/>
        <v>22128</v>
      </c>
      <c r="G141" s="183"/>
      <c r="H141" s="73"/>
      <c r="I141" s="73"/>
      <c r="J141" s="121"/>
      <c r="K141" s="140"/>
      <c r="L141" s="18"/>
      <c r="M141" s="18"/>
      <c r="N141" s="18"/>
      <c r="O141" s="18"/>
      <c r="P141" s="18"/>
      <c r="Q141" s="18"/>
      <c r="R141" s="420"/>
      <c r="S141" s="143"/>
      <c r="T141" s="73"/>
      <c r="U141" s="121"/>
      <c r="V141" s="143"/>
      <c r="W141" s="73"/>
      <c r="X141" s="73"/>
      <c r="Y141" s="144"/>
      <c r="Z141" s="189"/>
    </row>
    <row r="142" spans="2:26" ht="30" customHeight="1">
      <c r="B142" s="491" t="s">
        <v>957</v>
      </c>
      <c r="C142" s="120">
        <v>245</v>
      </c>
      <c r="D142" s="5"/>
      <c r="E142" s="121"/>
      <c r="F142" s="122">
        <f t="shared" si="13"/>
        <v>245</v>
      </c>
      <c r="G142" s="183"/>
      <c r="H142" s="73"/>
      <c r="I142" s="73"/>
      <c r="J142" s="121"/>
      <c r="K142" s="140"/>
      <c r="L142" s="18"/>
      <c r="M142" s="18"/>
      <c r="N142" s="18"/>
      <c r="O142" s="18"/>
      <c r="P142" s="18"/>
      <c r="Q142" s="18"/>
      <c r="R142" s="420"/>
      <c r="S142" s="143"/>
      <c r="T142" s="73"/>
      <c r="U142" s="121"/>
      <c r="V142" s="143"/>
      <c r="W142" s="73"/>
      <c r="X142" s="73"/>
      <c r="Y142" s="144"/>
      <c r="Z142" s="189"/>
    </row>
    <row r="143" spans="2:26" ht="30" customHeight="1">
      <c r="B143" s="491" t="s">
        <v>958</v>
      </c>
      <c r="C143" s="120">
        <v>1126</v>
      </c>
      <c r="D143" s="5"/>
      <c r="E143" s="121"/>
      <c r="F143" s="122">
        <f t="shared" si="13"/>
        <v>1126</v>
      </c>
      <c r="G143" s="183"/>
      <c r="H143" s="73"/>
      <c r="I143" s="73"/>
      <c r="J143" s="121"/>
      <c r="K143" s="140"/>
      <c r="L143" s="18"/>
      <c r="M143" s="18"/>
      <c r="N143" s="18"/>
      <c r="O143" s="18"/>
      <c r="P143" s="18"/>
      <c r="Q143" s="18"/>
      <c r="R143" s="420"/>
      <c r="S143" s="143"/>
      <c r="T143" s="73"/>
      <c r="U143" s="121"/>
      <c r="V143" s="143"/>
      <c r="W143" s="73"/>
      <c r="X143" s="73"/>
      <c r="Y143" s="144"/>
      <c r="Z143" s="189"/>
    </row>
    <row r="144" spans="2:26" ht="30" customHeight="1">
      <c r="B144" s="491" t="s">
        <v>959</v>
      </c>
      <c r="C144" s="120">
        <v>2482</v>
      </c>
      <c r="D144" s="5"/>
      <c r="E144" s="121"/>
      <c r="F144" s="122">
        <f t="shared" si="13"/>
        <v>2482</v>
      </c>
      <c r="G144" s="183"/>
      <c r="H144" s="73"/>
      <c r="I144" s="73"/>
      <c r="J144" s="121"/>
      <c r="K144" s="140"/>
      <c r="L144" s="18"/>
      <c r="M144" s="18"/>
      <c r="N144" s="18"/>
      <c r="O144" s="18"/>
      <c r="P144" s="18"/>
      <c r="Q144" s="18"/>
      <c r="R144" s="420"/>
      <c r="S144" s="143"/>
      <c r="T144" s="73"/>
      <c r="U144" s="121"/>
      <c r="V144" s="143"/>
      <c r="W144" s="73"/>
      <c r="X144" s="73"/>
      <c r="Y144" s="144"/>
      <c r="Z144" s="189"/>
    </row>
    <row r="145" spans="2:26" ht="40.5" customHeight="1">
      <c r="B145" s="491" t="s">
        <v>960</v>
      </c>
      <c r="C145" s="120">
        <v>15870</v>
      </c>
      <c r="D145" s="5"/>
      <c r="E145" s="121"/>
      <c r="F145" s="122">
        <f t="shared" si="13"/>
        <v>15870</v>
      </c>
      <c r="G145" s="183"/>
      <c r="H145" s="73"/>
      <c r="I145" s="73"/>
      <c r="J145" s="121"/>
      <c r="K145" s="140"/>
      <c r="L145" s="18"/>
      <c r="M145" s="18"/>
      <c r="N145" s="18"/>
      <c r="O145" s="18"/>
      <c r="P145" s="18"/>
      <c r="Q145" s="18"/>
      <c r="R145" s="420"/>
      <c r="S145" s="143"/>
      <c r="T145" s="73"/>
      <c r="U145" s="121"/>
      <c r="V145" s="143"/>
      <c r="W145" s="73"/>
      <c r="X145" s="73"/>
      <c r="Y145" s="144"/>
      <c r="Z145" s="189"/>
    </row>
    <row r="146" spans="2:26" ht="30" customHeight="1">
      <c r="B146" s="491" t="s">
        <v>961</v>
      </c>
      <c r="C146" s="120">
        <v>190</v>
      </c>
      <c r="D146" s="5"/>
      <c r="E146" s="121"/>
      <c r="F146" s="122">
        <f t="shared" si="13"/>
        <v>190</v>
      </c>
      <c r="G146" s="183"/>
      <c r="H146" s="73"/>
      <c r="I146" s="73"/>
      <c r="J146" s="121"/>
      <c r="K146" s="140"/>
      <c r="L146" s="18"/>
      <c r="M146" s="18"/>
      <c r="N146" s="18"/>
      <c r="O146" s="18"/>
      <c r="P146" s="18"/>
      <c r="Q146" s="18"/>
      <c r="R146" s="420"/>
      <c r="S146" s="143"/>
      <c r="T146" s="73"/>
      <c r="U146" s="121"/>
      <c r="V146" s="143"/>
      <c r="W146" s="73"/>
      <c r="X146" s="73"/>
      <c r="Y146" s="144"/>
      <c r="Z146" s="189"/>
    </row>
    <row r="147" spans="2:26" ht="30" customHeight="1">
      <c r="B147" s="504" t="s">
        <v>962</v>
      </c>
      <c r="C147" s="556">
        <f>SUM(C135:C146)</f>
        <v>62779</v>
      </c>
      <c r="D147" s="457">
        <f t="shared" ref="D147:Y147" si="14">SUM(D135:D146)</f>
        <v>0</v>
      </c>
      <c r="E147" s="557">
        <f t="shared" si="14"/>
        <v>0</v>
      </c>
      <c r="F147" s="558">
        <f t="shared" si="14"/>
        <v>62779</v>
      </c>
      <c r="G147" s="559">
        <f t="shared" si="14"/>
        <v>118144</v>
      </c>
      <c r="H147" s="460">
        <f t="shared" si="14"/>
        <v>609534</v>
      </c>
      <c r="I147" s="460">
        <f t="shared" si="14"/>
        <v>0</v>
      </c>
      <c r="J147" s="458">
        <f t="shared" si="14"/>
        <v>0</v>
      </c>
      <c r="K147" s="462">
        <f t="shared" si="14"/>
        <v>0</v>
      </c>
      <c r="L147" s="463">
        <f t="shared" si="14"/>
        <v>0</v>
      </c>
      <c r="M147" s="463">
        <f t="shared" si="14"/>
        <v>0</v>
      </c>
      <c r="N147" s="463">
        <f t="shared" si="14"/>
        <v>0</v>
      </c>
      <c r="O147" s="463">
        <f t="shared" si="14"/>
        <v>0</v>
      </c>
      <c r="P147" s="463">
        <f t="shared" si="14"/>
        <v>0</v>
      </c>
      <c r="Q147" s="463">
        <f t="shared" si="14"/>
        <v>0</v>
      </c>
      <c r="R147" s="560">
        <f t="shared" si="14"/>
        <v>0</v>
      </c>
      <c r="S147" s="467">
        <f t="shared" si="14"/>
        <v>0</v>
      </c>
      <c r="T147" s="460">
        <f t="shared" si="14"/>
        <v>0</v>
      </c>
      <c r="U147" s="458">
        <f t="shared" si="14"/>
        <v>0</v>
      </c>
      <c r="V147" s="467">
        <f t="shared" si="14"/>
        <v>0</v>
      </c>
      <c r="W147" s="460">
        <f t="shared" si="14"/>
        <v>0</v>
      </c>
      <c r="X147" s="460">
        <f t="shared" si="14"/>
        <v>4940887</v>
      </c>
      <c r="Y147" s="461">
        <f t="shared" si="14"/>
        <v>163569</v>
      </c>
      <c r="Z147" s="561"/>
    </row>
    <row r="148" spans="2:26" ht="44.25" customHeight="1">
      <c r="B148" s="131" t="s">
        <v>963</v>
      </c>
      <c r="C148" s="120">
        <v>14342</v>
      </c>
      <c r="D148" s="5"/>
      <c r="E148" s="121"/>
      <c r="F148" s="122">
        <f t="shared" si="13"/>
        <v>14342</v>
      </c>
      <c r="G148" s="143"/>
      <c r="H148" s="73"/>
      <c r="I148" s="73"/>
      <c r="J148" s="144"/>
      <c r="K148" s="123"/>
      <c r="L148" s="18"/>
      <c r="M148" s="18"/>
      <c r="N148" s="18"/>
      <c r="O148" s="18"/>
      <c r="P148" s="18"/>
      <c r="Q148" s="59"/>
      <c r="R148" s="59"/>
      <c r="S148" s="124"/>
      <c r="T148" s="73"/>
      <c r="U148" s="443"/>
      <c r="V148" s="143"/>
      <c r="W148" s="73"/>
      <c r="X148" s="73"/>
      <c r="Y148" s="443"/>
      <c r="Z148" s="125"/>
    </row>
    <row r="149" spans="2:26" ht="30" customHeight="1">
      <c r="B149" s="131" t="s">
        <v>964</v>
      </c>
      <c r="C149" s="120">
        <v>3806</v>
      </c>
      <c r="D149" s="5"/>
      <c r="E149" s="121"/>
      <c r="F149" s="122">
        <f t="shared" si="13"/>
        <v>3806</v>
      </c>
      <c r="G149" s="143"/>
      <c r="H149" s="73"/>
      <c r="I149" s="73"/>
      <c r="J149" s="144"/>
      <c r="K149" s="123"/>
      <c r="L149" s="18"/>
      <c r="M149" s="18"/>
      <c r="N149" s="18"/>
      <c r="O149" s="18"/>
      <c r="P149" s="18"/>
      <c r="Q149" s="59"/>
      <c r="R149" s="59"/>
      <c r="S149" s="124"/>
      <c r="T149" s="73"/>
      <c r="U149" s="443"/>
      <c r="V149" s="124"/>
      <c r="W149" s="73"/>
      <c r="X149" s="73"/>
      <c r="Y149" s="443"/>
      <c r="Z149" s="125"/>
    </row>
    <row r="150" spans="2:26" ht="30" customHeight="1">
      <c r="B150" s="131" t="s">
        <v>965</v>
      </c>
      <c r="C150" s="471">
        <v>2709</v>
      </c>
      <c r="D150" s="5"/>
      <c r="E150" s="121"/>
      <c r="F150" s="122">
        <f t="shared" si="13"/>
        <v>2709</v>
      </c>
      <c r="G150" s="143"/>
      <c r="H150" s="73"/>
      <c r="I150" s="73"/>
      <c r="J150" s="144"/>
      <c r="K150" s="123"/>
      <c r="L150" s="18"/>
      <c r="M150" s="18"/>
      <c r="N150" s="18"/>
      <c r="O150" s="18"/>
      <c r="P150" s="18"/>
      <c r="Q150" s="59"/>
      <c r="R150" s="59"/>
      <c r="S150" s="124"/>
      <c r="T150" s="73"/>
      <c r="U150" s="443"/>
      <c r="V150" s="124"/>
      <c r="W150" s="73"/>
      <c r="X150" s="73"/>
      <c r="Y150" s="443"/>
      <c r="Z150" s="125"/>
    </row>
    <row r="151" spans="2:26" ht="30" customHeight="1">
      <c r="B151" s="131" t="s">
        <v>966</v>
      </c>
      <c r="C151" s="120">
        <v>170</v>
      </c>
      <c r="D151" s="5"/>
      <c r="E151" s="121"/>
      <c r="F151" s="122">
        <f t="shared" si="13"/>
        <v>170</v>
      </c>
      <c r="G151" s="143"/>
      <c r="H151" s="73"/>
      <c r="I151" s="73"/>
      <c r="J151" s="144"/>
      <c r="K151" s="123"/>
      <c r="L151" s="18"/>
      <c r="M151" s="18"/>
      <c r="N151" s="18"/>
      <c r="O151" s="18"/>
      <c r="P151" s="18"/>
      <c r="Q151" s="59"/>
      <c r="R151" s="59"/>
      <c r="S151" s="124"/>
      <c r="T151" s="73"/>
      <c r="U151" s="443"/>
      <c r="V151" s="124"/>
      <c r="W151" s="73"/>
      <c r="X151" s="73"/>
      <c r="Y151" s="443"/>
      <c r="Z151" s="125"/>
    </row>
    <row r="152" spans="2:26" ht="30" customHeight="1">
      <c r="B152" s="131" t="s">
        <v>967</v>
      </c>
      <c r="C152" s="120">
        <v>1740</v>
      </c>
      <c r="D152" s="5"/>
      <c r="E152" s="121"/>
      <c r="F152" s="122">
        <f t="shared" si="13"/>
        <v>1740</v>
      </c>
      <c r="G152" s="143"/>
      <c r="H152" s="73"/>
      <c r="I152" s="73"/>
      <c r="J152" s="144"/>
      <c r="K152" s="123"/>
      <c r="L152" s="18"/>
      <c r="M152" s="18"/>
      <c r="N152" s="18"/>
      <c r="O152" s="18"/>
      <c r="P152" s="18"/>
      <c r="Q152" s="59"/>
      <c r="R152" s="59"/>
      <c r="S152" s="124"/>
      <c r="T152" s="73"/>
      <c r="U152" s="443"/>
      <c r="V152" s="124"/>
      <c r="W152" s="73"/>
      <c r="X152" s="73"/>
      <c r="Y152" s="443"/>
      <c r="Z152" s="125"/>
    </row>
    <row r="153" spans="2:26" ht="30" customHeight="1">
      <c r="B153" s="131" t="s">
        <v>968</v>
      </c>
      <c r="C153" s="471">
        <v>635</v>
      </c>
      <c r="D153" s="5"/>
      <c r="E153" s="121"/>
      <c r="F153" s="122">
        <f t="shared" si="13"/>
        <v>635</v>
      </c>
      <c r="G153" s="143"/>
      <c r="H153" s="73"/>
      <c r="I153" s="73"/>
      <c r="J153" s="144"/>
      <c r="K153" s="123"/>
      <c r="L153" s="18"/>
      <c r="M153" s="18"/>
      <c r="N153" s="18"/>
      <c r="O153" s="18"/>
      <c r="P153" s="18"/>
      <c r="Q153" s="59"/>
      <c r="R153" s="59"/>
      <c r="S153" s="124"/>
      <c r="T153" s="73"/>
      <c r="U153" s="443"/>
      <c r="V153" s="124"/>
      <c r="W153" s="73"/>
      <c r="X153" s="73"/>
      <c r="Y153" s="443"/>
      <c r="Z153" s="125"/>
    </row>
    <row r="154" spans="2:26" ht="30" customHeight="1">
      <c r="B154" s="131" t="s">
        <v>969</v>
      </c>
      <c r="C154" s="120">
        <v>9586</v>
      </c>
      <c r="D154" s="5"/>
      <c r="E154" s="121"/>
      <c r="F154" s="122">
        <f t="shared" si="13"/>
        <v>9586</v>
      </c>
      <c r="G154" s="143"/>
      <c r="H154" s="73"/>
      <c r="I154" s="73"/>
      <c r="J154" s="144"/>
      <c r="K154" s="123"/>
      <c r="L154" s="18"/>
      <c r="M154" s="18"/>
      <c r="N154" s="18"/>
      <c r="O154" s="18"/>
      <c r="P154" s="18"/>
      <c r="Q154" s="59"/>
      <c r="R154" s="59"/>
      <c r="S154" s="124"/>
      <c r="T154" s="73"/>
      <c r="U154" s="443"/>
      <c r="V154" s="124"/>
      <c r="W154" s="73"/>
      <c r="X154" s="73"/>
      <c r="Y154" s="443"/>
      <c r="Z154" s="125"/>
    </row>
    <row r="155" spans="2:26" ht="30" customHeight="1">
      <c r="B155" s="131" t="s">
        <v>970</v>
      </c>
      <c r="C155" s="120">
        <v>2135</v>
      </c>
      <c r="D155" s="5"/>
      <c r="E155" s="121"/>
      <c r="F155" s="122">
        <f t="shared" si="13"/>
        <v>2135</v>
      </c>
      <c r="G155" s="143"/>
      <c r="H155" s="73"/>
      <c r="I155" s="73"/>
      <c r="J155" s="144"/>
      <c r="K155" s="123"/>
      <c r="L155" s="18"/>
      <c r="M155" s="18"/>
      <c r="N155" s="18"/>
      <c r="O155" s="18"/>
      <c r="P155" s="18"/>
      <c r="Q155" s="59"/>
      <c r="R155" s="59"/>
      <c r="S155" s="124"/>
      <c r="T155" s="73"/>
      <c r="U155" s="443"/>
      <c r="V155" s="124"/>
      <c r="W155" s="73"/>
      <c r="X155" s="73"/>
      <c r="Y155" s="443"/>
      <c r="Z155" s="125"/>
    </row>
    <row r="156" spans="2:26" ht="30" customHeight="1">
      <c r="B156" s="131" t="s">
        <v>971</v>
      </c>
      <c r="C156" s="120">
        <v>479</v>
      </c>
      <c r="D156" s="5"/>
      <c r="E156" s="121"/>
      <c r="F156" s="122">
        <f t="shared" si="13"/>
        <v>479</v>
      </c>
      <c r="G156" s="143"/>
      <c r="H156" s="73"/>
      <c r="I156" s="73"/>
      <c r="J156" s="144"/>
      <c r="K156" s="123"/>
      <c r="L156" s="18"/>
      <c r="M156" s="18"/>
      <c r="N156" s="18"/>
      <c r="O156" s="18"/>
      <c r="P156" s="18"/>
      <c r="Q156" s="59"/>
      <c r="R156" s="59"/>
      <c r="S156" s="124"/>
      <c r="T156" s="73"/>
      <c r="U156" s="443"/>
      <c r="V156" s="124"/>
      <c r="W156" s="73"/>
      <c r="X156" s="73"/>
      <c r="Y156" s="443"/>
      <c r="Z156" s="125"/>
    </row>
    <row r="157" spans="2:26" ht="30" customHeight="1">
      <c r="B157" s="131" t="s">
        <v>972</v>
      </c>
      <c r="C157" s="120">
        <v>22457</v>
      </c>
      <c r="D157" s="5"/>
      <c r="E157" s="121"/>
      <c r="F157" s="122">
        <f t="shared" si="13"/>
        <v>22457</v>
      </c>
      <c r="G157" s="143"/>
      <c r="H157" s="73"/>
      <c r="I157" s="73"/>
      <c r="J157" s="144"/>
      <c r="K157" s="123"/>
      <c r="L157" s="18"/>
      <c r="M157" s="18"/>
      <c r="N157" s="18"/>
      <c r="O157" s="18"/>
      <c r="P157" s="18"/>
      <c r="Q157" s="59"/>
      <c r="R157" s="59"/>
      <c r="S157" s="124"/>
      <c r="T157" s="73"/>
      <c r="U157" s="443"/>
      <c r="V157" s="124"/>
      <c r="W157" s="73"/>
      <c r="X157" s="73"/>
      <c r="Y157" s="443"/>
      <c r="Z157" s="125"/>
    </row>
    <row r="158" spans="2:26" ht="30" customHeight="1">
      <c r="B158" s="131" t="s">
        <v>973</v>
      </c>
      <c r="C158" s="120">
        <v>580</v>
      </c>
      <c r="D158" s="5"/>
      <c r="E158" s="121"/>
      <c r="F158" s="122">
        <f t="shared" si="13"/>
        <v>580</v>
      </c>
      <c r="G158" s="143"/>
      <c r="H158" s="73"/>
      <c r="I158" s="73"/>
      <c r="J158" s="144"/>
      <c r="K158" s="123"/>
      <c r="L158" s="18"/>
      <c r="M158" s="18"/>
      <c r="N158" s="18"/>
      <c r="O158" s="18"/>
      <c r="P158" s="18"/>
      <c r="Q158" s="59"/>
      <c r="R158" s="59"/>
      <c r="S158" s="124"/>
      <c r="T158" s="73"/>
      <c r="U158" s="443"/>
      <c r="V158" s="124"/>
      <c r="W158" s="73"/>
      <c r="X158" s="73"/>
      <c r="Y158" s="443"/>
      <c r="Z158" s="125"/>
    </row>
    <row r="159" spans="2:26" ht="30" customHeight="1">
      <c r="B159" s="131" t="s">
        <v>974</v>
      </c>
      <c r="C159" s="120">
        <v>61335</v>
      </c>
      <c r="D159" s="5">
        <v>100</v>
      </c>
      <c r="E159" s="121"/>
      <c r="F159" s="122">
        <f t="shared" si="13"/>
        <v>61435</v>
      </c>
      <c r="G159" s="143"/>
      <c r="H159" s="73"/>
      <c r="I159" s="73"/>
      <c r="J159" s="144"/>
      <c r="K159" s="123"/>
      <c r="L159" s="18"/>
      <c r="M159" s="18"/>
      <c r="N159" s="18"/>
      <c r="O159" s="18"/>
      <c r="P159" s="18"/>
      <c r="Q159" s="59"/>
      <c r="R159" s="59"/>
      <c r="S159" s="124"/>
      <c r="T159" s="73"/>
      <c r="U159" s="443"/>
      <c r="V159" s="124"/>
      <c r="W159" s="73"/>
      <c r="X159" s="73"/>
      <c r="Y159" s="443"/>
      <c r="Z159" s="125"/>
    </row>
    <row r="160" spans="2:26" ht="45" customHeight="1">
      <c r="B160" s="422" t="s">
        <v>975</v>
      </c>
      <c r="C160" s="120">
        <v>4870</v>
      </c>
      <c r="D160" s="5"/>
      <c r="E160" s="121"/>
      <c r="F160" s="122">
        <f t="shared" si="13"/>
        <v>4870</v>
      </c>
      <c r="G160" s="143"/>
      <c r="H160" s="73"/>
      <c r="I160" s="73"/>
      <c r="J160" s="144"/>
      <c r="K160" s="123"/>
      <c r="L160" s="18"/>
      <c r="M160" s="18"/>
      <c r="N160" s="18"/>
      <c r="O160" s="18"/>
      <c r="P160" s="18"/>
      <c r="Q160" s="59"/>
      <c r="R160" s="59"/>
      <c r="S160" s="124"/>
      <c r="T160" s="73"/>
      <c r="U160" s="443"/>
      <c r="V160" s="124"/>
      <c r="W160" s="73"/>
      <c r="X160" s="73"/>
      <c r="Y160" s="443"/>
      <c r="Z160" s="125"/>
    </row>
    <row r="161" spans="2:26" ht="42" customHeight="1">
      <c r="B161" s="422" t="s">
        <v>976</v>
      </c>
      <c r="C161" s="120">
        <v>67878</v>
      </c>
      <c r="D161" s="5"/>
      <c r="E161" s="121"/>
      <c r="F161" s="122">
        <f t="shared" si="13"/>
        <v>67878</v>
      </c>
      <c r="G161" s="143"/>
      <c r="H161" s="73"/>
      <c r="I161" s="73"/>
      <c r="J161" s="144"/>
      <c r="K161" s="123"/>
      <c r="L161" s="18"/>
      <c r="M161" s="18"/>
      <c r="N161" s="18"/>
      <c r="O161" s="18"/>
      <c r="P161" s="18"/>
      <c r="Q161" s="59"/>
      <c r="R161" s="59"/>
      <c r="S161" s="124"/>
      <c r="T161" s="73"/>
      <c r="U161" s="443"/>
      <c r="V161" s="124"/>
      <c r="W161" s="73"/>
      <c r="X161" s="73"/>
      <c r="Y161" s="443"/>
      <c r="Z161" s="125"/>
    </row>
    <row r="162" spans="2:26" ht="36" customHeight="1">
      <c r="B162" s="504" t="s">
        <v>977</v>
      </c>
      <c r="C162" s="556">
        <f>SUM(C148:C161)</f>
        <v>192722</v>
      </c>
      <c r="D162" s="457">
        <f t="shared" ref="D162:Y162" si="15">SUM(D148:D161)</f>
        <v>100</v>
      </c>
      <c r="E162" s="557">
        <f t="shared" si="15"/>
        <v>0</v>
      </c>
      <c r="F162" s="558">
        <f t="shared" si="15"/>
        <v>192822</v>
      </c>
      <c r="G162" s="559">
        <f t="shared" si="15"/>
        <v>0</v>
      </c>
      <c r="H162" s="460">
        <f t="shared" si="15"/>
        <v>0</v>
      </c>
      <c r="I162" s="460">
        <f t="shared" si="15"/>
        <v>0</v>
      </c>
      <c r="J162" s="458">
        <f t="shared" si="15"/>
        <v>0</v>
      </c>
      <c r="K162" s="462">
        <f t="shared" si="15"/>
        <v>0</v>
      </c>
      <c r="L162" s="463">
        <f t="shared" si="15"/>
        <v>0</v>
      </c>
      <c r="M162" s="463">
        <f t="shared" si="15"/>
        <v>0</v>
      </c>
      <c r="N162" s="463">
        <f t="shared" si="15"/>
        <v>0</v>
      </c>
      <c r="O162" s="463">
        <f t="shared" si="15"/>
        <v>0</v>
      </c>
      <c r="P162" s="463">
        <f t="shared" si="15"/>
        <v>0</v>
      </c>
      <c r="Q162" s="463">
        <f t="shared" si="15"/>
        <v>0</v>
      </c>
      <c r="R162" s="560">
        <f t="shared" si="15"/>
        <v>0</v>
      </c>
      <c r="S162" s="467">
        <f t="shared" si="15"/>
        <v>0</v>
      </c>
      <c r="T162" s="460">
        <f t="shared" si="15"/>
        <v>0</v>
      </c>
      <c r="U162" s="460">
        <f t="shared" si="15"/>
        <v>0</v>
      </c>
      <c r="V162" s="460">
        <f t="shared" si="15"/>
        <v>0</v>
      </c>
      <c r="W162" s="460">
        <f t="shared" si="15"/>
        <v>0</v>
      </c>
      <c r="X162" s="460">
        <f t="shared" si="15"/>
        <v>0</v>
      </c>
      <c r="Y162" s="460">
        <f t="shared" si="15"/>
        <v>0</v>
      </c>
      <c r="Z162" s="562"/>
    </row>
    <row r="163" spans="2:26" ht="35.25" customHeight="1">
      <c r="B163" s="131" t="s">
        <v>978</v>
      </c>
      <c r="C163" s="120">
        <v>7162</v>
      </c>
      <c r="D163" s="5"/>
      <c r="E163" s="121"/>
      <c r="F163" s="122">
        <f t="shared" si="13"/>
        <v>7162</v>
      </c>
      <c r="G163" s="143">
        <v>59072</v>
      </c>
      <c r="H163" s="73">
        <v>66677</v>
      </c>
      <c r="I163" s="73"/>
      <c r="J163" s="144"/>
      <c r="K163" s="123"/>
      <c r="L163" s="18"/>
      <c r="M163" s="18"/>
      <c r="N163" s="18"/>
      <c r="O163" s="18"/>
      <c r="P163" s="18"/>
      <c r="Q163" s="59"/>
      <c r="R163" s="59"/>
      <c r="S163" s="124"/>
      <c r="T163" s="73"/>
      <c r="U163" s="443"/>
      <c r="V163" s="124"/>
      <c r="W163" s="73"/>
      <c r="X163" s="73"/>
      <c r="Y163" s="443"/>
      <c r="Z163" s="125"/>
    </row>
    <row r="164" spans="2:26" ht="35.25" customHeight="1">
      <c r="B164" s="131" t="s">
        <v>979</v>
      </c>
      <c r="C164" s="120">
        <v>4639</v>
      </c>
      <c r="D164" s="5"/>
      <c r="E164" s="121"/>
      <c r="F164" s="122">
        <f t="shared" si="13"/>
        <v>4639</v>
      </c>
      <c r="G164" s="143">
        <v>59072</v>
      </c>
      <c r="H164" s="73">
        <v>66677</v>
      </c>
      <c r="I164" s="73"/>
      <c r="J164" s="144"/>
      <c r="K164" s="123"/>
      <c r="L164" s="18"/>
      <c r="M164" s="18"/>
      <c r="N164" s="18"/>
      <c r="O164" s="18"/>
      <c r="P164" s="18"/>
      <c r="Q164" s="59"/>
      <c r="R164" s="59"/>
      <c r="S164" s="124"/>
      <c r="T164" s="73"/>
      <c r="U164" s="443"/>
      <c r="V164" s="124"/>
      <c r="W164" s="73"/>
      <c r="X164" s="73"/>
      <c r="Y164" s="443"/>
      <c r="Z164" s="125"/>
    </row>
    <row r="165" spans="2:26" ht="41.25" customHeight="1">
      <c r="B165" s="131" t="s">
        <v>980</v>
      </c>
      <c r="C165" s="120">
        <v>24553</v>
      </c>
      <c r="D165" s="5"/>
      <c r="E165" s="121"/>
      <c r="F165" s="122">
        <f t="shared" si="13"/>
        <v>24553</v>
      </c>
      <c r="G165" s="120"/>
      <c r="H165" s="73"/>
      <c r="I165" s="73"/>
      <c r="J165" s="144"/>
      <c r="K165" s="140"/>
      <c r="L165" s="18"/>
      <c r="M165" s="18"/>
      <c r="N165" s="18"/>
      <c r="O165" s="18"/>
      <c r="P165" s="66"/>
      <c r="Q165" s="141"/>
      <c r="R165" s="142"/>
      <c r="S165" s="143"/>
      <c r="T165" s="73"/>
      <c r="U165" s="144"/>
      <c r="V165" s="143"/>
      <c r="W165" s="73"/>
      <c r="X165" s="73"/>
      <c r="Y165" s="144"/>
      <c r="Z165" s="470"/>
    </row>
    <row r="166" spans="2:26" ht="35.25" customHeight="1">
      <c r="B166" s="504" t="s">
        <v>981</v>
      </c>
      <c r="C166" s="556">
        <f t="shared" ref="C166:Y166" si="16">SUM(C163:C165)</f>
        <v>36354</v>
      </c>
      <c r="D166" s="457">
        <f t="shared" si="16"/>
        <v>0</v>
      </c>
      <c r="E166" s="557">
        <f t="shared" si="16"/>
        <v>0</v>
      </c>
      <c r="F166" s="558">
        <f t="shared" si="16"/>
        <v>36354</v>
      </c>
      <c r="G166" s="559">
        <f t="shared" si="16"/>
        <v>118144</v>
      </c>
      <c r="H166" s="460">
        <f t="shared" si="16"/>
        <v>133354</v>
      </c>
      <c r="I166" s="460">
        <f t="shared" si="16"/>
        <v>0</v>
      </c>
      <c r="J166" s="458">
        <f t="shared" si="16"/>
        <v>0</v>
      </c>
      <c r="K166" s="462">
        <f t="shared" si="16"/>
        <v>0</v>
      </c>
      <c r="L166" s="463">
        <f t="shared" si="16"/>
        <v>0</v>
      </c>
      <c r="M166" s="463">
        <f t="shared" si="16"/>
        <v>0</v>
      </c>
      <c r="N166" s="463">
        <f t="shared" si="16"/>
        <v>0</v>
      </c>
      <c r="O166" s="463">
        <f t="shared" si="16"/>
        <v>0</v>
      </c>
      <c r="P166" s="463">
        <f t="shared" si="16"/>
        <v>0</v>
      </c>
      <c r="Q166" s="463">
        <f t="shared" si="16"/>
        <v>0</v>
      </c>
      <c r="R166" s="560">
        <f t="shared" si="16"/>
        <v>0</v>
      </c>
      <c r="S166" s="467">
        <f t="shared" si="16"/>
        <v>0</v>
      </c>
      <c r="T166" s="460">
        <f t="shared" si="16"/>
        <v>0</v>
      </c>
      <c r="U166" s="460">
        <f t="shared" si="16"/>
        <v>0</v>
      </c>
      <c r="V166" s="460">
        <f t="shared" si="16"/>
        <v>0</v>
      </c>
      <c r="W166" s="460">
        <f t="shared" si="16"/>
        <v>0</v>
      </c>
      <c r="X166" s="460">
        <f t="shared" si="16"/>
        <v>0</v>
      </c>
      <c r="Y166" s="460">
        <f t="shared" si="16"/>
        <v>0</v>
      </c>
      <c r="Z166" s="562"/>
    </row>
    <row r="167" spans="2:26" ht="36.75" customHeight="1">
      <c r="B167" s="131" t="s">
        <v>982</v>
      </c>
      <c r="C167" s="471">
        <v>11683</v>
      </c>
      <c r="D167" s="5"/>
      <c r="E167" s="121"/>
      <c r="F167" s="122">
        <f t="shared" si="13"/>
        <v>11683</v>
      </c>
      <c r="G167" s="143"/>
      <c r="H167" s="73"/>
      <c r="I167" s="73"/>
      <c r="J167" s="144"/>
      <c r="K167" s="123"/>
      <c r="L167" s="18"/>
      <c r="M167" s="18"/>
      <c r="N167" s="18"/>
      <c r="O167" s="18"/>
      <c r="P167" s="18"/>
      <c r="Q167" s="59"/>
      <c r="R167" s="59"/>
      <c r="S167" s="124"/>
      <c r="T167" s="73"/>
      <c r="U167" s="443"/>
      <c r="V167" s="124"/>
      <c r="W167" s="73"/>
      <c r="X167" s="73"/>
      <c r="Y167" s="443"/>
      <c r="Z167" s="125"/>
    </row>
    <row r="168" spans="2:26" ht="36.75" customHeight="1">
      <c r="B168" s="563" t="s">
        <v>983</v>
      </c>
      <c r="C168" s="471">
        <v>2294</v>
      </c>
      <c r="D168" s="5"/>
      <c r="E168" s="121"/>
      <c r="F168" s="122">
        <f t="shared" si="13"/>
        <v>2294</v>
      </c>
      <c r="G168" s="143"/>
      <c r="H168" s="73"/>
      <c r="I168" s="73"/>
      <c r="J168" s="144"/>
      <c r="K168" s="123"/>
      <c r="L168" s="18"/>
      <c r="M168" s="18"/>
      <c r="N168" s="18"/>
      <c r="O168" s="18"/>
      <c r="P168" s="18"/>
      <c r="Q168" s="59"/>
      <c r="R168" s="59"/>
      <c r="S168" s="124"/>
      <c r="T168" s="73"/>
      <c r="U168" s="443"/>
      <c r="V168" s="124"/>
      <c r="W168" s="73"/>
      <c r="X168" s="73"/>
      <c r="Y168" s="443"/>
      <c r="Z168" s="125"/>
    </row>
    <row r="169" spans="2:26" ht="36.75" customHeight="1">
      <c r="B169" s="564" t="s">
        <v>984</v>
      </c>
      <c r="C169" s="471">
        <v>1019</v>
      </c>
      <c r="D169" s="5"/>
      <c r="E169" s="121"/>
      <c r="F169" s="122">
        <f t="shared" si="13"/>
        <v>1019</v>
      </c>
      <c r="G169" s="143"/>
      <c r="H169" s="73"/>
      <c r="I169" s="73"/>
      <c r="J169" s="144"/>
      <c r="K169" s="123"/>
      <c r="L169" s="18"/>
      <c r="M169" s="18"/>
      <c r="N169" s="18"/>
      <c r="O169" s="18"/>
      <c r="P169" s="18"/>
      <c r="Q169" s="59"/>
      <c r="R169" s="59"/>
      <c r="S169" s="124"/>
      <c r="T169" s="73"/>
      <c r="U169" s="443"/>
      <c r="V169" s="124"/>
      <c r="W169" s="73"/>
      <c r="X169" s="73"/>
      <c r="Y169" s="443"/>
      <c r="Z169" s="125"/>
    </row>
    <row r="170" spans="2:26" ht="36.75" customHeight="1">
      <c r="B170" s="564" t="s">
        <v>985</v>
      </c>
      <c r="C170" s="471">
        <v>1314</v>
      </c>
      <c r="D170" s="5"/>
      <c r="E170" s="121"/>
      <c r="F170" s="122">
        <f t="shared" si="13"/>
        <v>1314</v>
      </c>
      <c r="G170" s="143"/>
      <c r="H170" s="73"/>
      <c r="I170" s="73"/>
      <c r="J170" s="144"/>
      <c r="K170" s="123"/>
      <c r="L170" s="18"/>
      <c r="M170" s="18"/>
      <c r="N170" s="18"/>
      <c r="O170" s="18"/>
      <c r="P170" s="18"/>
      <c r="Q170" s="59"/>
      <c r="R170" s="59"/>
      <c r="S170" s="124"/>
      <c r="T170" s="73"/>
      <c r="U170" s="443"/>
      <c r="V170" s="124"/>
      <c r="W170" s="73"/>
      <c r="X170" s="73"/>
      <c r="Y170" s="443"/>
      <c r="Z170" s="125"/>
    </row>
    <row r="171" spans="2:26" ht="36.75" customHeight="1">
      <c r="B171" s="564" t="s">
        <v>986</v>
      </c>
      <c r="C171" s="471">
        <v>2240</v>
      </c>
      <c r="D171" s="5"/>
      <c r="E171" s="121"/>
      <c r="F171" s="122">
        <f t="shared" si="13"/>
        <v>2240</v>
      </c>
      <c r="G171" s="143"/>
      <c r="H171" s="73"/>
      <c r="I171" s="73"/>
      <c r="J171" s="144"/>
      <c r="K171" s="123"/>
      <c r="L171" s="18"/>
      <c r="M171" s="18"/>
      <c r="N171" s="18"/>
      <c r="O171" s="18"/>
      <c r="P171" s="18"/>
      <c r="Q171" s="59"/>
      <c r="R171" s="59"/>
      <c r="S171" s="124"/>
      <c r="T171" s="73"/>
      <c r="U171" s="443"/>
      <c r="V171" s="124"/>
      <c r="W171" s="73"/>
      <c r="X171" s="73"/>
      <c r="Y171" s="443"/>
      <c r="Z171" s="125"/>
    </row>
    <row r="172" spans="2:26" ht="36.75" customHeight="1">
      <c r="B172" s="564" t="s">
        <v>987</v>
      </c>
      <c r="C172" s="471">
        <v>773</v>
      </c>
      <c r="D172" s="5"/>
      <c r="E172" s="121"/>
      <c r="F172" s="122">
        <f t="shared" si="13"/>
        <v>773</v>
      </c>
      <c r="G172" s="143"/>
      <c r="H172" s="73"/>
      <c r="I172" s="73"/>
      <c r="J172" s="144"/>
      <c r="K172" s="123"/>
      <c r="L172" s="18"/>
      <c r="M172" s="18"/>
      <c r="N172" s="18"/>
      <c r="O172" s="18"/>
      <c r="P172" s="18"/>
      <c r="Q172" s="59"/>
      <c r="R172" s="59"/>
      <c r="S172" s="124"/>
      <c r="T172" s="73"/>
      <c r="U172" s="443"/>
      <c r="V172" s="124"/>
      <c r="W172" s="73"/>
      <c r="X172" s="73"/>
      <c r="Y172" s="443"/>
      <c r="Z172" s="125"/>
    </row>
    <row r="173" spans="2:26" ht="36.75" customHeight="1">
      <c r="B173" s="564" t="s">
        <v>988</v>
      </c>
      <c r="C173" s="471">
        <v>16154</v>
      </c>
      <c r="D173" s="5"/>
      <c r="E173" s="121"/>
      <c r="F173" s="122">
        <f t="shared" si="13"/>
        <v>16154</v>
      </c>
      <c r="G173" s="143"/>
      <c r="H173" s="73"/>
      <c r="I173" s="73"/>
      <c r="J173" s="144"/>
      <c r="K173" s="123"/>
      <c r="L173" s="18"/>
      <c r="M173" s="18"/>
      <c r="N173" s="18"/>
      <c r="O173" s="18"/>
      <c r="P173" s="18"/>
      <c r="Q173" s="59"/>
      <c r="R173" s="59"/>
      <c r="S173" s="124"/>
      <c r="T173" s="73"/>
      <c r="U173" s="443"/>
      <c r="V173" s="124"/>
      <c r="W173" s="73"/>
      <c r="X173" s="73"/>
      <c r="Y173" s="443"/>
      <c r="Z173" s="125"/>
    </row>
    <row r="174" spans="2:26" ht="36.75" customHeight="1">
      <c r="B174" s="565" t="s">
        <v>989</v>
      </c>
      <c r="C174" s="471">
        <v>632</v>
      </c>
      <c r="D174" s="5"/>
      <c r="E174" s="121"/>
      <c r="F174" s="122">
        <f t="shared" si="13"/>
        <v>632</v>
      </c>
      <c r="G174" s="143"/>
      <c r="H174" s="73"/>
      <c r="I174" s="73"/>
      <c r="J174" s="144"/>
      <c r="K174" s="123"/>
      <c r="L174" s="18"/>
      <c r="M174" s="18"/>
      <c r="N174" s="18"/>
      <c r="O174" s="18"/>
      <c r="P174" s="18"/>
      <c r="Q174" s="59"/>
      <c r="R174" s="59"/>
      <c r="S174" s="124"/>
      <c r="T174" s="73"/>
      <c r="U174" s="443"/>
      <c r="V174" s="124"/>
      <c r="W174" s="73"/>
      <c r="X174" s="73"/>
      <c r="Y174" s="443"/>
      <c r="Z174" s="125"/>
    </row>
    <row r="175" spans="2:26" ht="36.75" customHeight="1">
      <c r="B175" s="566" t="s">
        <v>990</v>
      </c>
      <c r="C175" s="471">
        <v>0</v>
      </c>
      <c r="D175" s="5"/>
      <c r="E175" s="121"/>
      <c r="F175" s="122">
        <f t="shared" si="13"/>
        <v>0</v>
      </c>
      <c r="G175" s="143"/>
      <c r="H175" s="73"/>
      <c r="I175" s="73"/>
      <c r="J175" s="144"/>
      <c r="K175" s="123"/>
      <c r="L175" s="18"/>
      <c r="M175" s="18"/>
      <c r="N175" s="18"/>
      <c r="O175" s="18"/>
      <c r="P175" s="18"/>
      <c r="Q175" s="59"/>
      <c r="R175" s="59"/>
      <c r="S175" s="124"/>
      <c r="T175" s="73"/>
      <c r="U175" s="443"/>
      <c r="V175" s="124"/>
      <c r="W175" s="73"/>
      <c r="X175" s="73"/>
      <c r="Y175" s="443"/>
      <c r="Z175" s="125"/>
    </row>
    <row r="176" spans="2:26" ht="36.75" customHeight="1">
      <c r="B176" s="567" t="s">
        <v>991</v>
      </c>
      <c r="C176" s="456">
        <f>SUM(C167:C175)</f>
        <v>36109</v>
      </c>
      <c r="D176" s="457">
        <f>SUM(D167:D175)</f>
        <v>0</v>
      </c>
      <c r="E176" s="458">
        <f>SUM(E167:E175)</f>
        <v>0</v>
      </c>
      <c r="F176" s="459">
        <f t="shared" si="13"/>
        <v>36109</v>
      </c>
      <c r="G176" s="467"/>
      <c r="H176" s="460"/>
      <c r="I176" s="460"/>
      <c r="J176" s="461"/>
      <c r="K176" s="568"/>
      <c r="L176" s="569"/>
      <c r="M176" s="569"/>
      <c r="N176" s="569"/>
      <c r="O176" s="569"/>
      <c r="P176" s="569"/>
      <c r="Q176" s="570"/>
      <c r="R176" s="570"/>
      <c r="S176" s="571"/>
      <c r="T176" s="460"/>
      <c r="U176" s="572"/>
      <c r="V176" s="571"/>
      <c r="W176" s="460"/>
      <c r="X176" s="460"/>
      <c r="Y176" s="572"/>
      <c r="Z176" s="573"/>
    </row>
    <row r="177" spans="2:26" ht="28.5" customHeight="1">
      <c r="B177" s="131" t="s">
        <v>992</v>
      </c>
      <c r="C177" s="888"/>
      <c r="D177" s="891"/>
      <c r="E177" s="894">
        <v>1247908.3629999999</v>
      </c>
      <c r="F177" s="897">
        <f>E177</f>
        <v>1247908.3629999999</v>
      </c>
      <c r="G177" s="29">
        <v>262476</v>
      </c>
      <c r="H177" s="73">
        <v>263673</v>
      </c>
      <c r="I177" s="73"/>
      <c r="J177" s="144"/>
      <c r="K177" s="900" t="s">
        <v>543</v>
      </c>
      <c r="L177" s="903" t="s">
        <v>656</v>
      </c>
      <c r="M177" s="903" t="s">
        <v>993</v>
      </c>
      <c r="N177" s="18"/>
      <c r="O177" s="18"/>
      <c r="P177" s="18"/>
      <c r="Q177" s="59"/>
      <c r="R177" s="59"/>
      <c r="S177" s="124"/>
      <c r="T177" s="73"/>
      <c r="U177" s="443"/>
      <c r="V177" s="124"/>
      <c r="W177" s="73"/>
      <c r="X177" s="73"/>
      <c r="Y177" s="443"/>
      <c r="Z177" s="125"/>
    </row>
    <row r="178" spans="2:26" ht="28.5" customHeight="1">
      <c r="B178" s="131" t="s">
        <v>994</v>
      </c>
      <c r="C178" s="889"/>
      <c r="D178" s="892"/>
      <c r="E178" s="895"/>
      <c r="F178" s="898"/>
      <c r="G178" s="33">
        <v>22940</v>
      </c>
      <c r="H178" s="73">
        <v>22940</v>
      </c>
      <c r="I178" s="73"/>
      <c r="J178" s="144"/>
      <c r="K178" s="901"/>
      <c r="L178" s="904"/>
      <c r="M178" s="904"/>
      <c r="N178" s="18"/>
      <c r="O178" s="18"/>
      <c r="P178" s="18"/>
      <c r="Q178" s="59"/>
      <c r="R178" s="59"/>
      <c r="S178" s="124"/>
      <c r="T178" s="73"/>
      <c r="U178" s="443"/>
      <c r="V178" s="124"/>
      <c r="W178" s="73"/>
      <c r="X178" s="73"/>
      <c r="Y178" s="443"/>
      <c r="Z178" s="125"/>
    </row>
    <row r="179" spans="2:26" ht="28.5" customHeight="1">
      <c r="B179" s="131" t="s">
        <v>995</v>
      </c>
      <c r="C179" s="889"/>
      <c r="D179" s="892"/>
      <c r="E179" s="895"/>
      <c r="F179" s="898"/>
      <c r="G179" s="29">
        <v>153862</v>
      </c>
      <c r="H179" s="73">
        <v>153862</v>
      </c>
      <c r="I179" s="73"/>
      <c r="J179" s="144"/>
      <c r="K179" s="901"/>
      <c r="L179" s="904"/>
      <c r="M179" s="904"/>
      <c r="N179" s="18"/>
      <c r="O179" s="18"/>
      <c r="P179" s="18"/>
      <c r="Q179" s="59"/>
      <c r="R179" s="59"/>
      <c r="S179" s="124"/>
      <c r="T179" s="73"/>
      <c r="U179" s="443"/>
      <c r="V179" s="124"/>
      <c r="W179" s="73"/>
      <c r="X179" s="73"/>
      <c r="Y179" s="443"/>
      <c r="Z179" s="125"/>
    </row>
    <row r="180" spans="2:26" ht="28.5" customHeight="1">
      <c r="B180" s="131" t="s">
        <v>996</v>
      </c>
      <c r="C180" s="889"/>
      <c r="D180" s="892"/>
      <c r="E180" s="895"/>
      <c r="F180" s="898"/>
      <c r="G180" s="33">
        <v>4768</v>
      </c>
      <c r="H180" s="73">
        <v>4768</v>
      </c>
      <c r="I180" s="73"/>
      <c r="J180" s="144"/>
      <c r="K180" s="901"/>
      <c r="L180" s="904"/>
      <c r="M180" s="904"/>
      <c r="N180" s="18"/>
      <c r="O180" s="18"/>
      <c r="P180" s="18"/>
      <c r="Q180" s="59"/>
      <c r="R180" s="59"/>
      <c r="S180" s="124"/>
      <c r="T180" s="73"/>
      <c r="U180" s="443"/>
      <c r="V180" s="124"/>
      <c r="W180" s="73"/>
      <c r="X180" s="73"/>
      <c r="Y180" s="443"/>
      <c r="Z180" s="125"/>
    </row>
    <row r="181" spans="2:26" ht="28.5" customHeight="1">
      <c r="B181" s="131" t="s">
        <v>997</v>
      </c>
      <c r="C181" s="889"/>
      <c r="D181" s="892"/>
      <c r="E181" s="895"/>
      <c r="F181" s="898"/>
      <c r="G181" s="33">
        <v>105888</v>
      </c>
      <c r="H181" s="73">
        <v>105888</v>
      </c>
      <c r="I181" s="73"/>
      <c r="J181" s="144"/>
      <c r="K181" s="901"/>
      <c r="L181" s="904"/>
      <c r="M181" s="904"/>
      <c r="N181" s="18"/>
      <c r="O181" s="18"/>
      <c r="P181" s="18"/>
      <c r="Q181" s="59"/>
      <c r="R181" s="59"/>
      <c r="S181" s="124"/>
      <c r="T181" s="73"/>
      <c r="U181" s="443"/>
      <c r="V181" s="124"/>
      <c r="W181" s="73"/>
      <c r="X181" s="73"/>
      <c r="Y181" s="443"/>
      <c r="Z181" s="125"/>
    </row>
    <row r="182" spans="2:26" ht="28.5" customHeight="1">
      <c r="B182" s="131" t="s">
        <v>998</v>
      </c>
      <c r="C182" s="889"/>
      <c r="D182" s="892"/>
      <c r="E182" s="895"/>
      <c r="F182" s="898"/>
      <c r="G182" s="399">
        <v>14280</v>
      </c>
      <c r="H182" s="73">
        <v>14280</v>
      </c>
      <c r="I182" s="73"/>
      <c r="J182" s="144"/>
      <c r="K182" s="901"/>
      <c r="L182" s="904"/>
      <c r="M182" s="904"/>
      <c r="N182" s="18"/>
      <c r="O182" s="18"/>
      <c r="P182" s="18"/>
      <c r="Q182" s="59"/>
      <c r="R182" s="59"/>
      <c r="S182" s="124"/>
      <c r="T182" s="73"/>
      <c r="U182" s="443"/>
      <c r="V182" s="124"/>
      <c r="W182" s="73"/>
      <c r="X182" s="73"/>
      <c r="Y182" s="443"/>
      <c r="Z182" s="125"/>
    </row>
    <row r="183" spans="2:26" ht="28.5" customHeight="1">
      <c r="B183" s="131" t="s">
        <v>999</v>
      </c>
      <c r="C183" s="889"/>
      <c r="D183" s="892"/>
      <c r="E183" s="895"/>
      <c r="F183" s="898"/>
      <c r="G183" s="399">
        <v>82230</v>
      </c>
      <c r="H183" s="73"/>
      <c r="I183" s="73"/>
      <c r="J183" s="144"/>
      <c r="K183" s="901"/>
      <c r="L183" s="904"/>
      <c r="M183" s="904"/>
      <c r="N183" s="18"/>
      <c r="O183" s="18"/>
      <c r="P183" s="18"/>
      <c r="Q183" s="59"/>
      <c r="R183" s="59"/>
      <c r="S183" s="124"/>
      <c r="T183" s="73"/>
      <c r="U183" s="443"/>
      <c r="V183" s="124"/>
      <c r="W183" s="73"/>
      <c r="X183" s="73"/>
      <c r="Y183" s="443"/>
      <c r="Z183" s="125"/>
    </row>
    <row r="184" spans="2:26" ht="28.5" customHeight="1">
      <c r="B184" s="131" t="s">
        <v>1000</v>
      </c>
      <c r="C184" s="889"/>
      <c r="D184" s="892"/>
      <c r="E184" s="895"/>
      <c r="F184" s="898"/>
      <c r="G184" s="33">
        <v>244908</v>
      </c>
      <c r="H184" s="73">
        <v>251779</v>
      </c>
      <c r="I184" s="73"/>
      <c r="J184" s="144"/>
      <c r="K184" s="901"/>
      <c r="L184" s="904"/>
      <c r="M184" s="904"/>
      <c r="N184" s="18"/>
      <c r="O184" s="18"/>
      <c r="P184" s="18"/>
      <c r="Q184" s="59"/>
      <c r="R184" s="59"/>
      <c r="S184" s="124"/>
      <c r="T184" s="73"/>
      <c r="U184" s="443"/>
      <c r="V184" s="124"/>
      <c r="W184" s="73"/>
      <c r="X184" s="73"/>
      <c r="Y184" s="443"/>
      <c r="Z184" s="125"/>
    </row>
    <row r="185" spans="2:26" ht="28.5" customHeight="1">
      <c r="B185" s="131" t="s">
        <v>1001</v>
      </c>
      <c r="C185" s="889"/>
      <c r="D185" s="892"/>
      <c r="E185" s="895"/>
      <c r="F185" s="898"/>
      <c r="G185" s="33">
        <v>17452</v>
      </c>
      <c r="H185" s="73">
        <v>17452</v>
      </c>
      <c r="I185" s="73"/>
      <c r="J185" s="144"/>
      <c r="K185" s="901"/>
      <c r="L185" s="904"/>
      <c r="M185" s="904"/>
      <c r="N185" s="18"/>
      <c r="O185" s="18"/>
      <c r="P185" s="18"/>
      <c r="Q185" s="59"/>
      <c r="R185" s="59"/>
      <c r="S185" s="124"/>
      <c r="T185" s="73"/>
      <c r="U185" s="443"/>
      <c r="V185" s="124"/>
      <c r="W185" s="73"/>
      <c r="X185" s="73"/>
      <c r="Y185" s="443"/>
      <c r="Z185" s="125"/>
    </row>
    <row r="186" spans="2:26" ht="28.5" customHeight="1">
      <c r="B186" s="131" t="s">
        <v>1002</v>
      </c>
      <c r="C186" s="889"/>
      <c r="D186" s="892"/>
      <c r="E186" s="895"/>
      <c r="F186" s="898"/>
      <c r="G186" s="33">
        <v>35016</v>
      </c>
      <c r="H186" s="73">
        <v>35016</v>
      </c>
      <c r="I186" s="73"/>
      <c r="J186" s="144"/>
      <c r="K186" s="901"/>
      <c r="L186" s="904"/>
      <c r="M186" s="904"/>
      <c r="N186" s="18"/>
      <c r="O186" s="18"/>
      <c r="P186" s="18"/>
      <c r="Q186" s="59"/>
      <c r="R186" s="59"/>
      <c r="S186" s="124"/>
      <c r="T186" s="73"/>
      <c r="U186" s="443"/>
      <c r="V186" s="124"/>
      <c r="W186" s="73"/>
      <c r="X186" s="73"/>
      <c r="Y186" s="443"/>
      <c r="Z186" s="125"/>
    </row>
    <row r="187" spans="2:26" ht="28.5" customHeight="1">
      <c r="B187" s="131" t="s">
        <v>1003</v>
      </c>
      <c r="C187" s="889"/>
      <c r="D187" s="892"/>
      <c r="E187" s="895"/>
      <c r="F187" s="898"/>
      <c r="G187" s="33">
        <v>64542</v>
      </c>
      <c r="H187" s="73">
        <v>64542</v>
      </c>
      <c r="I187" s="73"/>
      <c r="J187" s="144"/>
      <c r="K187" s="901"/>
      <c r="L187" s="904"/>
      <c r="M187" s="904"/>
      <c r="N187" s="18"/>
      <c r="O187" s="18"/>
      <c r="P187" s="18"/>
      <c r="Q187" s="59"/>
      <c r="R187" s="59"/>
      <c r="S187" s="124"/>
      <c r="T187" s="73"/>
      <c r="U187" s="443"/>
      <c r="V187" s="124"/>
      <c r="W187" s="73"/>
      <c r="X187" s="73"/>
      <c r="Y187" s="443"/>
      <c r="Z187" s="125"/>
    </row>
    <row r="188" spans="2:26" ht="102.75" customHeight="1">
      <c r="B188" s="131" t="s">
        <v>1004</v>
      </c>
      <c r="C188" s="889"/>
      <c r="D188" s="892"/>
      <c r="E188" s="895"/>
      <c r="F188" s="898"/>
      <c r="G188" s="33">
        <v>15527</v>
      </c>
      <c r="H188" s="73"/>
      <c r="I188" s="73"/>
      <c r="J188" s="144"/>
      <c r="K188" s="901"/>
      <c r="L188" s="904"/>
      <c r="M188" s="904"/>
      <c r="N188" s="18"/>
      <c r="O188" s="18"/>
      <c r="P188" s="18"/>
      <c r="Q188" s="59"/>
      <c r="R188" s="59"/>
      <c r="S188" s="124"/>
      <c r="T188" s="73"/>
      <c r="U188" s="443"/>
      <c r="V188" s="124"/>
      <c r="W188" s="73"/>
      <c r="X188" s="73"/>
      <c r="Y188" s="443"/>
      <c r="Z188" s="125"/>
    </row>
    <row r="189" spans="2:26" ht="32.25" customHeight="1">
      <c r="B189" s="301" t="s">
        <v>1005</v>
      </c>
      <c r="C189" s="890"/>
      <c r="D189" s="893"/>
      <c r="E189" s="896"/>
      <c r="F189" s="899"/>
      <c r="G189" s="29"/>
      <c r="H189" s="73"/>
      <c r="I189" s="73">
        <v>3454</v>
      </c>
      <c r="J189" s="144">
        <v>3771</v>
      </c>
      <c r="K189" s="902"/>
      <c r="L189" s="905"/>
      <c r="M189" s="905"/>
      <c r="N189" s="18"/>
      <c r="O189" s="18"/>
      <c r="P189" s="18"/>
      <c r="Q189" s="59"/>
      <c r="R189" s="59"/>
      <c r="S189" s="124"/>
      <c r="T189" s="73"/>
      <c r="U189" s="443"/>
      <c r="V189" s="124"/>
      <c r="W189" s="73"/>
      <c r="X189" s="73"/>
      <c r="Y189" s="443"/>
      <c r="Z189" s="125"/>
    </row>
    <row r="190" spans="2:26" ht="45.75" customHeight="1">
      <c r="B190" s="131" t="s">
        <v>1006</v>
      </c>
      <c r="C190" s="120"/>
      <c r="D190" s="5"/>
      <c r="E190" s="121"/>
      <c r="F190" s="122"/>
      <c r="G190" s="29"/>
      <c r="H190" s="73"/>
      <c r="I190" s="73"/>
      <c r="J190" s="144"/>
      <c r="K190" s="574"/>
      <c r="L190" s="575"/>
      <c r="M190" s="575"/>
      <c r="N190" s="18"/>
      <c r="O190" s="18"/>
      <c r="P190" s="18"/>
      <c r="Q190" s="59"/>
      <c r="R190" s="59"/>
      <c r="S190" s="124"/>
      <c r="T190" s="73"/>
      <c r="U190" s="443"/>
      <c r="V190" s="124"/>
      <c r="W190" s="73"/>
      <c r="X190" s="73">
        <v>318007600</v>
      </c>
      <c r="Y190" s="443">
        <v>7950190</v>
      </c>
      <c r="Z190" s="125"/>
    </row>
    <row r="191" spans="2:26" ht="45.75" customHeight="1">
      <c r="B191" s="131" t="s">
        <v>1007</v>
      </c>
      <c r="C191" s="576"/>
      <c r="D191" s="5"/>
      <c r="E191" s="121"/>
      <c r="F191" s="122"/>
      <c r="G191" s="29"/>
      <c r="H191" s="73"/>
      <c r="I191" s="73"/>
      <c r="J191" s="144"/>
      <c r="K191" s="574"/>
      <c r="L191" s="575"/>
      <c r="M191" s="575"/>
      <c r="N191" s="18"/>
      <c r="O191" s="18"/>
      <c r="P191" s="18"/>
      <c r="Q191" s="59"/>
      <c r="R191" s="59"/>
      <c r="S191" s="124"/>
      <c r="T191" s="73"/>
      <c r="U191" s="443"/>
      <c r="V191" s="124"/>
      <c r="W191" s="73"/>
      <c r="X191" s="73">
        <v>60308920</v>
      </c>
      <c r="Y191" s="443">
        <v>1507723</v>
      </c>
      <c r="Z191" s="125"/>
    </row>
    <row r="192" spans="2:26" ht="27.75" customHeight="1">
      <c r="B192" s="131" t="s">
        <v>1008</v>
      </c>
      <c r="C192" s="576"/>
      <c r="D192" s="5"/>
      <c r="E192" s="121"/>
      <c r="F192" s="122"/>
      <c r="G192" s="29"/>
      <c r="H192" s="73"/>
      <c r="I192" s="73"/>
      <c r="J192" s="144"/>
      <c r="K192" s="574"/>
      <c r="L192" s="575"/>
      <c r="M192" s="575"/>
      <c r="N192" s="18"/>
      <c r="O192" s="18"/>
      <c r="P192" s="18"/>
      <c r="Q192" s="59"/>
      <c r="R192" s="59"/>
      <c r="S192" s="124"/>
      <c r="T192" s="73"/>
      <c r="U192" s="443"/>
      <c r="V192" s="124"/>
      <c r="W192" s="73"/>
      <c r="X192" s="73">
        <v>76275972</v>
      </c>
      <c r="Y192" s="443">
        <v>2118777</v>
      </c>
      <c r="Z192" s="125"/>
    </row>
    <row r="193" spans="2:26" ht="27.75" customHeight="1">
      <c r="B193" s="131" t="s">
        <v>1009</v>
      </c>
      <c r="C193" s="576"/>
      <c r="D193" s="5"/>
      <c r="E193" s="121"/>
      <c r="F193" s="122"/>
      <c r="G193" s="29"/>
      <c r="H193" s="73"/>
      <c r="I193" s="73"/>
      <c r="J193" s="144"/>
      <c r="K193" s="574"/>
      <c r="L193" s="575"/>
      <c r="M193" s="575"/>
      <c r="N193" s="18"/>
      <c r="O193" s="18"/>
      <c r="P193" s="18"/>
      <c r="Q193" s="59"/>
      <c r="R193" s="59"/>
      <c r="S193" s="124"/>
      <c r="T193" s="73"/>
      <c r="U193" s="443"/>
      <c r="V193" s="124"/>
      <c r="W193" s="73"/>
      <c r="X193" s="73">
        <v>74386764</v>
      </c>
      <c r="Y193" s="443">
        <v>2066299</v>
      </c>
      <c r="Z193" s="125"/>
    </row>
    <row r="194" spans="2:26" ht="27.75" customHeight="1">
      <c r="B194" s="131" t="s">
        <v>1010</v>
      </c>
      <c r="C194" s="576"/>
      <c r="D194" s="5"/>
      <c r="E194" s="121"/>
      <c r="F194" s="122"/>
      <c r="G194" s="29"/>
      <c r="H194" s="73"/>
      <c r="I194" s="73"/>
      <c r="J194" s="144"/>
      <c r="K194" s="574"/>
      <c r="L194" s="575"/>
      <c r="M194" s="575"/>
      <c r="N194" s="18"/>
      <c r="O194" s="18"/>
      <c r="P194" s="18"/>
      <c r="Q194" s="59"/>
      <c r="R194" s="59"/>
      <c r="S194" s="124"/>
      <c r="T194" s="73"/>
      <c r="U194" s="443"/>
      <c r="V194" s="124"/>
      <c r="W194" s="73"/>
      <c r="X194" s="73">
        <v>85770396</v>
      </c>
      <c r="Y194" s="443">
        <v>2382511</v>
      </c>
      <c r="Z194" s="125"/>
    </row>
    <row r="195" spans="2:26" ht="27.75" customHeight="1">
      <c r="B195" s="131" t="s">
        <v>1011</v>
      </c>
      <c r="C195" s="576"/>
      <c r="D195" s="5"/>
      <c r="E195" s="121"/>
      <c r="F195" s="122"/>
      <c r="G195" s="143"/>
      <c r="H195" s="73"/>
      <c r="I195" s="73"/>
      <c r="J195" s="144"/>
      <c r="K195" s="123"/>
      <c r="L195" s="18"/>
      <c r="M195" s="18"/>
      <c r="N195" s="18"/>
      <c r="O195" s="18"/>
      <c r="P195" s="18"/>
      <c r="Q195" s="59"/>
      <c r="R195" s="59"/>
      <c r="S195" s="124"/>
      <c r="T195" s="73"/>
      <c r="U195" s="443"/>
      <c r="V195" s="124"/>
      <c r="W195" s="73"/>
      <c r="X195" s="73">
        <v>22551552</v>
      </c>
      <c r="Y195" s="443">
        <v>626432</v>
      </c>
      <c r="Z195" s="125"/>
    </row>
    <row r="196" spans="2:26" ht="45.75" customHeight="1">
      <c r="B196" s="131" t="s">
        <v>1012</v>
      </c>
      <c r="C196" s="120"/>
      <c r="D196" s="5"/>
      <c r="E196" s="121"/>
      <c r="F196" s="122"/>
      <c r="G196" s="143"/>
      <c r="H196" s="73"/>
      <c r="I196" s="73"/>
      <c r="J196" s="144"/>
      <c r="K196" s="123"/>
      <c r="L196" s="18"/>
      <c r="M196" s="18"/>
      <c r="N196" s="18"/>
      <c r="O196" s="18"/>
      <c r="P196" s="18"/>
      <c r="Q196" s="59"/>
      <c r="R196" s="59"/>
      <c r="S196" s="124"/>
      <c r="T196" s="73"/>
      <c r="U196" s="443"/>
      <c r="V196" s="124"/>
      <c r="W196" s="73"/>
      <c r="X196" s="73">
        <v>211908744</v>
      </c>
      <c r="Y196" s="443">
        <v>5886354</v>
      </c>
      <c r="Z196" s="125"/>
    </row>
    <row r="197" spans="2:26" ht="45.75" customHeight="1">
      <c r="B197" s="131" t="s">
        <v>1013</v>
      </c>
      <c r="C197" s="120"/>
      <c r="D197" s="5"/>
      <c r="E197" s="121"/>
      <c r="F197" s="122"/>
      <c r="G197" s="143"/>
      <c r="H197" s="73"/>
      <c r="I197" s="73"/>
      <c r="J197" s="144"/>
      <c r="K197" s="123"/>
      <c r="L197" s="18"/>
      <c r="M197" s="18"/>
      <c r="N197" s="18"/>
      <c r="O197" s="18"/>
      <c r="P197" s="18"/>
      <c r="Q197" s="59"/>
      <c r="R197" s="59"/>
      <c r="S197" s="124"/>
      <c r="T197" s="73"/>
      <c r="U197" s="443"/>
      <c r="V197" s="124"/>
      <c r="W197" s="73"/>
      <c r="X197" s="73">
        <v>91716660</v>
      </c>
      <c r="Y197" s="443">
        <v>2547685</v>
      </c>
      <c r="Z197" s="125"/>
    </row>
    <row r="198" spans="2:26" ht="45.75" customHeight="1">
      <c r="B198" s="131" t="s">
        <v>1014</v>
      </c>
      <c r="C198" s="120"/>
      <c r="D198" s="5"/>
      <c r="E198" s="121"/>
      <c r="F198" s="122"/>
      <c r="G198" s="143"/>
      <c r="H198" s="73"/>
      <c r="I198" s="73"/>
      <c r="J198" s="144"/>
      <c r="K198" s="123"/>
      <c r="L198" s="18"/>
      <c r="M198" s="18"/>
      <c r="N198" s="18"/>
      <c r="O198" s="18"/>
      <c r="P198" s="18"/>
      <c r="Q198" s="59"/>
      <c r="R198" s="59"/>
      <c r="S198" s="124"/>
      <c r="T198" s="73"/>
      <c r="U198" s="443"/>
      <c r="V198" s="124"/>
      <c r="W198" s="73"/>
      <c r="X198" s="73">
        <v>98500987</v>
      </c>
      <c r="Y198" s="443">
        <v>2736138</v>
      </c>
      <c r="Z198" s="125"/>
    </row>
    <row r="199" spans="2:26" ht="45.75" customHeight="1">
      <c r="B199" s="131" t="s">
        <v>1015</v>
      </c>
      <c r="C199" s="120"/>
      <c r="D199" s="5"/>
      <c r="E199" s="121"/>
      <c r="F199" s="122"/>
      <c r="G199" s="143"/>
      <c r="H199" s="73"/>
      <c r="I199" s="73"/>
      <c r="J199" s="144"/>
      <c r="K199" s="123"/>
      <c r="L199" s="18"/>
      <c r="M199" s="18"/>
      <c r="N199" s="18"/>
      <c r="O199" s="18"/>
      <c r="P199" s="18"/>
      <c r="Q199" s="59"/>
      <c r="R199" s="59"/>
      <c r="S199" s="124"/>
      <c r="T199" s="73"/>
      <c r="U199" s="443"/>
      <c r="V199" s="124"/>
      <c r="W199" s="73"/>
      <c r="X199" s="73">
        <v>22279008</v>
      </c>
      <c r="Y199" s="443">
        <v>696219</v>
      </c>
      <c r="Z199" s="125"/>
    </row>
    <row r="200" spans="2:26" ht="27.75" customHeight="1">
      <c r="B200" s="131" t="s">
        <v>1016</v>
      </c>
      <c r="C200" s="120"/>
      <c r="D200" s="5"/>
      <c r="E200" s="121"/>
      <c r="F200" s="122"/>
      <c r="G200" s="143"/>
      <c r="H200" s="73"/>
      <c r="I200" s="73"/>
      <c r="J200" s="144"/>
      <c r="K200" s="123"/>
      <c r="L200" s="18"/>
      <c r="M200" s="18"/>
      <c r="N200" s="18"/>
      <c r="O200" s="18"/>
      <c r="P200" s="18"/>
      <c r="Q200" s="59"/>
      <c r="R200" s="59"/>
      <c r="S200" s="124"/>
      <c r="T200" s="73"/>
      <c r="U200" s="443"/>
      <c r="V200" s="124"/>
      <c r="W200" s="73"/>
      <c r="X200" s="73">
        <v>32829156</v>
      </c>
      <c r="Y200" s="443">
        <v>911921</v>
      </c>
      <c r="Z200" s="125"/>
    </row>
    <row r="201" spans="2:26" ht="45.75" customHeight="1">
      <c r="B201" s="131" t="s">
        <v>1017</v>
      </c>
      <c r="C201" s="120"/>
      <c r="D201" s="5"/>
      <c r="E201" s="121"/>
      <c r="F201" s="122"/>
      <c r="G201" s="120"/>
      <c r="H201" s="73"/>
      <c r="I201" s="73"/>
      <c r="J201" s="144"/>
      <c r="K201" s="140"/>
      <c r="L201" s="18"/>
      <c r="M201" s="18"/>
      <c r="N201" s="18"/>
      <c r="O201" s="18"/>
      <c r="P201" s="66"/>
      <c r="Q201" s="141"/>
      <c r="R201" s="142"/>
      <c r="S201" s="143"/>
      <c r="T201" s="73"/>
      <c r="U201" s="144"/>
      <c r="V201" s="143"/>
      <c r="W201" s="73"/>
      <c r="X201" s="73">
        <v>7847388</v>
      </c>
      <c r="Y201" s="144">
        <v>217983</v>
      </c>
      <c r="Z201" s="470"/>
    </row>
    <row r="202" spans="2:26" s="112" customFormat="1" ht="28.5" customHeight="1">
      <c r="B202" s="577" t="s">
        <v>1018</v>
      </c>
      <c r="C202" s="456">
        <f>SUM(C177:C201)</f>
        <v>0</v>
      </c>
      <c r="D202" s="457">
        <f t="shared" ref="D202:Y202" si="17">SUM(D177:D201)</f>
        <v>0</v>
      </c>
      <c r="E202" s="578">
        <f>SUM(E177:E201)</f>
        <v>1247908.3629999999</v>
      </c>
      <c r="F202" s="459">
        <f t="shared" si="17"/>
        <v>1247908.3629999999</v>
      </c>
      <c r="G202" s="467">
        <f t="shared" si="17"/>
        <v>1023889</v>
      </c>
      <c r="H202" s="460">
        <f t="shared" si="17"/>
        <v>934200</v>
      </c>
      <c r="I202" s="460">
        <f t="shared" si="17"/>
        <v>3454</v>
      </c>
      <c r="J202" s="461">
        <f t="shared" si="17"/>
        <v>3771</v>
      </c>
      <c r="K202" s="456">
        <f t="shared" si="17"/>
        <v>0</v>
      </c>
      <c r="L202" s="457">
        <f t="shared" si="17"/>
        <v>0</v>
      </c>
      <c r="M202" s="458">
        <f t="shared" si="17"/>
        <v>0</v>
      </c>
      <c r="N202" s="460">
        <f t="shared" si="17"/>
        <v>0</v>
      </c>
      <c r="O202" s="460">
        <f t="shared" si="17"/>
        <v>0</v>
      </c>
      <c r="P202" s="460">
        <f t="shared" si="17"/>
        <v>0</v>
      </c>
      <c r="Q202" s="460">
        <f t="shared" si="17"/>
        <v>0</v>
      </c>
      <c r="R202" s="458">
        <f t="shared" si="17"/>
        <v>0</v>
      </c>
      <c r="S202" s="456">
        <f t="shared" si="17"/>
        <v>0</v>
      </c>
      <c r="T202" s="457">
        <f t="shared" si="17"/>
        <v>0</v>
      </c>
      <c r="U202" s="461">
        <f t="shared" si="17"/>
        <v>0</v>
      </c>
      <c r="V202" s="579">
        <f t="shared" si="17"/>
        <v>0</v>
      </c>
      <c r="W202" s="579">
        <f t="shared" si="17"/>
        <v>0</v>
      </c>
      <c r="X202" s="460">
        <f t="shared" si="17"/>
        <v>1102383147</v>
      </c>
      <c r="Y202" s="460">
        <f t="shared" si="17"/>
        <v>29648232</v>
      </c>
      <c r="Z202" s="579">
        <f>SUM(Z177:Z201)</f>
        <v>0</v>
      </c>
    </row>
    <row r="203" spans="2:26" ht="30.75" customHeight="1">
      <c r="B203" s="131" t="s">
        <v>1019</v>
      </c>
      <c r="C203" s="120"/>
      <c r="D203" s="5"/>
      <c r="E203" s="580">
        <v>227372</v>
      </c>
      <c r="F203" s="122">
        <f>C203+D203+E203</f>
        <v>227372</v>
      </c>
      <c r="G203" s="143"/>
      <c r="H203" s="73"/>
      <c r="I203" s="73"/>
      <c r="J203" s="144"/>
      <c r="K203" s="900" t="s">
        <v>1020</v>
      </c>
      <c r="L203" s="906" t="s">
        <v>1021</v>
      </c>
      <c r="M203" s="907" t="s">
        <v>1022</v>
      </c>
      <c r="N203" s="910" t="s">
        <v>1023</v>
      </c>
      <c r="O203" s="18">
        <v>1</v>
      </c>
      <c r="P203" s="378">
        <v>12027410</v>
      </c>
      <c r="Q203" s="582">
        <v>227372</v>
      </c>
      <c r="R203" s="59"/>
      <c r="S203" s="124"/>
      <c r="T203" s="73"/>
      <c r="U203" s="443"/>
      <c r="V203" s="124"/>
      <c r="W203" s="73"/>
      <c r="X203" s="73"/>
      <c r="Y203" s="443"/>
      <c r="Z203" s="125" t="s">
        <v>1024</v>
      </c>
    </row>
    <row r="204" spans="2:26" ht="30.75" customHeight="1">
      <c r="B204" s="131" t="s">
        <v>1025</v>
      </c>
      <c r="C204" s="120"/>
      <c r="D204" s="5"/>
      <c r="E204" s="583">
        <v>128735</v>
      </c>
      <c r="F204" s="122">
        <f t="shared" ref="F204:F224" si="18">C204+D204+E204</f>
        <v>128735</v>
      </c>
      <c r="G204" s="143"/>
      <c r="H204" s="73"/>
      <c r="I204" s="73"/>
      <c r="J204" s="144"/>
      <c r="K204" s="901"/>
      <c r="L204" s="868"/>
      <c r="M204" s="908"/>
      <c r="N204" s="866"/>
      <c r="O204" s="18">
        <v>1</v>
      </c>
      <c r="P204" s="378">
        <v>6659834</v>
      </c>
      <c r="Q204" s="582">
        <v>128735</v>
      </c>
      <c r="R204" s="59"/>
      <c r="S204" s="124"/>
      <c r="T204" s="73"/>
      <c r="U204" s="443"/>
      <c r="V204" s="124"/>
      <c r="W204" s="73"/>
      <c r="X204" s="73"/>
      <c r="Y204" s="443"/>
      <c r="Z204" s="125"/>
    </row>
    <row r="205" spans="2:26" ht="30.75" customHeight="1">
      <c r="B205" s="131" t="s">
        <v>1026</v>
      </c>
      <c r="C205" s="120"/>
      <c r="D205" s="5"/>
      <c r="E205" s="583">
        <v>111496</v>
      </c>
      <c r="F205" s="122">
        <f t="shared" si="18"/>
        <v>111496</v>
      </c>
      <c r="G205" s="584"/>
      <c r="H205" s="73"/>
      <c r="I205" s="73"/>
      <c r="J205" s="144"/>
      <c r="K205" s="901"/>
      <c r="L205" s="868"/>
      <c r="M205" s="908"/>
      <c r="N205" s="866"/>
      <c r="O205" s="18">
        <v>1</v>
      </c>
      <c r="P205" s="378">
        <v>5305656</v>
      </c>
      <c r="Q205" s="582">
        <v>111496</v>
      </c>
      <c r="R205" s="59"/>
      <c r="S205" s="124"/>
      <c r="T205" s="73"/>
      <c r="U205" s="443"/>
      <c r="V205" s="124"/>
      <c r="W205" s="73"/>
      <c r="X205" s="73"/>
      <c r="Y205" s="443"/>
      <c r="Z205" s="125"/>
    </row>
    <row r="206" spans="2:26" ht="30.75" customHeight="1">
      <c r="B206" s="131" t="s">
        <v>1027</v>
      </c>
      <c r="C206" s="120"/>
      <c r="D206" s="5"/>
      <c r="E206" s="583">
        <v>140751</v>
      </c>
      <c r="F206" s="122">
        <f t="shared" si="18"/>
        <v>140751</v>
      </c>
      <c r="G206" s="584"/>
      <c r="H206" s="73"/>
      <c r="I206" s="73"/>
      <c r="J206" s="144"/>
      <c r="K206" s="901"/>
      <c r="L206" s="868"/>
      <c r="M206" s="908"/>
      <c r="N206" s="866"/>
      <c r="O206" s="18">
        <v>1</v>
      </c>
      <c r="P206" s="378">
        <v>7199447</v>
      </c>
      <c r="Q206" s="582">
        <v>140751</v>
      </c>
      <c r="R206" s="59"/>
      <c r="S206" s="124"/>
      <c r="T206" s="73"/>
      <c r="U206" s="443"/>
      <c r="V206" s="124"/>
      <c r="W206" s="73"/>
      <c r="X206" s="73"/>
      <c r="Y206" s="443"/>
      <c r="Z206" s="125"/>
    </row>
    <row r="207" spans="2:26" ht="30.75" customHeight="1">
      <c r="B207" s="131" t="s">
        <v>1028</v>
      </c>
      <c r="C207" s="120"/>
      <c r="D207" s="5"/>
      <c r="E207" s="583">
        <v>60424</v>
      </c>
      <c r="F207" s="122">
        <f t="shared" si="18"/>
        <v>60424</v>
      </c>
      <c r="G207" s="143"/>
      <c r="H207" s="73"/>
      <c r="I207" s="73"/>
      <c r="J207" s="144"/>
      <c r="K207" s="901"/>
      <c r="L207" s="868"/>
      <c r="M207" s="908"/>
      <c r="N207" s="866"/>
      <c r="O207" s="18">
        <v>1</v>
      </c>
      <c r="P207" s="378">
        <v>2915634</v>
      </c>
      <c r="Q207" s="582">
        <v>60424</v>
      </c>
      <c r="R207" s="59"/>
      <c r="S207" s="124"/>
      <c r="T207" s="73"/>
      <c r="U207" s="443"/>
      <c r="V207" s="124"/>
      <c r="W207" s="73"/>
      <c r="X207" s="73"/>
      <c r="Y207" s="443"/>
      <c r="Z207" s="125"/>
    </row>
    <row r="208" spans="2:26" ht="30.75" customHeight="1">
      <c r="B208" s="131" t="s">
        <v>1029</v>
      </c>
      <c r="C208" s="120"/>
      <c r="D208" s="5"/>
      <c r="E208" s="583">
        <v>80521</v>
      </c>
      <c r="F208" s="122">
        <f t="shared" si="18"/>
        <v>80521</v>
      </c>
      <c r="G208" s="143"/>
      <c r="H208" s="73"/>
      <c r="I208" s="73"/>
      <c r="J208" s="144"/>
      <c r="K208" s="901"/>
      <c r="L208" s="868"/>
      <c r="M208" s="908"/>
      <c r="N208" s="866"/>
      <c r="O208" s="18">
        <v>1</v>
      </c>
      <c r="P208" s="378">
        <v>3687213</v>
      </c>
      <c r="Q208" s="582">
        <v>80521</v>
      </c>
      <c r="R208" s="59"/>
      <c r="S208" s="124"/>
      <c r="T208" s="73"/>
      <c r="U208" s="443"/>
      <c r="V208" s="124"/>
      <c r="W208" s="73"/>
      <c r="X208" s="73"/>
      <c r="Y208" s="443"/>
      <c r="Z208" s="125"/>
    </row>
    <row r="209" spans="2:26" ht="30.75" customHeight="1">
      <c r="B209" s="131" t="s">
        <v>1030</v>
      </c>
      <c r="C209" s="120"/>
      <c r="D209" s="5"/>
      <c r="E209" s="583">
        <v>116997</v>
      </c>
      <c r="F209" s="122">
        <f t="shared" si="18"/>
        <v>116997</v>
      </c>
      <c r="G209" s="143"/>
      <c r="H209" s="73"/>
      <c r="I209" s="128"/>
      <c r="J209" s="144"/>
      <c r="K209" s="901"/>
      <c r="L209" s="868"/>
      <c r="M209" s="908"/>
      <c r="N209" s="866"/>
      <c r="O209" s="18">
        <v>1</v>
      </c>
      <c r="P209" s="378">
        <v>6636779</v>
      </c>
      <c r="Q209" s="582">
        <v>116997</v>
      </c>
      <c r="R209" s="59"/>
      <c r="S209" s="124"/>
      <c r="T209" s="73"/>
      <c r="U209" s="443"/>
      <c r="V209" s="124"/>
      <c r="W209" s="73"/>
      <c r="X209" s="73"/>
      <c r="Y209" s="443"/>
      <c r="Z209" s="125"/>
    </row>
    <row r="210" spans="2:26" ht="30.75" customHeight="1">
      <c r="B210" s="131" t="s">
        <v>1031</v>
      </c>
      <c r="C210" s="120"/>
      <c r="D210" s="5"/>
      <c r="E210" s="583">
        <v>137239</v>
      </c>
      <c r="F210" s="122">
        <f t="shared" si="18"/>
        <v>137239</v>
      </c>
      <c r="G210" s="143"/>
      <c r="H210" s="121"/>
      <c r="I210" s="73"/>
      <c r="J210" s="443"/>
      <c r="K210" s="901"/>
      <c r="L210" s="868"/>
      <c r="M210" s="908"/>
      <c r="N210" s="866"/>
      <c r="O210" s="18">
        <v>1</v>
      </c>
      <c r="P210" s="378">
        <v>7200689</v>
      </c>
      <c r="Q210" s="582">
        <v>137239</v>
      </c>
      <c r="R210" s="59"/>
      <c r="S210" s="124"/>
      <c r="T210" s="73"/>
      <c r="U210" s="443"/>
      <c r="V210" s="124"/>
      <c r="W210" s="73"/>
      <c r="X210" s="73"/>
      <c r="Y210" s="443"/>
      <c r="Z210" s="125"/>
    </row>
    <row r="211" spans="2:26" ht="30.75" customHeight="1">
      <c r="B211" s="131" t="s">
        <v>1032</v>
      </c>
      <c r="C211" s="120"/>
      <c r="D211" s="5"/>
      <c r="E211" s="583">
        <v>125117</v>
      </c>
      <c r="F211" s="122">
        <f t="shared" si="18"/>
        <v>125117</v>
      </c>
      <c r="G211" s="143"/>
      <c r="H211" s="73"/>
      <c r="I211" s="135"/>
      <c r="J211" s="144"/>
      <c r="K211" s="901"/>
      <c r="L211" s="868"/>
      <c r="M211" s="908"/>
      <c r="N211" s="866"/>
      <c r="O211" s="18">
        <v>1</v>
      </c>
      <c r="P211" s="378">
        <v>7055438</v>
      </c>
      <c r="Q211" s="582">
        <v>125117</v>
      </c>
      <c r="R211" s="59"/>
      <c r="S211" s="124"/>
      <c r="T211" s="73"/>
      <c r="U211" s="443"/>
      <c r="V211" s="124"/>
      <c r="W211" s="73"/>
      <c r="X211" s="73"/>
      <c r="Y211" s="443"/>
      <c r="Z211" s="125"/>
    </row>
    <row r="212" spans="2:26" ht="30.75" customHeight="1">
      <c r="B212" s="131" t="s">
        <v>1033</v>
      </c>
      <c r="C212" s="120"/>
      <c r="D212" s="5"/>
      <c r="E212" s="583">
        <v>177868</v>
      </c>
      <c r="F212" s="122">
        <f t="shared" si="18"/>
        <v>177868</v>
      </c>
      <c r="G212" s="143"/>
      <c r="H212" s="73"/>
      <c r="I212" s="73"/>
      <c r="J212" s="144"/>
      <c r="K212" s="902"/>
      <c r="L212" s="869"/>
      <c r="M212" s="909"/>
      <c r="N212" s="867"/>
      <c r="O212" s="18">
        <v>1</v>
      </c>
      <c r="P212" s="378">
        <v>10420590</v>
      </c>
      <c r="Q212" s="582">
        <v>177868</v>
      </c>
      <c r="R212" s="59"/>
      <c r="S212" s="124"/>
      <c r="T212" s="73"/>
      <c r="U212" s="443"/>
      <c r="V212" s="124"/>
      <c r="W212" s="73"/>
      <c r="X212" s="73"/>
      <c r="Y212" s="443"/>
      <c r="Z212" s="125"/>
    </row>
    <row r="213" spans="2:26" ht="36.75" customHeight="1">
      <c r="B213" s="567" t="s">
        <v>1034</v>
      </c>
      <c r="C213" s="456">
        <f>SUM(C203:C212)</f>
        <v>0</v>
      </c>
      <c r="D213" s="457">
        <f t="shared" ref="D213:Y213" si="19">SUM(D203:D212)</f>
        <v>0</v>
      </c>
      <c r="E213" s="458">
        <f t="shared" si="19"/>
        <v>1306520</v>
      </c>
      <c r="F213" s="459">
        <f t="shared" si="19"/>
        <v>1306520</v>
      </c>
      <c r="G213" s="586">
        <f t="shared" si="19"/>
        <v>0</v>
      </c>
      <c r="H213" s="460">
        <f t="shared" si="19"/>
        <v>0</v>
      </c>
      <c r="I213" s="460">
        <f t="shared" si="19"/>
        <v>0</v>
      </c>
      <c r="J213" s="461">
        <f t="shared" si="19"/>
        <v>0</v>
      </c>
      <c r="K213" s="568">
        <f t="shared" si="19"/>
        <v>0</v>
      </c>
      <c r="L213" s="569">
        <f t="shared" si="19"/>
        <v>0</v>
      </c>
      <c r="M213" s="569">
        <f t="shared" si="19"/>
        <v>0</v>
      </c>
      <c r="N213" s="569">
        <f t="shared" si="19"/>
        <v>0</v>
      </c>
      <c r="O213" s="460">
        <f t="shared" si="19"/>
        <v>10</v>
      </c>
      <c r="P213" s="460">
        <f t="shared" si="19"/>
        <v>69108690</v>
      </c>
      <c r="Q213" s="460">
        <f t="shared" si="19"/>
        <v>1306520</v>
      </c>
      <c r="R213" s="570">
        <f t="shared" si="19"/>
        <v>0</v>
      </c>
      <c r="S213" s="571">
        <f t="shared" si="19"/>
        <v>0</v>
      </c>
      <c r="T213" s="460">
        <f t="shared" si="19"/>
        <v>0</v>
      </c>
      <c r="U213" s="572">
        <f t="shared" si="19"/>
        <v>0</v>
      </c>
      <c r="V213" s="571">
        <f t="shared" si="19"/>
        <v>0</v>
      </c>
      <c r="W213" s="460">
        <f t="shared" si="19"/>
        <v>0</v>
      </c>
      <c r="X213" s="460">
        <f t="shared" si="19"/>
        <v>0</v>
      </c>
      <c r="Y213" s="572">
        <f t="shared" si="19"/>
        <v>0</v>
      </c>
      <c r="Z213" s="573"/>
    </row>
    <row r="214" spans="2:26" ht="29.25" customHeight="1">
      <c r="B214" s="131" t="s">
        <v>1035</v>
      </c>
      <c r="C214" s="120">
        <v>776597</v>
      </c>
      <c r="D214" s="5"/>
      <c r="E214" s="121"/>
      <c r="F214" s="122">
        <f t="shared" si="18"/>
        <v>776597</v>
      </c>
      <c r="G214" s="143">
        <v>681043</v>
      </c>
      <c r="H214" s="73"/>
      <c r="I214" s="73">
        <v>681043</v>
      </c>
      <c r="J214" s="144"/>
      <c r="K214" s="123"/>
      <c r="L214" s="18"/>
      <c r="M214" s="18"/>
      <c r="N214" s="18"/>
      <c r="O214" s="18"/>
      <c r="P214" s="18"/>
      <c r="Q214" s="59"/>
      <c r="R214" s="59"/>
      <c r="S214" s="124"/>
      <c r="T214" s="73"/>
      <c r="U214" s="443"/>
      <c r="V214" s="124"/>
      <c r="W214" s="73"/>
      <c r="X214" s="73">
        <v>1436491</v>
      </c>
      <c r="Y214" s="443">
        <v>45203</v>
      </c>
      <c r="Z214" s="125"/>
    </row>
    <row r="215" spans="2:26" ht="29.25" customHeight="1">
      <c r="B215" s="131" t="s">
        <v>573</v>
      </c>
      <c r="C215" s="120">
        <v>5617</v>
      </c>
      <c r="D215" s="5"/>
      <c r="E215" s="121"/>
      <c r="F215" s="122">
        <f t="shared" si="18"/>
        <v>5617</v>
      </c>
      <c r="G215" s="143"/>
      <c r="H215" s="73"/>
      <c r="I215" s="73"/>
      <c r="J215" s="144"/>
      <c r="K215" s="123"/>
      <c r="L215" s="18"/>
      <c r="M215" s="18"/>
      <c r="N215" s="18"/>
      <c r="O215" s="18"/>
      <c r="P215" s="18"/>
      <c r="Q215" s="59"/>
      <c r="R215" s="59"/>
      <c r="S215" s="124"/>
      <c r="T215" s="73"/>
      <c r="U215" s="443"/>
      <c r="V215" s="124"/>
      <c r="W215" s="73"/>
      <c r="X215" s="73"/>
      <c r="Y215" s="443"/>
      <c r="Z215" s="125"/>
    </row>
    <row r="216" spans="2:26" ht="29.25" customHeight="1">
      <c r="B216" s="131" t="s">
        <v>1036</v>
      </c>
      <c r="C216" s="120">
        <v>67068</v>
      </c>
      <c r="D216" s="5"/>
      <c r="E216" s="121"/>
      <c r="F216" s="122">
        <f t="shared" si="18"/>
        <v>67068</v>
      </c>
      <c r="G216" s="143"/>
      <c r="H216" s="73"/>
      <c r="I216" s="73"/>
      <c r="J216" s="144"/>
      <c r="K216" s="123"/>
      <c r="L216" s="18"/>
      <c r="M216" s="18"/>
      <c r="N216" s="18"/>
      <c r="O216" s="18"/>
      <c r="P216" s="18"/>
      <c r="Q216" s="59"/>
      <c r="R216" s="59"/>
      <c r="S216" s="124"/>
      <c r="T216" s="73"/>
      <c r="U216" s="443"/>
      <c r="V216" s="124"/>
      <c r="W216" s="73"/>
      <c r="X216" s="73"/>
      <c r="Y216" s="443"/>
      <c r="Z216" s="125"/>
    </row>
    <row r="217" spans="2:26" ht="29.25" customHeight="1">
      <c r="B217" s="131" t="s">
        <v>1037</v>
      </c>
      <c r="C217" s="120">
        <v>14939</v>
      </c>
      <c r="D217" s="5"/>
      <c r="E217" s="121"/>
      <c r="F217" s="122">
        <f t="shared" si="18"/>
        <v>14939</v>
      </c>
      <c r="G217" s="143"/>
      <c r="H217" s="73"/>
      <c r="I217" s="73"/>
      <c r="J217" s="144"/>
      <c r="K217" s="123"/>
      <c r="L217" s="18"/>
      <c r="M217" s="18"/>
      <c r="N217" s="18"/>
      <c r="O217" s="18"/>
      <c r="P217" s="18"/>
      <c r="Q217" s="59"/>
      <c r="R217" s="59"/>
      <c r="S217" s="124"/>
      <c r="T217" s="73"/>
      <c r="U217" s="443"/>
      <c r="V217" s="124"/>
      <c r="W217" s="73"/>
      <c r="X217" s="73"/>
      <c r="Y217" s="443"/>
      <c r="Z217" s="125"/>
    </row>
    <row r="218" spans="2:26" ht="29.25" customHeight="1">
      <c r="B218" s="131" t="s">
        <v>1038</v>
      </c>
      <c r="C218" s="476">
        <v>35450</v>
      </c>
      <c r="D218" s="78"/>
      <c r="E218" s="587"/>
      <c r="F218" s="122">
        <f t="shared" si="18"/>
        <v>35450</v>
      </c>
      <c r="G218" s="143"/>
      <c r="H218" s="73"/>
      <c r="I218" s="73"/>
      <c r="J218" s="144"/>
      <c r="K218" s="123"/>
      <c r="L218" s="18"/>
      <c r="M218" s="18"/>
      <c r="N218" s="18"/>
      <c r="O218" s="18"/>
      <c r="P218" s="18"/>
      <c r="Q218" s="59"/>
      <c r="R218" s="59"/>
      <c r="S218" s="124"/>
      <c r="T218" s="73"/>
      <c r="U218" s="443"/>
      <c r="V218" s="124"/>
      <c r="W218" s="73"/>
      <c r="X218" s="73"/>
      <c r="Y218" s="443"/>
      <c r="Z218" s="125"/>
    </row>
    <row r="219" spans="2:26" ht="29.25" customHeight="1">
      <c r="B219" s="131" t="s">
        <v>1039</v>
      </c>
      <c r="C219" s="476">
        <v>3024</v>
      </c>
      <c r="D219" s="78"/>
      <c r="E219" s="587"/>
      <c r="F219" s="122">
        <f t="shared" si="18"/>
        <v>3024</v>
      </c>
      <c r="G219" s="143"/>
      <c r="H219" s="73"/>
      <c r="I219" s="73"/>
      <c r="J219" s="144"/>
      <c r="K219" s="123"/>
      <c r="L219" s="18"/>
      <c r="M219" s="18"/>
      <c r="N219" s="18"/>
      <c r="O219" s="18"/>
      <c r="P219" s="18"/>
      <c r="Q219" s="59"/>
      <c r="R219" s="59"/>
      <c r="S219" s="124"/>
      <c r="T219" s="73"/>
      <c r="U219" s="443"/>
      <c r="V219" s="124"/>
      <c r="W219" s="73"/>
      <c r="X219" s="73"/>
      <c r="Y219" s="443"/>
      <c r="Z219" s="125"/>
    </row>
    <row r="220" spans="2:26" ht="29.25" customHeight="1">
      <c r="B220" s="131" t="s">
        <v>1040</v>
      </c>
      <c r="C220" s="476">
        <v>30189</v>
      </c>
      <c r="D220" s="78"/>
      <c r="E220" s="587"/>
      <c r="F220" s="122">
        <f t="shared" si="18"/>
        <v>30189</v>
      </c>
      <c r="G220" s="143"/>
      <c r="H220" s="73"/>
      <c r="I220" s="73"/>
      <c r="J220" s="144"/>
      <c r="K220" s="123"/>
      <c r="L220" s="18"/>
      <c r="M220" s="18"/>
      <c r="N220" s="18"/>
      <c r="O220" s="18"/>
      <c r="P220" s="18"/>
      <c r="Q220" s="59"/>
      <c r="R220" s="59"/>
      <c r="S220" s="124"/>
      <c r="T220" s="73"/>
      <c r="U220" s="443"/>
      <c r="V220" s="124"/>
      <c r="W220" s="73"/>
      <c r="X220" s="73"/>
      <c r="Y220" s="443"/>
      <c r="Z220" s="125"/>
    </row>
    <row r="221" spans="2:26" ht="29.25" customHeight="1">
      <c r="B221" s="131" t="s">
        <v>1041</v>
      </c>
      <c r="C221" s="476">
        <v>1086</v>
      </c>
      <c r="D221" s="78"/>
      <c r="E221" s="587"/>
      <c r="F221" s="122">
        <f t="shared" si="18"/>
        <v>1086</v>
      </c>
      <c r="G221" s="143"/>
      <c r="H221" s="73"/>
      <c r="I221" s="73"/>
      <c r="J221" s="144"/>
      <c r="K221" s="123"/>
      <c r="L221" s="18"/>
      <c r="M221" s="18"/>
      <c r="N221" s="18"/>
      <c r="O221" s="18"/>
      <c r="P221" s="18"/>
      <c r="Q221" s="59"/>
      <c r="R221" s="59"/>
      <c r="S221" s="124"/>
      <c r="T221" s="73"/>
      <c r="U221" s="443"/>
      <c r="V221" s="124"/>
      <c r="W221" s="73"/>
      <c r="X221" s="73"/>
      <c r="Y221" s="443"/>
      <c r="Z221" s="125"/>
    </row>
    <row r="222" spans="2:26" ht="29.25" customHeight="1">
      <c r="B222" s="131" t="s">
        <v>1042</v>
      </c>
      <c r="C222" s="476">
        <v>5515</v>
      </c>
      <c r="D222" s="78"/>
      <c r="E222" s="587"/>
      <c r="F222" s="122">
        <f t="shared" si="18"/>
        <v>5515</v>
      </c>
      <c r="G222" s="143"/>
      <c r="H222" s="73"/>
      <c r="I222" s="73"/>
      <c r="J222" s="144"/>
      <c r="K222" s="123"/>
      <c r="L222" s="18"/>
      <c r="M222" s="18"/>
      <c r="N222" s="18"/>
      <c r="O222" s="18"/>
      <c r="P222" s="18"/>
      <c r="Q222" s="59"/>
      <c r="R222" s="59"/>
      <c r="S222" s="124"/>
      <c r="T222" s="73"/>
      <c r="U222" s="443"/>
      <c r="V222" s="124"/>
      <c r="W222" s="73"/>
      <c r="X222" s="73"/>
      <c r="Y222" s="443"/>
      <c r="Z222" s="125"/>
    </row>
    <row r="223" spans="2:26" ht="29.25" customHeight="1">
      <c r="B223" s="131" t="s">
        <v>1043</v>
      </c>
      <c r="C223" s="476">
        <v>1585</v>
      </c>
      <c r="D223" s="78"/>
      <c r="E223" s="587"/>
      <c r="F223" s="122">
        <f t="shared" si="18"/>
        <v>1585</v>
      </c>
      <c r="G223" s="143"/>
      <c r="H223" s="73"/>
      <c r="I223" s="73"/>
      <c r="J223" s="144"/>
      <c r="K223" s="123"/>
      <c r="L223" s="18"/>
      <c r="M223" s="18"/>
      <c r="N223" s="18"/>
      <c r="O223" s="18"/>
      <c r="P223" s="18"/>
      <c r="Q223" s="59"/>
      <c r="R223" s="59"/>
      <c r="S223" s="124"/>
      <c r="T223" s="73"/>
      <c r="U223" s="443"/>
      <c r="V223" s="124"/>
      <c r="W223" s="73"/>
      <c r="X223" s="73"/>
      <c r="Y223" s="443"/>
      <c r="Z223" s="125"/>
    </row>
    <row r="224" spans="2:26" ht="29.25" customHeight="1">
      <c r="B224" s="131" t="s">
        <v>1044</v>
      </c>
      <c r="C224" s="476">
        <v>8620</v>
      </c>
      <c r="D224" s="78"/>
      <c r="E224" s="587"/>
      <c r="F224" s="122">
        <f t="shared" si="18"/>
        <v>8620</v>
      </c>
      <c r="G224" s="143"/>
      <c r="H224" s="73"/>
      <c r="I224" s="73"/>
      <c r="J224" s="144"/>
      <c r="K224" s="123"/>
      <c r="L224" s="18"/>
      <c r="M224" s="18"/>
      <c r="N224" s="18"/>
      <c r="O224" s="18"/>
      <c r="P224" s="18"/>
      <c r="Q224" s="59"/>
      <c r="R224" s="59"/>
      <c r="S224" s="124"/>
      <c r="T224" s="73"/>
      <c r="U224" s="443"/>
      <c r="V224" s="124"/>
      <c r="W224" s="73"/>
      <c r="X224" s="73"/>
      <c r="Y224" s="443"/>
      <c r="Z224" s="125"/>
    </row>
    <row r="225" spans="2:26" ht="29.25" customHeight="1">
      <c r="B225" s="567" t="s">
        <v>1045</v>
      </c>
      <c r="C225" s="456">
        <f>SUM(C214:C224)</f>
        <v>949690</v>
      </c>
      <c r="D225" s="457">
        <f t="shared" ref="D225:Y225" si="20">SUM(D214:D224)</f>
        <v>0</v>
      </c>
      <c r="E225" s="458">
        <f t="shared" si="20"/>
        <v>0</v>
      </c>
      <c r="F225" s="459">
        <f t="shared" si="20"/>
        <v>949690</v>
      </c>
      <c r="G225" s="467">
        <f t="shared" si="20"/>
        <v>681043</v>
      </c>
      <c r="H225" s="460">
        <f t="shared" si="20"/>
        <v>0</v>
      </c>
      <c r="I225" s="460">
        <f t="shared" si="20"/>
        <v>681043</v>
      </c>
      <c r="J225" s="461">
        <f t="shared" si="20"/>
        <v>0</v>
      </c>
      <c r="K225" s="568">
        <f t="shared" si="20"/>
        <v>0</v>
      </c>
      <c r="L225" s="569">
        <f t="shared" si="20"/>
        <v>0</v>
      </c>
      <c r="M225" s="569">
        <f t="shared" si="20"/>
        <v>0</v>
      </c>
      <c r="N225" s="569">
        <f t="shared" si="20"/>
        <v>0</v>
      </c>
      <c r="O225" s="569">
        <f t="shared" si="20"/>
        <v>0</v>
      </c>
      <c r="P225" s="569">
        <f t="shared" si="20"/>
        <v>0</v>
      </c>
      <c r="Q225" s="570">
        <f t="shared" si="20"/>
        <v>0</v>
      </c>
      <c r="R225" s="570">
        <f t="shared" si="20"/>
        <v>0</v>
      </c>
      <c r="S225" s="571">
        <f t="shared" si="20"/>
        <v>0</v>
      </c>
      <c r="T225" s="460">
        <f t="shared" si="20"/>
        <v>0</v>
      </c>
      <c r="U225" s="572">
        <f t="shared" si="20"/>
        <v>0</v>
      </c>
      <c r="V225" s="571">
        <f t="shared" si="20"/>
        <v>0</v>
      </c>
      <c r="W225" s="460">
        <f t="shared" si="20"/>
        <v>0</v>
      </c>
      <c r="X225" s="460">
        <f t="shared" si="20"/>
        <v>1436491</v>
      </c>
      <c r="Y225" s="460">
        <f t="shared" si="20"/>
        <v>45203</v>
      </c>
      <c r="Z225" s="573"/>
    </row>
    <row r="226" spans="2:26" ht="78.75" customHeight="1">
      <c r="B226" s="131" t="s">
        <v>1046</v>
      </c>
      <c r="C226" s="120">
        <v>111226</v>
      </c>
      <c r="D226" s="5"/>
      <c r="E226" s="121"/>
      <c r="F226" s="122">
        <f>C226</f>
        <v>111226</v>
      </c>
      <c r="G226" s="584">
        <v>94747</v>
      </c>
      <c r="H226" s="364"/>
      <c r="I226" s="73"/>
      <c r="J226" s="144"/>
      <c r="K226" s="123" t="s">
        <v>225</v>
      </c>
      <c r="L226" s="18" t="s">
        <v>474</v>
      </c>
      <c r="M226" s="18" t="s">
        <v>1047</v>
      </c>
      <c r="N226" s="18" t="s">
        <v>769</v>
      </c>
      <c r="O226" s="18">
        <v>1</v>
      </c>
      <c r="P226" s="18">
        <v>5862387</v>
      </c>
      <c r="Q226" s="59"/>
      <c r="R226" s="59"/>
      <c r="S226" s="124"/>
      <c r="T226" s="73"/>
      <c r="U226" s="443"/>
      <c r="V226" s="124"/>
      <c r="W226" s="73"/>
      <c r="X226" s="73"/>
      <c r="Y226" s="443"/>
      <c r="Z226" s="125"/>
    </row>
    <row r="227" spans="2:26" ht="78.75" customHeight="1">
      <c r="B227" s="131" t="s">
        <v>1048</v>
      </c>
      <c r="C227" s="120">
        <v>37055</v>
      </c>
      <c r="D227" s="5"/>
      <c r="E227" s="121"/>
      <c r="F227" s="122">
        <f>C227</f>
        <v>37055</v>
      </c>
      <c r="G227" s="584">
        <v>32240</v>
      </c>
      <c r="H227" s="364"/>
      <c r="I227" s="73"/>
      <c r="J227" s="144"/>
      <c r="K227" s="123" t="s">
        <v>225</v>
      </c>
      <c r="L227" s="18" t="s">
        <v>474</v>
      </c>
      <c r="M227" s="18" t="s">
        <v>1047</v>
      </c>
      <c r="N227" s="18" t="s">
        <v>769</v>
      </c>
      <c r="O227" s="18">
        <v>5</v>
      </c>
      <c r="P227" s="18">
        <v>1720330</v>
      </c>
      <c r="Q227" s="59"/>
      <c r="R227" s="59"/>
      <c r="S227" s="124"/>
      <c r="T227" s="73"/>
      <c r="U227" s="443"/>
      <c r="V227" s="124"/>
      <c r="W227" s="73"/>
      <c r="X227" s="73"/>
      <c r="Y227" s="443"/>
      <c r="Z227" s="125"/>
    </row>
    <row r="228" spans="2:26" ht="78.75" customHeight="1">
      <c r="B228" s="131" t="s">
        <v>1049</v>
      </c>
      <c r="C228" s="120">
        <v>250655</v>
      </c>
      <c r="D228" s="5"/>
      <c r="E228" s="121"/>
      <c r="F228" s="122">
        <f>C228</f>
        <v>250655</v>
      </c>
      <c r="G228" s="584">
        <v>221117</v>
      </c>
      <c r="H228" s="364"/>
      <c r="I228" s="73"/>
      <c r="J228" s="144"/>
      <c r="K228" s="123" t="s">
        <v>225</v>
      </c>
      <c r="L228" s="18" t="s">
        <v>474</v>
      </c>
      <c r="M228" s="18" t="s">
        <v>1047</v>
      </c>
      <c r="N228" s="18" t="s">
        <v>769</v>
      </c>
      <c r="O228" s="18">
        <v>49</v>
      </c>
      <c r="P228" s="66">
        <v>12322184</v>
      </c>
      <c r="Q228" s="141"/>
      <c r="R228" s="142"/>
      <c r="S228" s="143"/>
      <c r="T228" s="73"/>
      <c r="U228" s="144"/>
      <c r="V228" s="143"/>
      <c r="W228" s="73"/>
      <c r="X228" s="73"/>
      <c r="Y228" s="144"/>
      <c r="Z228" s="470"/>
    </row>
    <row r="229" spans="2:26" ht="78.75" customHeight="1">
      <c r="B229" s="131" t="s">
        <v>1050</v>
      </c>
      <c r="C229" s="120">
        <v>5613</v>
      </c>
      <c r="D229" s="5"/>
      <c r="E229" s="121"/>
      <c r="F229" s="122">
        <f>C229</f>
        <v>5613</v>
      </c>
      <c r="G229" s="584">
        <v>3847</v>
      </c>
      <c r="H229" s="364"/>
      <c r="I229" s="73"/>
      <c r="J229" s="144"/>
      <c r="K229" s="123" t="s">
        <v>769</v>
      </c>
      <c r="L229" s="18" t="s">
        <v>474</v>
      </c>
      <c r="M229" s="18" t="s">
        <v>1047</v>
      </c>
      <c r="N229" s="18" t="s">
        <v>769</v>
      </c>
      <c r="O229" s="18">
        <v>2</v>
      </c>
      <c r="P229" s="66">
        <v>151148</v>
      </c>
      <c r="Q229" s="141"/>
      <c r="R229" s="142"/>
      <c r="S229" s="143"/>
      <c r="T229" s="73"/>
      <c r="U229" s="144"/>
      <c r="V229" s="143"/>
      <c r="W229" s="73"/>
      <c r="X229" s="73"/>
      <c r="Y229" s="144"/>
      <c r="Z229" s="470"/>
    </row>
    <row r="230" spans="2:26" ht="29.25" customHeight="1">
      <c r="B230" s="131" t="s">
        <v>1051</v>
      </c>
      <c r="C230" s="120">
        <v>705516</v>
      </c>
      <c r="D230" s="5"/>
      <c r="E230" s="121"/>
      <c r="F230" s="122">
        <f>C230</f>
        <v>705516</v>
      </c>
      <c r="G230" s="584"/>
      <c r="H230" s="364"/>
      <c r="I230" s="73"/>
      <c r="J230" s="144"/>
      <c r="K230" s="123"/>
      <c r="L230" s="18"/>
      <c r="M230" s="18"/>
      <c r="N230" s="18"/>
      <c r="O230" s="18"/>
      <c r="P230" s="66"/>
      <c r="Q230" s="141"/>
      <c r="R230" s="142"/>
      <c r="S230" s="143"/>
      <c r="T230" s="73"/>
      <c r="U230" s="144"/>
      <c r="V230" s="143"/>
      <c r="W230" s="73"/>
      <c r="X230" s="73"/>
      <c r="Y230" s="144"/>
      <c r="Z230" s="470"/>
    </row>
    <row r="231" spans="2:26" s="112" customFormat="1" ht="27.75" customHeight="1">
      <c r="B231" s="577" t="s">
        <v>1052</v>
      </c>
      <c r="C231" s="456">
        <f>SUM(C226:C230)</f>
        <v>1110065</v>
      </c>
      <c r="D231" s="457">
        <f t="shared" ref="D231:Y231" si="21">SUM(D226:D230)</f>
        <v>0</v>
      </c>
      <c r="E231" s="458">
        <f t="shared" si="21"/>
        <v>0</v>
      </c>
      <c r="F231" s="459">
        <f t="shared" si="21"/>
        <v>1110065</v>
      </c>
      <c r="G231" s="467">
        <f t="shared" si="21"/>
        <v>351951</v>
      </c>
      <c r="H231" s="460">
        <f t="shared" si="21"/>
        <v>0</v>
      </c>
      <c r="I231" s="460">
        <f t="shared" si="21"/>
        <v>0</v>
      </c>
      <c r="J231" s="461">
        <f t="shared" si="21"/>
        <v>0</v>
      </c>
      <c r="K231" s="467">
        <f t="shared" si="21"/>
        <v>0</v>
      </c>
      <c r="L231" s="460">
        <f t="shared" si="21"/>
        <v>0</v>
      </c>
      <c r="M231" s="460">
        <f t="shared" si="21"/>
        <v>0</v>
      </c>
      <c r="N231" s="460">
        <f t="shared" si="21"/>
        <v>0</v>
      </c>
      <c r="O231" s="460">
        <f t="shared" si="21"/>
        <v>57</v>
      </c>
      <c r="P231" s="460">
        <f t="shared" si="21"/>
        <v>20056049</v>
      </c>
      <c r="Q231" s="458">
        <f t="shared" si="21"/>
        <v>0</v>
      </c>
      <c r="R231" s="458">
        <f t="shared" si="21"/>
        <v>0</v>
      </c>
      <c r="S231" s="571">
        <f t="shared" si="21"/>
        <v>0</v>
      </c>
      <c r="T231" s="460">
        <f t="shared" si="21"/>
        <v>0</v>
      </c>
      <c r="U231" s="572">
        <f t="shared" si="21"/>
        <v>0</v>
      </c>
      <c r="V231" s="588">
        <f t="shared" si="21"/>
        <v>0</v>
      </c>
      <c r="W231" s="589">
        <f t="shared" si="21"/>
        <v>0</v>
      </c>
      <c r="X231" s="589">
        <f t="shared" si="21"/>
        <v>0</v>
      </c>
      <c r="Y231" s="590">
        <f t="shared" si="21"/>
        <v>0</v>
      </c>
      <c r="Z231" s="579"/>
    </row>
    <row r="232" spans="2:26" s="112" customFormat="1" ht="27.75" customHeight="1">
      <c r="B232" s="591" t="s">
        <v>1053</v>
      </c>
      <c r="C232" s="445">
        <f>SUM(C6,C13,C33,C48,C61,C63,C78,C86,C105,C112,C119,C134,C147,C162,C166,C176,C202,C213,C225,C231)</f>
        <v>3048416.0189999999</v>
      </c>
      <c r="D232" s="133">
        <f>SUM(D6,D13,D33,D48,D61,D63,D78,D86,D105,D112,D119,D134,D147,D162,D166,D176,D202,D213,D225,D231)</f>
        <v>3105</v>
      </c>
      <c r="E232" s="592">
        <f>SUM(E6,E13,E33,E48,E61,E63,E78,E86,E105,E112,E119,E134,E147,E162,E166,E176,E202,E213,E225,E231)</f>
        <v>2554428.3629999999</v>
      </c>
      <c r="F232" s="421">
        <f>SUM(F6,F13,F33,F48,F61,F63,F78,F86,F105,F112,F119,F134,F147,F162,F166,F176,F202,F213,F225,F231)</f>
        <v>5605949.3819999993</v>
      </c>
      <c r="G232" s="593">
        <f t="shared" ref="G232:Y232" si="22">SUM(G6,G13,G33,G48,G61,G63,G78,G86,G105,G112,G119,G134,G147,G162,G166,G176,G202,G213,G225,G231)</f>
        <v>2584020</v>
      </c>
      <c r="H232" s="132">
        <f t="shared" si="22"/>
        <v>1757903</v>
      </c>
      <c r="I232" s="132">
        <f t="shared" si="22"/>
        <v>684497</v>
      </c>
      <c r="J232" s="447">
        <f t="shared" si="22"/>
        <v>3771</v>
      </c>
      <c r="K232" s="446">
        <f t="shared" si="22"/>
        <v>0</v>
      </c>
      <c r="L232" s="132">
        <f t="shared" si="22"/>
        <v>0</v>
      </c>
      <c r="M232" s="132">
        <f t="shared" si="22"/>
        <v>0</v>
      </c>
      <c r="N232" s="132">
        <f t="shared" si="22"/>
        <v>0</v>
      </c>
      <c r="O232" s="132">
        <f t="shared" si="22"/>
        <v>83</v>
      </c>
      <c r="P232" s="132">
        <f t="shared" si="22"/>
        <v>100415554</v>
      </c>
      <c r="Q232" s="134">
        <f t="shared" si="22"/>
        <v>1376521</v>
      </c>
      <c r="R232" s="134">
        <f t="shared" si="22"/>
        <v>0</v>
      </c>
      <c r="S232" s="594">
        <f t="shared" si="22"/>
        <v>0</v>
      </c>
      <c r="T232" s="132">
        <f t="shared" si="22"/>
        <v>0</v>
      </c>
      <c r="U232" s="595">
        <f t="shared" si="22"/>
        <v>0</v>
      </c>
      <c r="V232" s="448">
        <f t="shared" si="22"/>
        <v>0</v>
      </c>
      <c r="W232" s="449">
        <f t="shared" si="22"/>
        <v>0</v>
      </c>
      <c r="X232" s="449">
        <f t="shared" si="22"/>
        <v>1109892046</v>
      </c>
      <c r="Y232" s="450">
        <f t="shared" si="22"/>
        <v>29886227</v>
      </c>
      <c r="Z232" s="302"/>
    </row>
  </sheetData>
  <mergeCells count="19">
    <mergeCell ref="M177:M189"/>
    <mergeCell ref="K203:K212"/>
    <mergeCell ref="L203:L212"/>
    <mergeCell ref="M203:M212"/>
    <mergeCell ref="N203:N212"/>
    <mergeCell ref="L177:L189"/>
    <mergeCell ref="C177:C189"/>
    <mergeCell ref="D177:D189"/>
    <mergeCell ref="E177:E189"/>
    <mergeCell ref="F177:F189"/>
    <mergeCell ref="K177:K189"/>
    <mergeCell ref="C2:J2"/>
    <mergeCell ref="K2:S2"/>
    <mergeCell ref="V2:Y2"/>
    <mergeCell ref="C3:F3"/>
    <mergeCell ref="G3:J3"/>
    <mergeCell ref="K3:R3"/>
    <mergeCell ref="S3:U3"/>
    <mergeCell ref="V3:Y3"/>
  </mergeCells>
  <phoneticPr fontId="2"/>
  <pageMargins left="0.51181102362204722" right="0.23622047244094491" top="0.59055118110236227" bottom="0.55118110236220474" header="0.51181102362204722" footer="0.51181102362204722"/>
  <pageSetup paperSize="9" scale="44"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view="pageBreakPreview" zoomScale="80" zoomScaleNormal="100" zoomScaleSheetLayoutView="80" workbookViewId="0">
      <selection activeCell="G43" sqref="G43"/>
    </sheetView>
  </sheetViews>
  <sheetFormatPr defaultRowHeight="13.5"/>
  <cols>
    <col min="2" max="2" width="20" style="3" customWidth="1"/>
    <col min="3" max="3" width="11" bestFit="1" customWidth="1"/>
    <col min="4" max="4" width="18.375" bestFit="1" customWidth="1"/>
    <col min="5" max="5" width="13" customWidth="1"/>
    <col min="6" max="6" width="13" style="2" customWidth="1"/>
    <col min="7" max="7" width="13" customWidth="1"/>
    <col min="8" max="8" width="15.125" bestFit="1" customWidth="1"/>
    <col min="10" max="10" width="9.875" style="3" bestFit="1" customWidth="1"/>
    <col min="11" max="11" width="11" style="3" bestFit="1" customWidth="1"/>
    <col min="13" max="13" width="10.875" customWidth="1"/>
  </cols>
  <sheetData>
    <row r="1" spans="1:13">
      <c r="A1" t="s">
        <v>0</v>
      </c>
      <c r="B1" s="596"/>
      <c r="H1" t="s">
        <v>1</v>
      </c>
    </row>
    <row r="2" spans="1:13" ht="54">
      <c r="A2" s="16" t="s">
        <v>5</v>
      </c>
      <c r="B2" s="3" t="s">
        <v>6</v>
      </c>
      <c r="C2" t="s">
        <v>7</v>
      </c>
      <c r="D2" t="s">
        <v>8</v>
      </c>
      <c r="E2" t="s">
        <v>10</v>
      </c>
      <c r="F2" s="2" t="s">
        <v>11</v>
      </c>
      <c r="G2" t="s">
        <v>1054</v>
      </c>
      <c r="H2" s="3" t="s">
        <v>1055</v>
      </c>
      <c r="I2" s="3" t="s">
        <v>1056</v>
      </c>
      <c r="J2" s="3" t="s">
        <v>15</v>
      </c>
      <c r="K2" s="3" t="s">
        <v>16</v>
      </c>
    </row>
    <row r="3" spans="1:13" ht="39" customHeight="1">
      <c r="A3">
        <v>1</v>
      </c>
      <c r="B3" s="469" t="s">
        <v>1057</v>
      </c>
      <c r="C3" s="17" t="s">
        <v>1058</v>
      </c>
      <c r="D3" s="17" t="s">
        <v>1059</v>
      </c>
      <c r="E3" s="28" t="s">
        <v>23</v>
      </c>
      <c r="F3" s="19">
        <v>4</v>
      </c>
      <c r="G3" s="29">
        <v>127946</v>
      </c>
      <c r="H3" s="30"/>
      <c r="I3" s="9" t="e">
        <f>G3/H3</f>
        <v>#DIV/0!</v>
      </c>
      <c r="J3" s="73">
        <v>2683</v>
      </c>
      <c r="K3" s="73">
        <v>7901858</v>
      </c>
    </row>
    <row r="4" spans="1:13" ht="52.5" customHeight="1">
      <c r="A4">
        <v>2</v>
      </c>
      <c r="B4" s="469" t="s">
        <v>1060</v>
      </c>
      <c r="C4" s="18" t="s">
        <v>1061</v>
      </c>
      <c r="D4" s="18" t="s">
        <v>1062</v>
      </c>
      <c r="E4" s="59" t="s">
        <v>23</v>
      </c>
      <c r="F4" s="20">
        <v>1</v>
      </c>
      <c r="G4" s="29">
        <v>12087</v>
      </c>
      <c r="H4" s="141"/>
      <c r="I4" s="597" t="e">
        <v>#DIV/0!</v>
      </c>
      <c r="J4" s="73">
        <v>629375</v>
      </c>
      <c r="K4" s="73">
        <v>629375</v>
      </c>
    </row>
    <row r="5" spans="1:13" ht="39" customHeight="1">
      <c r="A5">
        <v>3</v>
      </c>
      <c r="B5" s="469" t="s">
        <v>1063</v>
      </c>
      <c r="C5" s="18" t="s">
        <v>1064</v>
      </c>
      <c r="D5" s="17" t="s">
        <v>1062</v>
      </c>
      <c r="E5" s="28" t="s">
        <v>75</v>
      </c>
      <c r="F5" s="19">
        <v>2</v>
      </c>
      <c r="G5" s="29">
        <v>14021</v>
      </c>
      <c r="H5" s="30">
        <v>14038</v>
      </c>
      <c r="I5" s="9">
        <v>0.99878900128223391</v>
      </c>
      <c r="J5" s="73">
        <v>114</v>
      </c>
      <c r="K5" s="73">
        <v>249058</v>
      </c>
    </row>
    <row r="6" spans="1:13" ht="39" customHeight="1">
      <c r="A6">
        <v>4</v>
      </c>
      <c r="B6" s="469" t="s">
        <v>1065</v>
      </c>
      <c r="C6" s="18" t="s">
        <v>1064</v>
      </c>
      <c r="D6" s="17" t="s">
        <v>1062</v>
      </c>
      <c r="E6" s="28" t="s">
        <v>75</v>
      </c>
      <c r="F6" s="19">
        <v>2</v>
      </c>
      <c r="G6" s="33">
        <v>16136</v>
      </c>
      <c r="H6" s="30">
        <v>16156</v>
      </c>
      <c r="I6" s="9">
        <v>0.99876206981926219</v>
      </c>
      <c r="J6" s="73">
        <v>131</v>
      </c>
      <c r="K6" s="73">
        <v>287054</v>
      </c>
    </row>
    <row r="7" spans="1:13" ht="39" customHeight="1">
      <c r="A7">
        <v>5</v>
      </c>
      <c r="B7" s="469" t="s">
        <v>1066</v>
      </c>
      <c r="C7" s="18" t="s">
        <v>1067</v>
      </c>
      <c r="D7" s="18" t="s">
        <v>779</v>
      </c>
      <c r="E7" s="28" t="s">
        <v>23</v>
      </c>
      <c r="F7" s="19">
        <v>2</v>
      </c>
      <c r="G7" s="33">
        <v>4146</v>
      </c>
      <c r="H7" s="30">
        <v>4146</v>
      </c>
      <c r="I7" s="9">
        <v>1</v>
      </c>
      <c r="J7" s="73">
        <v>57</v>
      </c>
      <c r="K7" s="73">
        <v>111348</v>
      </c>
    </row>
    <row r="8" spans="1:13" ht="39" customHeight="1">
      <c r="A8">
        <v>6</v>
      </c>
      <c r="B8" s="469" t="s">
        <v>893</v>
      </c>
      <c r="C8" s="18" t="s">
        <v>1067</v>
      </c>
      <c r="D8" s="18" t="s">
        <v>779</v>
      </c>
      <c r="E8" s="28" t="s">
        <v>23</v>
      </c>
      <c r="F8" s="19">
        <v>2</v>
      </c>
      <c r="G8" s="33">
        <v>11854</v>
      </c>
      <c r="H8" s="30">
        <v>11854</v>
      </c>
      <c r="I8" s="9">
        <v>1</v>
      </c>
      <c r="J8" s="73">
        <v>155</v>
      </c>
      <c r="K8" s="73">
        <v>327491</v>
      </c>
    </row>
    <row r="9" spans="1:13" ht="39" customHeight="1">
      <c r="A9">
        <v>7</v>
      </c>
      <c r="B9" s="469" t="s">
        <v>894</v>
      </c>
      <c r="C9" s="18" t="s">
        <v>1067</v>
      </c>
      <c r="D9" s="17" t="s">
        <v>1062</v>
      </c>
      <c r="E9" s="28" t="s">
        <v>23</v>
      </c>
      <c r="F9" s="19">
        <v>4</v>
      </c>
      <c r="G9" s="33">
        <v>45863</v>
      </c>
      <c r="H9" s="30">
        <v>45863</v>
      </c>
      <c r="I9" s="9">
        <v>1</v>
      </c>
      <c r="J9" s="73">
        <v>1018</v>
      </c>
      <c r="K9" s="73">
        <v>2414317</v>
      </c>
    </row>
    <row r="10" spans="1:13" ht="39" customHeight="1">
      <c r="A10">
        <v>8</v>
      </c>
      <c r="B10" s="469" t="s">
        <v>1068</v>
      </c>
      <c r="C10" s="18" t="s">
        <v>1067</v>
      </c>
      <c r="D10" s="17" t="s">
        <v>1062</v>
      </c>
      <c r="E10" s="28" t="s">
        <v>23</v>
      </c>
      <c r="F10" s="19">
        <v>4</v>
      </c>
      <c r="G10" s="863">
        <v>18952</v>
      </c>
      <c r="H10" s="863">
        <v>18952</v>
      </c>
      <c r="I10" s="851">
        <v>1</v>
      </c>
      <c r="J10" s="915">
        <v>647</v>
      </c>
      <c r="K10" s="915">
        <v>934640</v>
      </c>
    </row>
    <row r="11" spans="1:13" ht="39" customHeight="1">
      <c r="A11">
        <v>9</v>
      </c>
      <c r="B11" s="469" t="s">
        <v>1069</v>
      </c>
      <c r="C11" s="18" t="s">
        <v>1067</v>
      </c>
      <c r="D11" s="17" t="s">
        <v>1062</v>
      </c>
      <c r="E11" s="28" t="s">
        <v>23</v>
      </c>
      <c r="F11" s="19">
        <v>4</v>
      </c>
      <c r="G11" s="913"/>
      <c r="H11" s="913"/>
      <c r="I11" s="914"/>
      <c r="J11" s="916"/>
      <c r="K11" s="916"/>
    </row>
    <row r="12" spans="1:13" ht="39" customHeight="1">
      <c r="A12">
        <v>10</v>
      </c>
      <c r="B12" s="469" t="s">
        <v>1070</v>
      </c>
      <c r="C12" s="18" t="s">
        <v>1067</v>
      </c>
      <c r="D12" s="17" t="s">
        <v>1062</v>
      </c>
      <c r="E12" s="28" t="s">
        <v>23</v>
      </c>
      <c r="F12" s="19">
        <v>4</v>
      </c>
      <c r="G12" s="913"/>
      <c r="H12" s="913"/>
      <c r="I12" s="914"/>
      <c r="J12" s="916"/>
      <c r="K12" s="916"/>
    </row>
    <row r="13" spans="1:13" ht="39" customHeight="1">
      <c r="A13">
        <v>11</v>
      </c>
      <c r="B13" s="469" t="s">
        <v>1071</v>
      </c>
      <c r="C13" s="18" t="s">
        <v>1067</v>
      </c>
      <c r="D13" s="17" t="s">
        <v>1062</v>
      </c>
      <c r="E13" s="28" t="s">
        <v>23</v>
      </c>
      <c r="F13" s="19">
        <v>4</v>
      </c>
      <c r="G13" s="864"/>
      <c r="H13" s="864"/>
      <c r="I13" s="852"/>
      <c r="J13" s="917"/>
      <c r="K13" s="917"/>
    </row>
    <row r="14" spans="1:13" s="42" customFormat="1" ht="46.5" customHeight="1">
      <c r="A14">
        <v>12</v>
      </c>
      <c r="B14" s="469" t="s">
        <v>1072</v>
      </c>
      <c r="C14" s="18" t="s">
        <v>1073</v>
      </c>
      <c r="D14" s="17" t="s">
        <v>1062</v>
      </c>
      <c r="E14" s="28" t="s">
        <v>23</v>
      </c>
      <c r="F14" s="19">
        <v>4</v>
      </c>
      <c r="G14" s="29">
        <v>64815</v>
      </c>
      <c r="H14" s="30">
        <v>0</v>
      </c>
      <c r="I14" s="9" t="e">
        <v>#VALUE!</v>
      </c>
      <c r="J14" s="73">
        <v>1665</v>
      </c>
      <c r="K14" s="73">
        <v>3348957</v>
      </c>
      <c r="L14" s="911" t="s">
        <v>1074</v>
      </c>
      <c r="M14" s="912"/>
    </row>
    <row r="15" spans="1:13" ht="39" customHeight="1">
      <c r="A15">
        <v>13</v>
      </c>
      <c r="B15" s="469" t="s">
        <v>1075</v>
      </c>
      <c r="C15" s="18" t="s">
        <v>1076</v>
      </c>
      <c r="D15" s="18" t="s">
        <v>53</v>
      </c>
      <c r="E15" s="401" t="s">
        <v>23</v>
      </c>
      <c r="F15" s="598">
        <v>5</v>
      </c>
      <c r="G15" s="399">
        <v>59071.824000000001</v>
      </c>
      <c r="H15" s="68">
        <v>59071.824000000001</v>
      </c>
      <c r="I15" s="100">
        <v>1</v>
      </c>
      <c r="J15" s="599"/>
      <c r="K15" s="600">
        <v>358836</v>
      </c>
      <c r="L15" s="601" t="s">
        <v>1077</v>
      </c>
    </row>
    <row r="16" spans="1:13" ht="39" customHeight="1">
      <c r="A16">
        <v>14</v>
      </c>
      <c r="B16" s="469" t="s">
        <v>1078</v>
      </c>
      <c r="C16" s="18" t="s">
        <v>1076</v>
      </c>
      <c r="D16" s="18" t="s">
        <v>53</v>
      </c>
      <c r="E16" s="28" t="s">
        <v>23</v>
      </c>
      <c r="F16" s="439">
        <v>5</v>
      </c>
      <c r="G16" s="29">
        <v>59071.824000000001</v>
      </c>
      <c r="H16" s="30">
        <v>59071.824000000001</v>
      </c>
      <c r="I16" s="9">
        <v>1</v>
      </c>
      <c r="J16" s="409"/>
      <c r="K16" s="409">
        <v>431678</v>
      </c>
      <c r="L16" s="601" t="s">
        <v>1077</v>
      </c>
    </row>
    <row r="17" spans="1:11" ht="39" customHeight="1">
      <c r="A17">
        <v>15</v>
      </c>
      <c r="B17" s="469" t="s">
        <v>1079</v>
      </c>
      <c r="C17" s="17" t="s">
        <v>1080</v>
      </c>
      <c r="D17" s="18" t="s">
        <v>53</v>
      </c>
      <c r="E17" s="28" t="s">
        <v>23</v>
      </c>
      <c r="F17" s="439">
        <v>5</v>
      </c>
      <c r="G17" s="29">
        <v>59072</v>
      </c>
      <c r="H17" s="30">
        <v>66677</v>
      </c>
      <c r="I17" s="9">
        <f>G17/H17</f>
        <v>0.88594267888477285</v>
      </c>
      <c r="J17" s="409">
        <v>170</v>
      </c>
      <c r="K17" s="409">
        <v>3042254</v>
      </c>
    </row>
    <row r="18" spans="1:11" ht="28.5" customHeight="1">
      <c r="A18">
        <v>16</v>
      </c>
      <c r="B18" s="469" t="s">
        <v>992</v>
      </c>
      <c r="C18" s="18" t="s">
        <v>721</v>
      </c>
      <c r="D18" s="18" t="s">
        <v>209</v>
      </c>
      <c r="E18" s="28" t="s">
        <v>23</v>
      </c>
      <c r="F18" s="19">
        <v>2</v>
      </c>
      <c r="G18" s="29">
        <v>262476</v>
      </c>
      <c r="H18" s="29">
        <v>263673</v>
      </c>
      <c r="I18" s="9">
        <f>G18/H18</f>
        <v>0.99546028603611292</v>
      </c>
      <c r="J18" s="73">
        <v>2400</v>
      </c>
      <c r="K18" s="73">
        <v>14896000</v>
      </c>
    </row>
    <row r="19" spans="1:11" ht="28.5" customHeight="1">
      <c r="A19">
        <v>17</v>
      </c>
      <c r="B19" s="469" t="s">
        <v>994</v>
      </c>
      <c r="C19" s="18" t="s">
        <v>721</v>
      </c>
      <c r="D19" s="18" t="s">
        <v>1081</v>
      </c>
      <c r="E19" s="28" t="s">
        <v>23</v>
      </c>
      <c r="F19" s="19">
        <v>1</v>
      </c>
      <c r="G19" s="33">
        <v>22940</v>
      </c>
      <c r="H19" s="33">
        <v>22940</v>
      </c>
      <c r="I19" s="9">
        <f t="shared" ref="I19:I29" si="0">G19/H19</f>
        <v>1</v>
      </c>
      <c r="J19" s="73">
        <v>215</v>
      </c>
      <c r="K19" s="73">
        <v>1177000</v>
      </c>
    </row>
    <row r="20" spans="1:11" ht="28.5" customHeight="1">
      <c r="A20">
        <v>18</v>
      </c>
      <c r="B20" s="469" t="s">
        <v>995</v>
      </c>
      <c r="C20" s="18" t="s">
        <v>721</v>
      </c>
      <c r="D20" s="18" t="s">
        <v>1081</v>
      </c>
      <c r="E20" s="28" t="s">
        <v>23</v>
      </c>
      <c r="F20" s="19">
        <v>1</v>
      </c>
      <c r="G20" s="29">
        <v>153862</v>
      </c>
      <c r="H20" s="29">
        <v>153862</v>
      </c>
      <c r="I20" s="9">
        <f t="shared" si="0"/>
        <v>1</v>
      </c>
      <c r="J20" s="73">
        <v>1200</v>
      </c>
      <c r="K20" s="73">
        <v>8522000</v>
      </c>
    </row>
    <row r="21" spans="1:11" ht="28.5" customHeight="1">
      <c r="A21">
        <v>19</v>
      </c>
      <c r="B21" s="469" t="s">
        <v>996</v>
      </c>
      <c r="C21" s="18" t="s">
        <v>721</v>
      </c>
      <c r="D21" s="18" t="s">
        <v>1081</v>
      </c>
      <c r="E21" s="28" t="s">
        <v>23</v>
      </c>
      <c r="F21" s="19">
        <v>1</v>
      </c>
      <c r="G21" s="33">
        <v>4768</v>
      </c>
      <c r="H21" s="33">
        <v>4768</v>
      </c>
      <c r="I21" s="9">
        <f t="shared" si="0"/>
        <v>1</v>
      </c>
      <c r="J21" s="73">
        <v>53</v>
      </c>
      <c r="K21" s="73">
        <v>260000</v>
      </c>
    </row>
    <row r="22" spans="1:11" ht="28.5" customHeight="1">
      <c r="A22">
        <v>20</v>
      </c>
      <c r="B22" s="469" t="s">
        <v>997</v>
      </c>
      <c r="C22" s="18" t="s">
        <v>721</v>
      </c>
      <c r="D22" s="18" t="s">
        <v>1081</v>
      </c>
      <c r="E22" s="28" t="s">
        <v>23</v>
      </c>
      <c r="F22" s="19">
        <v>1</v>
      </c>
      <c r="G22" s="33">
        <v>105888</v>
      </c>
      <c r="H22" s="33">
        <v>105888</v>
      </c>
      <c r="I22" s="9">
        <f t="shared" si="0"/>
        <v>1</v>
      </c>
      <c r="J22" s="73">
        <v>950</v>
      </c>
      <c r="K22" s="73">
        <v>5646000</v>
      </c>
    </row>
    <row r="23" spans="1:11" s="42" customFormat="1" ht="28.5" customHeight="1">
      <c r="A23">
        <v>21</v>
      </c>
      <c r="B23" s="469" t="s">
        <v>998</v>
      </c>
      <c r="C23" s="18" t="s">
        <v>721</v>
      </c>
      <c r="D23" s="18" t="s">
        <v>1081</v>
      </c>
      <c r="E23" s="28" t="s">
        <v>23</v>
      </c>
      <c r="F23" s="19">
        <v>1</v>
      </c>
      <c r="G23" s="399">
        <v>14280</v>
      </c>
      <c r="H23" s="399">
        <v>14280</v>
      </c>
      <c r="I23" s="9">
        <f t="shared" si="0"/>
        <v>1</v>
      </c>
      <c r="J23" s="101">
        <v>127</v>
      </c>
      <c r="K23" s="101">
        <v>732800</v>
      </c>
    </row>
    <row r="24" spans="1:11" s="42" customFormat="1" ht="28.5" customHeight="1">
      <c r="A24">
        <v>22</v>
      </c>
      <c r="B24" s="469" t="s">
        <v>999</v>
      </c>
      <c r="C24" s="18" t="s">
        <v>721</v>
      </c>
      <c r="D24" s="20" t="s">
        <v>209</v>
      </c>
      <c r="E24" s="28" t="s">
        <v>23</v>
      </c>
      <c r="F24" s="19">
        <v>3</v>
      </c>
      <c r="G24" s="399">
        <v>82230</v>
      </c>
      <c r="H24" s="70"/>
      <c r="I24" s="9" t="e">
        <f t="shared" si="0"/>
        <v>#DIV/0!</v>
      </c>
      <c r="J24" s="101">
        <v>1650</v>
      </c>
      <c r="K24" s="101">
        <v>4528000</v>
      </c>
    </row>
    <row r="25" spans="1:11" ht="28.5" customHeight="1">
      <c r="A25">
        <v>23</v>
      </c>
      <c r="B25" s="469" t="s">
        <v>1000</v>
      </c>
      <c r="C25" s="18" t="s">
        <v>721</v>
      </c>
      <c r="D25" s="20" t="s">
        <v>209</v>
      </c>
      <c r="E25" s="28" t="s">
        <v>23</v>
      </c>
      <c r="F25" s="19">
        <v>3</v>
      </c>
      <c r="G25" s="33">
        <v>244908</v>
      </c>
      <c r="H25" s="33">
        <v>251779</v>
      </c>
      <c r="I25" s="9">
        <f t="shared" si="0"/>
        <v>0.97271019425766247</v>
      </c>
      <c r="J25" s="101">
        <v>2800</v>
      </c>
      <c r="K25" s="101">
        <v>13227000</v>
      </c>
    </row>
    <row r="26" spans="1:11" ht="28.5" customHeight="1">
      <c r="A26">
        <v>24</v>
      </c>
      <c r="B26" s="469" t="s">
        <v>1001</v>
      </c>
      <c r="C26" s="18" t="s">
        <v>721</v>
      </c>
      <c r="D26" s="18" t="s">
        <v>1081</v>
      </c>
      <c r="E26" s="28" t="s">
        <v>23</v>
      </c>
      <c r="F26" s="19">
        <v>1</v>
      </c>
      <c r="G26" s="33">
        <v>17452</v>
      </c>
      <c r="H26" s="33">
        <v>17452</v>
      </c>
      <c r="I26" s="9">
        <f t="shared" si="0"/>
        <v>1</v>
      </c>
      <c r="J26" s="101">
        <v>133</v>
      </c>
      <c r="K26" s="101">
        <v>890000</v>
      </c>
    </row>
    <row r="27" spans="1:11" ht="28.5" customHeight="1">
      <c r="A27">
        <v>25</v>
      </c>
      <c r="B27" s="469" t="s">
        <v>1002</v>
      </c>
      <c r="C27" s="18" t="s">
        <v>721</v>
      </c>
      <c r="D27" s="18" t="s">
        <v>1081</v>
      </c>
      <c r="E27" s="28" t="s">
        <v>23</v>
      </c>
      <c r="F27" s="19">
        <v>1</v>
      </c>
      <c r="G27" s="33">
        <v>35016</v>
      </c>
      <c r="H27" s="33">
        <v>35016</v>
      </c>
      <c r="I27" s="9">
        <f t="shared" si="0"/>
        <v>1</v>
      </c>
      <c r="J27" s="73">
        <v>413</v>
      </c>
      <c r="K27" s="73">
        <v>1881000</v>
      </c>
    </row>
    <row r="28" spans="1:11" ht="28.5" customHeight="1">
      <c r="A28">
        <v>26</v>
      </c>
      <c r="B28" s="469" t="s">
        <v>1003</v>
      </c>
      <c r="C28" s="18" t="s">
        <v>721</v>
      </c>
      <c r="D28" s="18" t="s">
        <v>1081</v>
      </c>
      <c r="E28" s="28" t="s">
        <v>23</v>
      </c>
      <c r="F28" s="19">
        <v>1</v>
      </c>
      <c r="G28" s="33">
        <v>64542</v>
      </c>
      <c r="H28" s="33">
        <v>64542</v>
      </c>
      <c r="I28" s="9">
        <f t="shared" si="0"/>
        <v>1</v>
      </c>
      <c r="J28" s="73">
        <v>230</v>
      </c>
      <c r="K28" s="73">
        <v>3464000</v>
      </c>
    </row>
    <row r="29" spans="1:11" ht="58.5" customHeight="1">
      <c r="A29">
        <v>27</v>
      </c>
      <c r="B29" s="469" t="s">
        <v>1004</v>
      </c>
      <c r="C29" s="18" t="s">
        <v>721</v>
      </c>
      <c r="D29" s="18" t="s">
        <v>144</v>
      </c>
      <c r="E29" s="28" t="s">
        <v>23</v>
      </c>
      <c r="F29" s="19">
        <v>1</v>
      </c>
      <c r="G29" s="33">
        <v>15527</v>
      </c>
      <c r="H29" s="30"/>
      <c r="I29" s="9" t="e">
        <f t="shared" si="0"/>
        <v>#DIV/0!</v>
      </c>
      <c r="J29" s="73">
        <v>317</v>
      </c>
      <c r="K29" s="73">
        <v>804782</v>
      </c>
    </row>
    <row r="30" spans="1:11" ht="39" customHeight="1">
      <c r="A30">
        <v>28</v>
      </c>
      <c r="B30" s="469" t="s">
        <v>1082</v>
      </c>
      <c r="C30" s="17" t="s">
        <v>122</v>
      </c>
      <c r="D30" s="17" t="s">
        <v>1083</v>
      </c>
      <c r="E30" s="28" t="s">
        <v>23</v>
      </c>
      <c r="F30" s="439">
        <v>3</v>
      </c>
      <c r="G30" s="33">
        <v>29065</v>
      </c>
      <c r="H30" s="30">
        <v>30537</v>
      </c>
      <c r="I30" s="9">
        <v>0.95179618168123914</v>
      </c>
      <c r="J30" s="409">
        <v>223</v>
      </c>
      <c r="K30" s="409">
        <v>446237</v>
      </c>
    </row>
    <row r="31" spans="1:11" ht="39" customHeight="1">
      <c r="A31">
        <v>29</v>
      </c>
      <c r="B31" s="469" t="s">
        <v>1084</v>
      </c>
      <c r="C31" s="17" t="s">
        <v>122</v>
      </c>
      <c r="D31" s="17" t="s">
        <v>1085</v>
      </c>
      <c r="E31" s="28" t="s">
        <v>75</v>
      </c>
      <c r="F31" s="439">
        <v>3</v>
      </c>
      <c r="G31" s="33">
        <v>20479</v>
      </c>
      <c r="H31" s="30" t="s">
        <v>1086</v>
      </c>
      <c r="I31" s="9" t="e">
        <v>#VALUE!</v>
      </c>
      <c r="J31" s="409">
        <v>267</v>
      </c>
      <c r="K31" s="409">
        <v>286601</v>
      </c>
    </row>
    <row r="32" spans="1:11" ht="39" customHeight="1">
      <c r="A32">
        <v>30</v>
      </c>
      <c r="B32" s="469" t="s">
        <v>1087</v>
      </c>
      <c r="C32" s="17" t="s">
        <v>122</v>
      </c>
      <c r="D32" s="17" t="s">
        <v>209</v>
      </c>
      <c r="E32" s="28" t="s">
        <v>23</v>
      </c>
      <c r="F32" s="439">
        <v>5</v>
      </c>
      <c r="G32" s="29">
        <v>141894</v>
      </c>
      <c r="H32" s="30"/>
      <c r="I32" s="9" t="e">
        <v>#DIV/0!</v>
      </c>
      <c r="J32" s="409">
        <v>3842</v>
      </c>
      <c r="K32" s="409">
        <v>7561363</v>
      </c>
    </row>
    <row r="33" spans="1:13" ht="39" customHeight="1">
      <c r="A33">
        <v>31</v>
      </c>
      <c r="B33" s="469" t="s">
        <v>1088</v>
      </c>
      <c r="C33" s="17" t="s">
        <v>122</v>
      </c>
      <c r="D33" s="17" t="s">
        <v>1085</v>
      </c>
      <c r="E33" s="28" t="s">
        <v>23</v>
      </c>
      <c r="F33" s="439">
        <v>5</v>
      </c>
      <c r="G33" s="33">
        <v>145682</v>
      </c>
      <c r="H33" s="30"/>
      <c r="I33" s="9" t="e">
        <v>#DIV/0!</v>
      </c>
      <c r="J33" s="409">
        <v>4395</v>
      </c>
      <c r="K33" s="409">
        <v>7377724</v>
      </c>
    </row>
    <row r="34" spans="1:13" ht="39" customHeight="1">
      <c r="A34">
        <v>32</v>
      </c>
      <c r="B34" s="469" t="s">
        <v>1089</v>
      </c>
      <c r="C34" s="17" t="s">
        <v>122</v>
      </c>
      <c r="D34" s="17" t="s">
        <v>209</v>
      </c>
      <c r="E34" s="28" t="s">
        <v>23</v>
      </c>
      <c r="F34" s="439">
        <v>5</v>
      </c>
      <c r="G34" s="33">
        <v>172248</v>
      </c>
      <c r="H34" s="30"/>
      <c r="I34" s="9" t="e">
        <v>#DIV/0!</v>
      </c>
      <c r="J34" s="599">
        <v>4345</v>
      </c>
      <c r="K34" s="599">
        <v>9234123</v>
      </c>
    </row>
    <row r="35" spans="1:13" ht="39" customHeight="1">
      <c r="A35">
        <v>33</v>
      </c>
      <c r="B35" s="469" t="s">
        <v>1090</v>
      </c>
      <c r="C35" s="17" t="s">
        <v>122</v>
      </c>
      <c r="D35" s="17" t="s">
        <v>209</v>
      </c>
      <c r="E35" s="28" t="s">
        <v>23</v>
      </c>
      <c r="F35" s="439">
        <v>5</v>
      </c>
      <c r="G35" s="33">
        <v>171675</v>
      </c>
      <c r="H35" s="30"/>
      <c r="I35" s="43" t="e">
        <v>#DIV/0!</v>
      </c>
      <c r="J35" s="599">
        <v>4471</v>
      </c>
      <c r="K35" s="599">
        <v>8979079</v>
      </c>
    </row>
    <row r="36" spans="1:13" ht="39" customHeight="1">
      <c r="A36">
        <v>34</v>
      </c>
      <c r="B36" s="469" t="s">
        <v>1091</v>
      </c>
      <c r="C36" s="19" t="s">
        <v>122</v>
      </c>
      <c r="D36" s="19" t="s">
        <v>1092</v>
      </c>
      <c r="E36" s="401" t="s">
        <v>23</v>
      </c>
      <c r="F36" s="439">
        <v>6</v>
      </c>
      <c r="G36" s="399">
        <v>94226</v>
      </c>
      <c r="H36" s="68" t="s">
        <v>725</v>
      </c>
      <c r="I36" s="43" t="e">
        <v>#VALUE!</v>
      </c>
      <c r="J36" s="409">
        <v>2218</v>
      </c>
      <c r="K36" s="409">
        <v>5557770</v>
      </c>
    </row>
    <row r="37" spans="1:13" ht="39" customHeight="1">
      <c r="A37">
        <v>35</v>
      </c>
      <c r="B37" s="602" t="s">
        <v>1093</v>
      </c>
      <c r="C37" s="326" t="s">
        <v>1094</v>
      </c>
      <c r="D37" s="126" t="s">
        <v>717</v>
      </c>
      <c r="E37" s="212" t="s">
        <v>1095</v>
      </c>
      <c r="F37" s="603">
        <v>3</v>
      </c>
      <c r="G37" s="198">
        <v>94747</v>
      </c>
      <c r="H37" s="604"/>
      <c r="I37" s="605" t="e">
        <v>#DIV/0!</v>
      </c>
      <c r="J37" s="606">
        <v>1550</v>
      </c>
      <c r="K37" s="606">
        <v>5862387</v>
      </c>
    </row>
    <row r="38" spans="1:13" ht="39" customHeight="1">
      <c r="A38">
        <v>36</v>
      </c>
      <c r="B38" s="602" t="s">
        <v>1096</v>
      </c>
      <c r="C38" s="326" t="s">
        <v>1094</v>
      </c>
      <c r="D38" s="126" t="s">
        <v>717</v>
      </c>
      <c r="E38" s="212" t="s">
        <v>1095</v>
      </c>
      <c r="F38" s="603">
        <v>5</v>
      </c>
      <c r="G38" s="198">
        <v>32240</v>
      </c>
      <c r="H38" s="604"/>
      <c r="I38" s="605" t="e">
        <v>#DIV/0!</v>
      </c>
      <c r="J38" s="606">
        <v>769</v>
      </c>
      <c r="K38" s="606">
        <v>1720330</v>
      </c>
    </row>
    <row r="39" spans="1:13" ht="39" customHeight="1">
      <c r="A39">
        <v>37</v>
      </c>
      <c r="B39" s="602" t="s">
        <v>1097</v>
      </c>
      <c r="C39" s="326" t="s">
        <v>1094</v>
      </c>
      <c r="D39" s="126" t="s">
        <v>53</v>
      </c>
      <c r="E39" s="212" t="s">
        <v>1095</v>
      </c>
      <c r="F39" s="603">
        <v>4</v>
      </c>
      <c r="G39" s="198">
        <v>221117</v>
      </c>
      <c r="H39" s="604"/>
      <c r="I39" s="605" t="e">
        <v>#DIV/0!</v>
      </c>
      <c r="J39" s="606">
        <v>4100</v>
      </c>
      <c r="K39" s="606">
        <v>12322184</v>
      </c>
    </row>
    <row r="40" spans="1:13" ht="39" customHeight="1">
      <c r="A40">
        <v>38</v>
      </c>
      <c r="B40" s="469" t="s">
        <v>1098</v>
      </c>
      <c r="C40" s="103" t="s">
        <v>1094</v>
      </c>
      <c r="D40" s="18" t="s">
        <v>293</v>
      </c>
      <c r="E40" s="28" t="s">
        <v>23</v>
      </c>
      <c r="F40" s="439">
        <v>1</v>
      </c>
      <c r="G40" s="33">
        <v>3847</v>
      </c>
      <c r="H40" s="30"/>
      <c r="I40" s="43" t="e">
        <v>#DIV/0!</v>
      </c>
      <c r="J40" s="599">
        <v>268</v>
      </c>
      <c r="K40" s="599">
        <v>151148</v>
      </c>
    </row>
    <row r="41" spans="1:13">
      <c r="B41" s="607" t="s">
        <v>18</v>
      </c>
      <c r="F41" s="608"/>
      <c r="G41" s="44">
        <f>SUM(G3:G40)</f>
        <v>2644144.648</v>
      </c>
      <c r="H41" s="44">
        <f>SUM(H3:H40)</f>
        <v>1260566.648</v>
      </c>
      <c r="I41" s="45">
        <f>G41/H41</f>
        <v>2.0975841715272798</v>
      </c>
    </row>
    <row r="42" spans="1:13">
      <c r="B42" s="15"/>
      <c r="F42" s="608"/>
      <c r="G42" s="44">
        <f>G41-G26-G27-G28-G19-G20-G21-G22-G23</f>
        <v>2225396.648</v>
      </c>
      <c r="H42" s="44"/>
      <c r="I42" s="45"/>
    </row>
    <row r="43" spans="1:13">
      <c r="B43" s="15"/>
      <c r="G43" s="44">
        <f>G5+G6+G7+G8+G9+G10+G14+G15+G16+G17+G18+G19+G20+G21+G22+G23+G25+G26+G27+G28+G30-G14</f>
        <v>1243384.648</v>
      </c>
      <c r="H43" s="44"/>
      <c r="I43" s="45"/>
    </row>
    <row r="45" spans="1:13" ht="54">
      <c r="A45" s="50" t="s">
        <v>30</v>
      </c>
      <c r="B45" s="3" t="s">
        <v>6</v>
      </c>
      <c r="C45" t="s">
        <v>7</v>
      </c>
      <c r="D45" t="s">
        <v>8</v>
      </c>
      <c r="E45" t="s">
        <v>31</v>
      </c>
      <c r="F45" s="2" t="s">
        <v>32</v>
      </c>
      <c r="G45" t="s">
        <v>1054</v>
      </c>
      <c r="H45" s="3" t="s">
        <v>13</v>
      </c>
      <c r="I45" s="3" t="s">
        <v>1099</v>
      </c>
      <c r="J45" s="3" t="s">
        <v>15</v>
      </c>
      <c r="K45" s="3" t="s">
        <v>16</v>
      </c>
      <c r="L45" s="3" t="s">
        <v>33</v>
      </c>
      <c r="M45" s="3" t="s">
        <v>34</v>
      </c>
    </row>
    <row r="46" spans="1:13" ht="67.5">
      <c r="A46">
        <v>1</v>
      </c>
      <c r="B46" s="469" t="s">
        <v>1005</v>
      </c>
      <c r="C46" s="17" t="s">
        <v>721</v>
      </c>
      <c r="D46" s="18" t="s">
        <v>1100</v>
      </c>
      <c r="E46" s="28" t="s">
        <v>1101</v>
      </c>
      <c r="F46" s="19">
        <v>2</v>
      </c>
      <c r="G46" s="33">
        <v>3454</v>
      </c>
      <c r="H46" s="30">
        <v>3771</v>
      </c>
      <c r="I46" s="9">
        <v>0.91593741713073451</v>
      </c>
      <c r="J46" s="18">
        <v>91</v>
      </c>
      <c r="K46" s="18">
        <v>152000</v>
      </c>
      <c r="L46" s="18" t="s">
        <v>1102</v>
      </c>
      <c r="M46" s="17" t="s">
        <v>1103</v>
      </c>
    </row>
    <row r="47" spans="1:13">
      <c r="A47">
        <v>2</v>
      </c>
      <c r="B47" s="18"/>
      <c r="C47" s="17"/>
      <c r="D47" s="17"/>
      <c r="E47" s="28"/>
      <c r="F47" s="19"/>
      <c r="G47" s="33"/>
      <c r="H47" s="30"/>
      <c r="I47" s="9" t="e">
        <f t="shared" ref="I47:I56" si="1">G47/H47</f>
        <v>#DIV/0!</v>
      </c>
      <c r="J47" s="18"/>
      <c r="K47" s="18"/>
      <c r="L47" s="17"/>
      <c r="M47" s="17"/>
    </row>
    <row r="48" spans="1:13">
      <c r="A48">
        <v>3</v>
      </c>
      <c r="B48" s="20"/>
      <c r="C48" s="19"/>
      <c r="D48" s="19"/>
      <c r="E48" s="401"/>
      <c r="F48" s="19"/>
      <c r="G48" s="399"/>
      <c r="H48" s="68"/>
      <c r="I48" s="43" t="e">
        <f t="shared" si="1"/>
        <v>#DIV/0!</v>
      </c>
      <c r="J48" s="20"/>
      <c r="K48" s="20"/>
      <c r="L48" s="17"/>
      <c r="M48" s="17"/>
    </row>
    <row r="49" spans="1:13">
      <c r="A49">
        <v>4</v>
      </c>
      <c r="B49" s="20"/>
      <c r="C49" s="42"/>
      <c r="D49" s="19"/>
      <c r="E49" s="401"/>
      <c r="F49" s="19"/>
      <c r="G49" s="399"/>
      <c r="H49" s="70"/>
      <c r="I49" s="43" t="e">
        <f t="shared" si="1"/>
        <v>#DIV/0!</v>
      </c>
      <c r="J49" s="20"/>
      <c r="K49" s="20"/>
      <c r="L49" s="17"/>
      <c r="M49" s="17"/>
    </row>
    <row r="50" spans="1:13">
      <c r="A50">
        <v>5</v>
      </c>
      <c r="B50" s="18"/>
      <c r="C50" s="17"/>
      <c r="D50" s="17"/>
      <c r="E50" s="28"/>
      <c r="F50" s="19"/>
      <c r="G50" s="33"/>
      <c r="H50" s="30"/>
      <c r="I50" s="9" t="e">
        <f t="shared" si="1"/>
        <v>#DIV/0!</v>
      </c>
      <c r="J50" s="20"/>
      <c r="K50" s="20"/>
      <c r="L50" s="17"/>
      <c r="M50" s="17"/>
    </row>
    <row r="51" spans="1:13">
      <c r="A51">
        <v>6</v>
      </c>
      <c r="B51" s="18"/>
      <c r="C51" s="17"/>
      <c r="D51" s="17"/>
      <c r="E51" s="28"/>
      <c r="F51" s="19"/>
      <c r="G51" s="33"/>
      <c r="H51" s="30"/>
      <c r="I51" s="43" t="e">
        <f t="shared" si="1"/>
        <v>#DIV/0!</v>
      </c>
      <c r="J51" s="20"/>
      <c r="K51" s="20"/>
      <c r="L51" s="17"/>
      <c r="M51" s="17"/>
    </row>
    <row r="52" spans="1:13">
      <c r="A52">
        <v>7</v>
      </c>
      <c r="B52" s="18"/>
      <c r="C52" s="17"/>
      <c r="D52" s="17"/>
      <c r="E52" s="28"/>
      <c r="F52" s="19"/>
      <c r="G52" s="33"/>
      <c r="H52" s="30"/>
      <c r="I52" s="43" t="e">
        <f t="shared" si="1"/>
        <v>#DIV/0!</v>
      </c>
      <c r="J52" s="18"/>
      <c r="K52" s="18"/>
      <c r="L52" s="17"/>
      <c r="M52" s="17"/>
    </row>
    <row r="53" spans="1:13">
      <c r="A53">
        <v>8</v>
      </c>
      <c r="B53" s="18"/>
      <c r="C53" s="17"/>
      <c r="D53" s="17"/>
      <c r="E53" s="28"/>
      <c r="F53" s="19"/>
      <c r="G53" s="33"/>
      <c r="H53" s="30"/>
      <c r="I53" s="9" t="e">
        <f t="shared" si="1"/>
        <v>#DIV/0!</v>
      </c>
      <c r="J53" s="18"/>
      <c r="K53" s="18"/>
      <c r="L53" s="17"/>
      <c r="M53" s="17"/>
    </row>
    <row r="54" spans="1:13">
      <c r="A54">
        <v>9</v>
      </c>
      <c r="B54" s="18"/>
      <c r="C54" s="17"/>
      <c r="D54" s="17"/>
      <c r="E54" s="28"/>
      <c r="F54" s="19"/>
      <c r="G54" s="33"/>
      <c r="H54" s="30"/>
      <c r="I54" s="43" t="e">
        <f t="shared" si="1"/>
        <v>#DIV/0!</v>
      </c>
      <c r="J54" s="18"/>
      <c r="K54" s="18"/>
      <c r="L54" s="17"/>
      <c r="M54" s="17"/>
    </row>
    <row r="55" spans="1:13" ht="14.25" thickBot="1">
      <c r="A55">
        <v>10</v>
      </c>
      <c r="B55" s="609"/>
      <c r="C55" s="610"/>
      <c r="D55" s="610"/>
      <c r="E55" s="611"/>
      <c r="F55" s="612"/>
      <c r="G55" s="613"/>
      <c r="H55" s="614"/>
      <c r="I55" s="615" t="e">
        <f t="shared" si="1"/>
        <v>#DIV/0!</v>
      </c>
      <c r="J55" s="616"/>
      <c r="K55" s="616"/>
      <c r="L55" s="610"/>
      <c r="M55" s="610"/>
    </row>
    <row r="56" spans="1:13" ht="14.25" thickTop="1">
      <c r="B56" s="617" t="s">
        <v>18</v>
      </c>
      <c r="G56" s="44">
        <f>SUM(G46:G55)</f>
        <v>3454</v>
      </c>
      <c r="H56" s="44">
        <f>SUM(H46:H55)</f>
        <v>3771</v>
      </c>
      <c r="I56" s="45">
        <f t="shared" si="1"/>
        <v>0.91593741713073451</v>
      </c>
    </row>
  </sheetData>
  <mergeCells count="6">
    <mergeCell ref="L14:M14"/>
    <mergeCell ref="G10:G13"/>
    <mergeCell ref="H10:H13"/>
    <mergeCell ref="I10:I13"/>
    <mergeCell ref="J10:J13"/>
    <mergeCell ref="K10:K13"/>
  </mergeCells>
  <phoneticPr fontId="2"/>
  <pageMargins left="0.78700000000000003" right="0.78700000000000003" top="0.59" bottom="0.55000000000000004" header="0.51200000000000001" footer="0.51200000000000001"/>
  <pageSetup paperSize="9" scale="51" fitToHeight="0" orientation="portrait" horizontalDpi="300" verticalDpi="300" r:id="rId1"/>
  <headerFooter alignWithMargins="0"/>
  <rowBreaks count="1" manualBreakCount="1">
    <brk id="32" max="1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topLeftCell="A40" workbookViewId="0">
      <selection activeCell="H47" sqref="H47"/>
    </sheetView>
  </sheetViews>
  <sheetFormatPr defaultRowHeight="13.5"/>
  <cols>
    <col min="2" max="2" width="20" customWidth="1"/>
    <col min="5" max="5" width="13" bestFit="1" customWidth="1"/>
    <col min="7" max="7" width="11.625" bestFit="1" customWidth="1"/>
    <col min="8" max="8" width="10.5" bestFit="1" customWidth="1"/>
  </cols>
  <sheetData>
    <row r="1" spans="1:9">
      <c r="A1" t="s">
        <v>0</v>
      </c>
      <c r="B1" s="1"/>
    </row>
    <row r="2" spans="1:9" ht="54">
      <c r="A2" s="72" t="s">
        <v>219</v>
      </c>
      <c r="B2" s="17" t="s">
        <v>6</v>
      </c>
      <c r="C2" s="17" t="s">
        <v>7</v>
      </c>
      <c r="D2" s="17" t="s">
        <v>10</v>
      </c>
      <c r="E2" s="17" t="s">
        <v>11</v>
      </c>
      <c r="F2" s="17" t="s">
        <v>8</v>
      </c>
      <c r="G2" s="18" t="s">
        <v>203</v>
      </c>
      <c r="H2" s="73" t="s">
        <v>204</v>
      </c>
      <c r="I2" s="74" t="s">
        <v>48</v>
      </c>
    </row>
    <row r="3" spans="1:9">
      <c r="A3">
        <v>1</v>
      </c>
      <c r="B3" s="18"/>
      <c r="C3" s="18"/>
      <c r="D3" s="18"/>
      <c r="E3" s="18"/>
      <c r="F3" s="18"/>
      <c r="G3" s="67"/>
      <c r="H3" s="67"/>
      <c r="I3" s="17"/>
    </row>
    <row r="4" spans="1:9">
      <c r="A4">
        <v>2</v>
      </c>
      <c r="B4" s="17"/>
      <c r="C4" s="17"/>
      <c r="D4" s="17"/>
      <c r="E4" s="17"/>
      <c r="F4" s="17"/>
      <c r="G4" s="17"/>
      <c r="H4" s="17"/>
      <c r="I4" s="17" t="e">
        <f t="shared" ref="I4:I23" si="0">G4/H4</f>
        <v>#DIV/0!</v>
      </c>
    </row>
    <row r="5" spans="1:9">
      <c r="A5">
        <v>3</v>
      </c>
      <c r="B5" s="17"/>
      <c r="C5" s="17"/>
      <c r="D5" s="17"/>
      <c r="E5" s="17"/>
      <c r="F5" s="17"/>
      <c r="G5" s="17"/>
      <c r="H5" s="17"/>
      <c r="I5" s="17" t="e">
        <f t="shared" si="0"/>
        <v>#DIV/0!</v>
      </c>
    </row>
    <row r="6" spans="1:9">
      <c r="A6">
        <v>4</v>
      </c>
      <c r="B6" s="17"/>
      <c r="C6" s="17"/>
      <c r="D6" s="17"/>
      <c r="E6" s="17"/>
      <c r="F6" s="17"/>
      <c r="G6" s="17"/>
      <c r="H6" s="17"/>
      <c r="I6" s="17" t="e">
        <f t="shared" si="0"/>
        <v>#DIV/0!</v>
      </c>
    </row>
    <row r="7" spans="1:9">
      <c r="A7">
        <v>5</v>
      </c>
      <c r="B7" s="17"/>
      <c r="C7" s="17"/>
      <c r="D7" s="17"/>
      <c r="E7" s="17"/>
      <c r="F7" s="17"/>
      <c r="G7" s="17"/>
      <c r="H7" s="17"/>
      <c r="I7" s="17" t="e">
        <f t="shared" si="0"/>
        <v>#DIV/0!</v>
      </c>
    </row>
    <row r="8" spans="1:9" s="42" customFormat="1">
      <c r="A8" s="42">
        <v>6</v>
      </c>
      <c r="B8" s="19"/>
      <c r="C8" s="19"/>
      <c r="D8" s="19"/>
      <c r="E8" s="19"/>
      <c r="F8" s="19"/>
      <c r="G8" s="19"/>
      <c r="H8" s="19"/>
      <c r="I8" s="17" t="e">
        <f t="shared" si="0"/>
        <v>#DIV/0!</v>
      </c>
    </row>
    <row r="9" spans="1:9" s="42" customFormat="1">
      <c r="A9" s="42">
        <v>7</v>
      </c>
      <c r="B9" s="19"/>
      <c r="C9" s="19"/>
      <c r="D9" s="19"/>
      <c r="E9" s="19"/>
      <c r="F9" s="19"/>
      <c r="G9" s="19"/>
      <c r="H9" s="19"/>
      <c r="I9" s="17" t="e">
        <f t="shared" si="0"/>
        <v>#DIV/0!</v>
      </c>
    </row>
    <row r="10" spans="1:9">
      <c r="A10">
        <v>8</v>
      </c>
      <c r="B10" s="17"/>
      <c r="C10" s="17"/>
      <c r="D10" s="17"/>
      <c r="E10" s="17"/>
      <c r="F10" s="17"/>
      <c r="G10" s="17"/>
      <c r="H10" s="17"/>
      <c r="I10" s="17" t="e">
        <f t="shared" si="0"/>
        <v>#DIV/0!</v>
      </c>
    </row>
    <row r="11" spans="1:9">
      <c r="A11">
        <v>9</v>
      </c>
      <c r="B11" s="17"/>
      <c r="C11" s="17"/>
      <c r="D11" s="17"/>
      <c r="E11" s="17"/>
      <c r="F11" s="17"/>
      <c r="G11" s="17"/>
      <c r="H11" s="17"/>
      <c r="I11" s="17" t="e">
        <f t="shared" si="0"/>
        <v>#DIV/0!</v>
      </c>
    </row>
    <row r="12" spans="1:9">
      <c r="A12">
        <v>10</v>
      </c>
      <c r="B12" s="17"/>
      <c r="C12" s="17"/>
      <c r="D12" s="17"/>
      <c r="E12" s="17"/>
      <c r="F12" s="17"/>
      <c r="G12" s="17"/>
      <c r="H12" s="17"/>
      <c r="I12" s="17" t="e">
        <f t="shared" si="0"/>
        <v>#DIV/0!</v>
      </c>
    </row>
    <row r="13" spans="1:9">
      <c r="A13">
        <v>11</v>
      </c>
      <c r="B13" s="17"/>
      <c r="C13" s="17"/>
      <c r="D13" s="17"/>
      <c r="E13" s="17"/>
      <c r="F13" s="17"/>
      <c r="G13" s="17"/>
      <c r="H13" s="17"/>
      <c r="I13" s="17" t="e">
        <f t="shared" si="0"/>
        <v>#DIV/0!</v>
      </c>
    </row>
    <row r="14" spans="1:9">
      <c r="A14">
        <v>12</v>
      </c>
      <c r="B14" s="17"/>
      <c r="C14" s="17"/>
      <c r="D14" s="17"/>
      <c r="E14" s="17"/>
      <c r="F14" s="17"/>
      <c r="G14" s="17"/>
      <c r="H14" s="17"/>
      <c r="I14" s="17" t="e">
        <f t="shared" si="0"/>
        <v>#DIV/0!</v>
      </c>
    </row>
    <row r="15" spans="1:9">
      <c r="A15">
        <v>13</v>
      </c>
      <c r="B15" s="17"/>
      <c r="C15" s="17"/>
      <c r="D15" s="17"/>
      <c r="E15" s="17"/>
      <c r="F15" s="17"/>
      <c r="G15" s="17"/>
      <c r="H15" s="17"/>
      <c r="I15" s="17" t="e">
        <f t="shared" si="0"/>
        <v>#DIV/0!</v>
      </c>
    </row>
    <row r="16" spans="1:9">
      <c r="A16" s="42">
        <v>14</v>
      </c>
      <c r="B16" s="17"/>
      <c r="C16" s="17"/>
      <c r="D16" s="17"/>
      <c r="E16" s="17"/>
      <c r="F16" s="17"/>
      <c r="G16" s="17"/>
      <c r="H16" s="17"/>
      <c r="I16" s="17" t="e">
        <f t="shared" si="0"/>
        <v>#DIV/0!</v>
      </c>
    </row>
    <row r="17" spans="1:9">
      <c r="A17" s="42">
        <v>15</v>
      </c>
      <c r="B17" s="17"/>
      <c r="C17" s="17"/>
      <c r="D17" s="17"/>
      <c r="E17" s="17"/>
      <c r="F17" s="17"/>
      <c r="G17" s="17"/>
      <c r="H17" s="17"/>
      <c r="I17" s="17" t="e">
        <f t="shared" si="0"/>
        <v>#DIV/0!</v>
      </c>
    </row>
    <row r="18" spans="1:9">
      <c r="A18">
        <v>16</v>
      </c>
      <c r="B18" s="17"/>
      <c r="C18" s="17"/>
      <c r="D18" s="17"/>
      <c r="E18" s="17"/>
      <c r="F18" s="17"/>
      <c r="G18" s="17"/>
      <c r="H18" s="17"/>
      <c r="I18" s="17" t="e">
        <f t="shared" si="0"/>
        <v>#DIV/0!</v>
      </c>
    </row>
    <row r="19" spans="1:9">
      <c r="A19" s="42">
        <v>17</v>
      </c>
      <c r="B19" s="17"/>
      <c r="C19" s="17"/>
      <c r="D19" s="17"/>
      <c r="E19" s="17"/>
      <c r="F19" s="17"/>
      <c r="G19" s="17"/>
      <c r="H19" s="17"/>
      <c r="I19" s="17" t="e">
        <f t="shared" si="0"/>
        <v>#DIV/0!</v>
      </c>
    </row>
    <row r="20" spans="1:9">
      <c r="A20" s="42">
        <v>18</v>
      </c>
      <c r="B20" s="17"/>
      <c r="C20" s="17"/>
      <c r="D20" s="17"/>
      <c r="E20" s="17"/>
      <c r="F20" s="17"/>
      <c r="G20" s="17"/>
      <c r="H20" s="17"/>
      <c r="I20" s="17" t="e">
        <f t="shared" si="0"/>
        <v>#DIV/0!</v>
      </c>
    </row>
    <row r="21" spans="1:9">
      <c r="A21">
        <v>19</v>
      </c>
      <c r="B21" s="194"/>
      <c r="C21" s="17"/>
      <c r="D21" s="17"/>
      <c r="E21" s="17"/>
      <c r="F21" s="17"/>
      <c r="G21" s="17"/>
      <c r="H21" s="17"/>
      <c r="I21" s="17" t="e">
        <f t="shared" si="0"/>
        <v>#DIV/0!</v>
      </c>
    </row>
    <row r="22" spans="1:9" ht="14.25" thickBot="1">
      <c r="A22" s="618">
        <v>20</v>
      </c>
      <c r="B22" s="610"/>
      <c r="C22" s="610"/>
      <c r="D22" s="610"/>
      <c r="E22" s="610"/>
      <c r="F22" s="610"/>
      <c r="G22" s="610"/>
      <c r="H22" s="610"/>
      <c r="I22" s="610" t="e">
        <f t="shared" si="0"/>
        <v>#DIV/0!</v>
      </c>
    </row>
    <row r="23" spans="1:9" ht="14.25" thickTop="1">
      <c r="B23" s="619" t="s">
        <v>18</v>
      </c>
      <c r="G23" s="112">
        <f>SUM(G3:G22)</f>
        <v>0</v>
      </c>
      <c r="H23" s="112">
        <f>SUM(H3:H22)</f>
        <v>0</v>
      </c>
      <c r="I23" s="620" t="e">
        <f t="shared" si="0"/>
        <v>#DIV/0!</v>
      </c>
    </row>
    <row r="24" spans="1:9">
      <c r="B24" s="2"/>
    </row>
    <row r="25" spans="1:9">
      <c r="B25" s="2"/>
    </row>
    <row r="27" spans="1:9" ht="54">
      <c r="A27" s="50" t="s">
        <v>222</v>
      </c>
      <c r="B27" s="17" t="s">
        <v>6</v>
      </c>
      <c r="C27" s="17" t="s">
        <v>7</v>
      </c>
      <c r="D27" s="17" t="s">
        <v>57</v>
      </c>
      <c r="E27" s="17" t="s">
        <v>32</v>
      </c>
      <c r="F27" s="17" t="s">
        <v>58</v>
      </c>
      <c r="G27" s="73" t="s">
        <v>203</v>
      </c>
      <c r="H27" s="73" t="s">
        <v>204</v>
      </c>
      <c r="I27" s="74" t="s">
        <v>48</v>
      </c>
    </row>
    <row r="28" spans="1:9" ht="27">
      <c r="A28">
        <v>1</v>
      </c>
      <c r="B28" s="469" t="s">
        <v>1104</v>
      </c>
      <c r="C28" s="40" t="s">
        <v>232</v>
      </c>
      <c r="D28" s="18" t="s">
        <v>90</v>
      </c>
      <c r="E28" s="18">
        <v>1</v>
      </c>
      <c r="F28" s="18" t="s">
        <v>1105</v>
      </c>
      <c r="G28" s="73">
        <v>46733</v>
      </c>
      <c r="H28" s="73">
        <v>2103</v>
      </c>
      <c r="I28" s="18">
        <f>G28/H28</f>
        <v>22.222063718497385</v>
      </c>
    </row>
    <row r="29" spans="1:9" ht="27">
      <c r="A29">
        <v>2</v>
      </c>
      <c r="B29" s="469" t="s">
        <v>1106</v>
      </c>
      <c r="C29" s="40" t="s">
        <v>232</v>
      </c>
      <c r="D29" s="18" t="s">
        <v>1107</v>
      </c>
      <c r="E29" s="18">
        <v>1</v>
      </c>
      <c r="F29" s="18" t="s">
        <v>1105</v>
      </c>
      <c r="G29" s="73">
        <v>587757</v>
      </c>
      <c r="H29" s="73">
        <v>14694</v>
      </c>
      <c r="I29" s="18">
        <f>G29/H29</f>
        <v>39.99979583503471</v>
      </c>
    </row>
    <row r="30" spans="1:9" ht="27">
      <c r="A30">
        <v>3</v>
      </c>
      <c r="B30" s="469" t="s">
        <v>1108</v>
      </c>
      <c r="C30" s="37" t="s">
        <v>232</v>
      </c>
      <c r="D30" s="18" t="s">
        <v>216</v>
      </c>
      <c r="E30" s="18">
        <v>1</v>
      </c>
      <c r="F30" s="18" t="s">
        <v>1105</v>
      </c>
      <c r="G30" s="378">
        <v>207395</v>
      </c>
      <c r="H30" s="478">
        <v>5185</v>
      </c>
      <c r="I30" s="18">
        <f>G30/H30</f>
        <v>39.999035679845711</v>
      </c>
    </row>
    <row r="31" spans="1:9" ht="27">
      <c r="A31">
        <v>4</v>
      </c>
      <c r="B31" s="469" t="s">
        <v>1109</v>
      </c>
      <c r="C31" s="37" t="s">
        <v>232</v>
      </c>
      <c r="D31" s="18" t="s">
        <v>1107</v>
      </c>
      <c r="E31" s="18">
        <v>1</v>
      </c>
      <c r="F31" s="18" t="s">
        <v>1105</v>
      </c>
      <c r="G31" s="378">
        <v>289636</v>
      </c>
      <c r="H31" s="378">
        <v>7241</v>
      </c>
      <c r="I31" s="18">
        <f>G31/H31</f>
        <v>39.999447590111863</v>
      </c>
    </row>
    <row r="32" spans="1:9" ht="27">
      <c r="A32">
        <v>5</v>
      </c>
      <c r="B32" s="469" t="s">
        <v>1110</v>
      </c>
      <c r="C32" s="37" t="s">
        <v>1076</v>
      </c>
      <c r="D32" s="18" t="s">
        <v>90</v>
      </c>
      <c r="E32" s="18">
        <v>1</v>
      </c>
      <c r="F32" s="18" t="s">
        <v>1105</v>
      </c>
      <c r="G32" s="18">
        <v>4940887</v>
      </c>
      <c r="H32" s="18">
        <v>163569</v>
      </c>
      <c r="I32" s="18">
        <f>G32/H32</f>
        <v>30.206744554285958</v>
      </c>
    </row>
    <row r="33" spans="1:10" ht="27">
      <c r="A33">
        <v>6</v>
      </c>
      <c r="B33" s="469" t="s">
        <v>1006</v>
      </c>
      <c r="C33" s="35" t="s">
        <v>721</v>
      </c>
      <c r="D33" s="18" t="s">
        <v>90</v>
      </c>
      <c r="E33" s="18">
        <v>1</v>
      </c>
      <c r="F33" s="18" t="s">
        <v>1105</v>
      </c>
      <c r="G33" s="73">
        <v>318007600</v>
      </c>
      <c r="H33" s="73">
        <v>7950190</v>
      </c>
      <c r="I33" s="18">
        <v>40</v>
      </c>
      <c r="J33" t="s">
        <v>1111</v>
      </c>
    </row>
    <row r="34" spans="1:10" ht="27">
      <c r="A34">
        <v>7</v>
      </c>
      <c r="B34" s="469" t="s">
        <v>1007</v>
      </c>
      <c r="C34" s="35" t="s">
        <v>721</v>
      </c>
      <c r="D34" s="18" t="s">
        <v>90</v>
      </c>
      <c r="E34" s="18">
        <v>1</v>
      </c>
      <c r="F34" s="18" t="s">
        <v>1105</v>
      </c>
      <c r="G34" s="73">
        <v>60308920</v>
      </c>
      <c r="H34" s="73">
        <v>1507723</v>
      </c>
      <c r="I34" s="18">
        <v>40</v>
      </c>
      <c r="J34" t="s">
        <v>1112</v>
      </c>
    </row>
    <row r="35" spans="1:10" ht="27">
      <c r="A35">
        <v>8</v>
      </c>
      <c r="B35" s="469" t="s">
        <v>1008</v>
      </c>
      <c r="C35" s="35" t="s">
        <v>721</v>
      </c>
      <c r="D35" s="18" t="s">
        <v>90</v>
      </c>
      <c r="E35" s="18">
        <v>1</v>
      </c>
      <c r="F35" s="18" t="s">
        <v>1105</v>
      </c>
      <c r="G35" s="73">
        <v>76275972</v>
      </c>
      <c r="H35" s="73">
        <v>2118777</v>
      </c>
      <c r="I35" s="18">
        <v>36</v>
      </c>
      <c r="J35" t="s">
        <v>1113</v>
      </c>
    </row>
    <row r="36" spans="1:10" ht="27">
      <c r="A36">
        <v>9</v>
      </c>
      <c r="B36" s="469" t="s">
        <v>1009</v>
      </c>
      <c r="C36" s="35" t="s">
        <v>721</v>
      </c>
      <c r="D36" s="18" t="s">
        <v>90</v>
      </c>
      <c r="E36" s="18">
        <v>1</v>
      </c>
      <c r="F36" s="18" t="s">
        <v>1105</v>
      </c>
      <c r="G36" s="73">
        <v>74386764</v>
      </c>
      <c r="H36" s="73">
        <v>2066299</v>
      </c>
      <c r="I36" s="18">
        <v>36</v>
      </c>
      <c r="J36" t="s">
        <v>1113</v>
      </c>
    </row>
    <row r="37" spans="1:10" ht="27">
      <c r="A37">
        <v>10</v>
      </c>
      <c r="B37" s="469" t="s">
        <v>1010</v>
      </c>
      <c r="C37" s="35" t="s">
        <v>721</v>
      </c>
      <c r="D37" s="18" t="s">
        <v>90</v>
      </c>
      <c r="E37" s="18">
        <v>1</v>
      </c>
      <c r="F37" s="18" t="s">
        <v>1105</v>
      </c>
      <c r="G37" s="73">
        <v>85770396</v>
      </c>
      <c r="H37" s="73">
        <v>2382511</v>
      </c>
      <c r="I37" s="18">
        <v>36</v>
      </c>
      <c r="J37" t="s">
        <v>1113</v>
      </c>
    </row>
    <row r="38" spans="1:10" ht="27">
      <c r="A38">
        <v>11</v>
      </c>
      <c r="B38" s="469" t="s">
        <v>1011</v>
      </c>
      <c r="C38" s="35" t="s">
        <v>721</v>
      </c>
      <c r="D38" s="18" t="s">
        <v>90</v>
      </c>
      <c r="E38" s="18">
        <v>1</v>
      </c>
      <c r="F38" s="18" t="s">
        <v>1105</v>
      </c>
      <c r="G38" s="73">
        <v>22551552</v>
      </c>
      <c r="H38" s="73">
        <v>626432</v>
      </c>
      <c r="I38" s="18">
        <v>36</v>
      </c>
      <c r="J38" t="s">
        <v>1114</v>
      </c>
    </row>
    <row r="39" spans="1:10" ht="27">
      <c r="A39">
        <v>12</v>
      </c>
      <c r="B39" s="469" t="s">
        <v>1012</v>
      </c>
      <c r="C39" s="35" t="s">
        <v>721</v>
      </c>
      <c r="D39" s="18" t="s">
        <v>90</v>
      </c>
      <c r="E39" s="18">
        <v>1</v>
      </c>
      <c r="F39" s="18" t="s">
        <v>1105</v>
      </c>
      <c r="G39" s="73">
        <v>211908744</v>
      </c>
      <c r="H39" s="73">
        <v>5886354</v>
      </c>
      <c r="I39" s="18">
        <v>36</v>
      </c>
      <c r="J39" t="s">
        <v>1115</v>
      </c>
    </row>
    <row r="40" spans="1:10" ht="27">
      <c r="A40">
        <v>13</v>
      </c>
      <c r="B40" s="469" t="s">
        <v>1013</v>
      </c>
      <c r="C40" s="35" t="s">
        <v>721</v>
      </c>
      <c r="D40" s="18" t="s">
        <v>90</v>
      </c>
      <c r="E40" s="18">
        <v>1</v>
      </c>
      <c r="F40" s="18" t="s">
        <v>1105</v>
      </c>
      <c r="G40" s="73">
        <v>91716660</v>
      </c>
      <c r="H40" s="73">
        <v>2547685</v>
      </c>
      <c r="I40" s="18">
        <v>36</v>
      </c>
      <c r="J40" t="s">
        <v>1116</v>
      </c>
    </row>
    <row r="41" spans="1:10" ht="27">
      <c r="A41">
        <v>14</v>
      </c>
      <c r="B41" s="469" t="s">
        <v>1014</v>
      </c>
      <c r="C41" s="35" t="s">
        <v>721</v>
      </c>
      <c r="D41" s="18" t="s">
        <v>90</v>
      </c>
      <c r="E41" s="18">
        <v>1</v>
      </c>
      <c r="F41" s="18" t="s">
        <v>1105</v>
      </c>
      <c r="G41" s="73">
        <v>98500987</v>
      </c>
      <c r="H41" s="73">
        <v>2736138</v>
      </c>
      <c r="I41" s="18">
        <v>36.000006944094196</v>
      </c>
      <c r="J41" t="s">
        <v>1117</v>
      </c>
    </row>
    <row r="42" spans="1:10" ht="27">
      <c r="A42">
        <v>15</v>
      </c>
      <c r="B42" s="469" t="s">
        <v>1015</v>
      </c>
      <c r="C42" s="35" t="s">
        <v>721</v>
      </c>
      <c r="D42" s="18" t="s">
        <v>90</v>
      </c>
      <c r="E42" s="18">
        <v>1</v>
      </c>
      <c r="F42" s="18" t="s">
        <v>1105</v>
      </c>
      <c r="G42" s="73">
        <v>22279008</v>
      </c>
      <c r="H42" s="73">
        <v>696219</v>
      </c>
      <c r="I42" s="18">
        <v>32</v>
      </c>
      <c r="J42" t="s">
        <v>1116</v>
      </c>
    </row>
    <row r="43" spans="1:10" ht="27">
      <c r="A43">
        <v>16</v>
      </c>
      <c r="B43" s="469" t="s">
        <v>1016</v>
      </c>
      <c r="C43" s="37" t="s">
        <v>721</v>
      </c>
      <c r="D43" s="18" t="s">
        <v>90</v>
      </c>
      <c r="E43" s="621">
        <v>1</v>
      </c>
      <c r="F43" s="18" t="s">
        <v>1105</v>
      </c>
      <c r="G43" s="622">
        <v>32829156</v>
      </c>
      <c r="H43" s="622">
        <v>911921</v>
      </c>
      <c r="I43" s="18">
        <v>36</v>
      </c>
      <c r="J43" t="s">
        <v>1118</v>
      </c>
    </row>
    <row r="44" spans="1:10" ht="27">
      <c r="A44">
        <v>17</v>
      </c>
      <c r="B44" s="469" t="s">
        <v>1017</v>
      </c>
      <c r="C44" s="37" t="s">
        <v>721</v>
      </c>
      <c r="D44" s="18" t="s">
        <v>90</v>
      </c>
      <c r="E44" s="621">
        <v>1</v>
      </c>
      <c r="F44" s="18" t="s">
        <v>1105</v>
      </c>
      <c r="G44" s="101">
        <v>7847388</v>
      </c>
      <c r="H44" s="101">
        <v>217983</v>
      </c>
      <c r="I44" s="18">
        <v>36</v>
      </c>
      <c r="J44" t="s">
        <v>1118</v>
      </c>
    </row>
    <row r="45" spans="1:10" ht="27">
      <c r="A45">
        <v>18</v>
      </c>
      <c r="B45" s="469" t="s">
        <v>1119</v>
      </c>
      <c r="C45" s="17" t="s">
        <v>122</v>
      </c>
      <c r="D45" s="17" t="s">
        <v>90</v>
      </c>
      <c r="E45" s="17">
        <v>1</v>
      </c>
      <c r="F45" s="17" t="s">
        <v>1105</v>
      </c>
      <c r="G45" s="5">
        <v>505603</v>
      </c>
      <c r="H45" s="5">
        <v>22752</v>
      </c>
      <c r="I45" s="17">
        <f>G45/H45</f>
        <v>22.222354078762308</v>
      </c>
    </row>
    <row r="46" spans="1:10" ht="27.75" thickBot="1">
      <c r="A46">
        <v>19</v>
      </c>
      <c r="B46" s="602" t="s">
        <v>1120</v>
      </c>
      <c r="C46" s="194" t="s">
        <v>122</v>
      </c>
      <c r="D46" s="194" t="s">
        <v>90</v>
      </c>
      <c r="E46" s="194">
        <v>1</v>
      </c>
      <c r="F46" s="194" t="s">
        <v>1105</v>
      </c>
      <c r="G46" s="127">
        <v>930888</v>
      </c>
      <c r="H46" s="127">
        <v>22451</v>
      </c>
      <c r="I46" s="194">
        <f>G46/H46</f>
        <v>41.463097412141998</v>
      </c>
    </row>
    <row r="47" spans="1:10" ht="14.25" thickTop="1">
      <c r="B47" s="623" t="s">
        <v>18</v>
      </c>
      <c r="C47" s="620"/>
      <c r="D47" s="620"/>
      <c r="E47" s="620"/>
      <c r="F47" s="620"/>
      <c r="G47" s="624">
        <f>SUM(G28:G46)</f>
        <v>1109892046</v>
      </c>
      <c r="H47" s="624">
        <f>SUM(H28:H46)</f>
        <v>29886227</v>
      </c>
      <c r="I47" s="624">
        <f>SUM(I28:I46)</f>
        <v>672.11254581277421</v>
      </c>
    </row>
  </sheetData>
  <phoneticPr fontId="2"/>
  <pageMargins left="0.78700000000000003" right="0.78700000000000003" top="0.63" bottom="0.61" header="0.51200000000000001" footer="0.51200000000000001"/>
  <pageSetup paperSize="9" scale="78" orientation="portrait"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2"/>
  <sheetViews>
    <sheetView topLeftCell="A34" zoomScaleNormal="100" workbookViewId="0">
      <selection activeCell="A6" sqref="A6:IV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SUMIF(E9:E360,"PPS",H9:H360)</f>
        <v>1344930</v>
      </c>
      <c r="I2" s="6"/>
      <c r="J2" s="3"/>
    </row>
    <row r="3" spans="1:13" ht="57" customHeight="1">
      <c r="B3" s="2"/>
      <c r="E3" s="815" t="s">
        <v>3</v>
      </c>
      <c r="F3" s="815"/>
      <c r="G3" s="816"/>
      <c r="H3" s="5">
        <v>32044</v>
      </c>
      <c r="I3" s="6"/>
      <c r="J3" s="7"/>
    </row>
    <row r="4" spans="1:13" s="7" customFormat="1" ht="55.5" customHeight="1">
      <c r="B4" s="8"/>
      <c r="E4" s="817" t="s">
        <v>4</v>
      </c>
      <c r="F4" s="817"/>
      <c r="G4" s="817"/>
      <c r="H4" s="9">
        <f>H3/I7</f>
        <v>0.78681923095811035</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SUM(H8:H360)</f>
        <v>1346338</v>
      </c>
      <c r="I7" s="23">
        <f>SUM(I9:I360)</f>
        <v>40726</v>
      </c>
      <c r="J7" s="24">
        <f>H7/I7</f>
        <v>33.058439326228942</v>
      </c>
      <c r="K7" s="25">
        <f>SUM(K9:K360)</f>
        <v>21772</v>
      </c>
      <c r="L7" s="26">
        <f>SUM(L9:L360)</f>
        <v>59828918</v>
      </c>
      <c r="M7" s="27">
        <f>SUM(M9:M360)</f>
        <v>1712646</v>
      </c>
    </row>
    <row r="8" spans="1:13" s="42" customFormat="1" ht="14.25" thickTop="1">
      <c r="A8" s="42">
        <v>1</v>
      </c>
      <c r="B8" s="96" t="s">
        <v>1121</v>
      </c>
      <c r="C8" s="62" t="s">
        <v>125</v>
      </c>
      <c r="D8" s="97" t="s">
        <v>1085</v>
      </c>
      <c r="E8" s="97" t="s">
        <v>54</v>
      </c>
      <c r="F8" s="62" t="s">
        <v>23</v>
      </c>
      <c r="G8" s="98">
        <v>1</v>
      </c>
      <c r="H8" s="98">
        <v>1408</v>
      </c>
      <c r="I8" s="99">
        <v>1408</v>
      </c>
      <c r="J8" s="43">
        <f>H8/I8</f>
        <v>1</v>
      </c>
      <c r="K8" s="99">
        <v>43</v>
      </c>
      <c r="L8" s="99">
        <v>65400</v>
      </c>
      <c r="M8" s="19"/>
    </row>
    <row r="9" spans="1:13" ht="114" customHeight="1">
      <c r="A9">
        <v>2</v>
      </c>
      <c r="B9" s="39" t="s">
        <v>1122</v>
      </c>
      <c r="C9" s="35" t="s">
        <v>228</v>
      </c>
      <c r="D9" s="40" t="s">
        <v>81</v>
      </c>
      <c r="E9" s="40" t="s">
        <v>54</v>
      </c>
      <c r="F9" s="35" t="s">
        <v>23</v>
      </c>
      <c r="G9" s="38">
        <v>1</v>
      </c>
      <c r="H9" s="38">
        <v>13307</v>
      </c>
      <c r="I9" s="111" t="s">
        <v>1123</v>
      </c>
      <c r="J9" s="9" t="e">
        <f>H9/I9</f>
        <v>#VALUE!</v>
      </c>
      <c r="K9" s="625" t="s">
        <v>1124</v>
      </c>
      <c r="L9" s="41">
        <v>633800</v>
      </c>
      <c r="M9" s="17">
        <f>IF(ISBLANK(I9),"",H9)</f>
        <v>13307</v>
      </c>
    </row>
    <row r="10" spans="1:13" ht="29.25" customHeight="1">
      <c r="A10" s="42">
        <v>3</v>
      </c>
      <c r="B10" s="39" t="s">
        <v>1125</v>
      </c>
      <c r="C10" s="35" t="s">
        <v>727</v>
      </c>
      <c r="D10" s="40" t="s">
        <v>207</v>
      </c>
      <c r="E10" s="40" t="s">
        <v>54</v>
      </c>
      <c r="F10" s="35" t="s">
        <v>728</v>
      </c>
      <c r="G10" s="38">
        <v>3</v>
      </c>
      <c r="H10" s="38">
        <v>85973</v>
      </c>
      <c r="I10" s="111" t="s">
        <v>1123</v>
      </c>
      <c r="J10" s="9" t="e">
        <f>H10/I10</f>
        <v>#VALUE!</v>
      </c>
      <c r="K10" s="41">
        <v>2000</v>
      </c>
      <c r="L10" s="41">
        <v>5028000</v>
      </c>
      <c r="M10" s="17">
        <f>IF(ISBLANK(I10),"",H10)</f>
        <v>85973</v>
      </c>
    </row>
    <row r="11" spans="1:13" ht="24">
      <c r="A11">
        <v>4</v>
      </c>
      <c r="B11" s="39" t="s">
        <v>1126</v>
      </c>
      <c r="C11" s="35" t="s">
        <v>1127</v>
      </c>
      <c r="D11" s="40" t="s">
        <v>1128</v>
      </c>
      <c r="E11" s="40" t="s">
        <v>54</v>
      </c>
      <c r="F11" s="35" t="s">
        <v>23</v>
      </c>
      <c r="G11" s="38">
        <v>1</v>
      </c>
      <c r="H11" s="38">
        <v>4871</v>
      </c>
      <c r="I11" s="41"/>
      <c r="J11" s="9" t="e">
        <f t="shared" ref="J11:J16" si="0">H11/I11</f>
        <v>#DIV/0!</v>
      </c>
      <c r="K11" s="41">
        <v>125</v>
      </c>
      <c r="L11" s="41">
        <v>205900</v>
      </c>
      <c r="M11" s="17">
        <v>0</v>
      </c>
    </row>
    <row r="12" spans="1:13" ht="24">
      <c r="A12" s="42">
        <v>5</v>
      </c>
      <c r="B12" s="39" t="s">
        <v>1129</v>
      </c>
      <c r="C12" s="35" t="s">
        <v>1127</v>
      </c>
      <c r="D12" s="40" t="s">
        <v>1128</v>
      </c>
      <c r="E12" s="40" t="s">
        <v>54</v>
      </c>
      <c r="F12" s="35" t="s">
        <v>23</v>
      </c>
      <c r="G12" s="38">
        <v>1</v>
      </c>
      <c r="H12" s="38">
        <v>5404</v>
      </c>
      <c r="I12" s="41"/>
      <c r="J12" s="9" t="e">
        <f t="shared" si="0"/>
        <v>#DIV/0!</v>
      </c>
      <c r="K12" s="41">
        <v>106</v>
      </c>
      <c r="L12" s="41">
        <v>267700</v>
      </c>
      <c r="M12" s="17">
        <v>0</v>
      </c>
    </row>
    <row r="13" spans="1:13" ht="24">
      <c r="A13">
        <v>6</v>
      </c>
      <c r="B13" s="39" t="s">
        <v>1130</v>
      </c>
      <c r="C13" s="35" t="s">
        <v>1127</v>
      </c>
      <c r="D13" s="40" t="s">
        <v>1131</v>
      </c>
      <c r="E13" s="40" t="s">
        <v>54</v>
      </c>
      <c r="F13" s="35" t="s">
        <v>23</v>
      </c>
      <c r="G13" s="38">
        <v>2</v>
      </c>
      <c r="H13" s="38">
        <v>19914</v>
      </c>
      <c r="I13" s="41"/>
      <c r="J13" s="9" t="e">
        <f t="shared" si="0"/>
        <v>#DIV/0!</v>
      </c>
      <c r="K13" s="41">
        <v>750</v>
      </c>
      <c r="L13" s="41">
        <v>961200</v>
      </c>
      <c r="M13" s="17" t="str">
        <f t="shared" ref="M13:M19" si="1">IF(ISBLANK(I13),"",H13)</f>
        <v/>
      </c>
    </row>
    <row r="14" spans="1:13" s="42" customFormat="1" ht="24">
      <c r="A14" s="42">
        <v>7</v>
      </c>
      <c r="B14" s="39" t="s">
        <v>1132</v>
      </c>
      <c r="C14" s="35" t="s">
        <v>1127</v>
      </c>
      <c r="D14" s="40" t="s">
        <v>794</v>
      </c>
      <c r="E14" s="40" t="s">
        <v>54</v>
      </c>
      <c r="F14" s="35" t="s">
        <v>23</v>
      </c>
      <c r="G14" s="38">
        <v>5</v>
      </c>
      <c r="H14" s="38">
        <v>12945</v>
      </c>
      <c r="I14" s="41">
        <v>17007</v>
      </c>
      <c r="J14" s="9">
        <f t="shared" si="0"/>
        <v>0.76115717057682131</v>
      </c>
      <c r="K14" s="41">
        <v>437</v>
      </c>
      <c r="L14" s="41">
        <v>647800</v>
      </c>
      <c r="M14" s="17">
        <f t="shared" si="1"/>
        <v>12945</v>
      </c>
    </row>
    <row r="15" spans="1:13" s="42" customFormat="1" ht="24">
      <c r="A15">
        <v>8</v>
      </c>
      <c r="B15" s="39" t="s">
        <v>1133</v>
      </c>
      <c r="C15" s="37" t="s">
        <v>1134</v>
      </c>
      <c r="D15" s="40" t="s">
        <v>1135</v>
      </c>
      <c r="E15" s="40" t="s">
        <v>54</v>
      </c>
      <c r="F15" s="35" t="s">
        <v>23</v>
      </c>
      <c r="G15" s="38">
        <v>2</v>
      </c>
      <c r="H15" s="38">
        <v>16473</v>
      </c>
      <c r="I15" s="41"/>
      <c r="J15" s="9" t="e">
        <f t="shared" si="0"/>
        <v>#DIV/0!</v>
      </c>
      <c r="K15" s="41">
        <v>277</v>
      </c>
      <c r="L15" s="41">
        <v>976000</v>
      </c>
      <c r="M15" s="17" t="str">
        <f t="shared" si="1"/>
        <v/>
      </c>
    </row>
    <row r="16" spans="1:13" ht="40.5">
      <c r="A16" s="42">
        <v>9</v>
      </c>
      <c r="B16" s="39" t="s">
        <v>1136</v>
      </c>
      <c r="C16" s="37" t="s">
        <v>1134</v>
      </c>
      <c r="D16" s="40" t="s">
        <v>1137</v>
      </c>
      <c r="E16" s="40" t="s">
        <v>54</v>
      </c>
      <c r="F16" s="37" t="s">
        <v>1138</v>
      </c>
      <c r="G16" s="38">
        <v>1</v>
      </c>
      <c r="H16" s="38">
        <v>26246</v>
      </c>
      <c r="I16" s="626" t="s">
        <v>1139</v>
      </c>
      <c r="J16" s="9" t="e">
        <f t="shared" si="0"/>
        <v>#VALUE!</v>
      </c>
      <c r="K16" s="41">
        <v>365</v>
      </c>
      <c r="L16" s="41">
        <v>1446000</v>
      </c>
      <c r="M16" s="17">
        <f t="shared" si="1"/>
        <v>26246</v>
      </c>
    </row>
    <row r="17" spans="1:13" ht="27">
      <c r="A17">
        <v>10</v>
      </c>
      <c r="B17" s="39" t="s">
        <v>1140</v>
      </c>
      <c r="C17" s="37" t="s">
        <v>1141</v>
      </c>
      <c r="D17" s="102" t="s">
        <v>1142</v>
      </c>
      <c r="E17" s="40" t="s">
        <v>54</v>
      </c>
      <c r="F17" s="35" t="s">
        <v>1143</v>
      </c>
      <c r="G17" s="38">
        <v>3</v>
      </c>
      <c r="H17" s="38">
        <v>1488</v>
      </c>
      <c r="I17" s="41">
        <v>1904</v>
      </c>
      <c r="J17" s="9">
        <f>H17/I17</f>
        <v>0.78151260504201681</v>
      </c>
      <c r="K17" s="41">
        <v>50</v>
      </c>
      <c r="L17" s="41">
        <v>63700</v>
      </c>
      <c r="M17" s="32">
        <f t="shared" si="1"/>
        <v>1488</v>
      </c>
    </row>
    <row r="18" spans="1:13" ht="40.5">
      <c r="A18" s="42">
        <v>11</v>
      </c>
      <c r="B18" s="39" t="s">
        <v>1144</v>
      </c>
      <c r="C18" s="37" t="s">
        <v>1141</v>
      </c>
      <c r="D18" s="102" t="s">
        <v>1145</v>
      </c>
      <c r="E18" s="40" t="s">
        <v>54</v>
      </c>
      <c r="F18" s="35" t="s">
        <v>1143</v>
      </c>
      <c r="G18" s="38">
        <v>3</v>
      </c>
      <c r="H18" s="38">
        <v>14648</v>
      </c>
      <c r="I18" s="41">
        <v>20249</v>
      </c>
      <c r="J18" s="9">
        <f>H18/I18</f>
        <v>0.72339374783939947</v>
      </c>
      <c r="K18" s="41">
        <v>600</v>
      </c>
      <c r="L18" s="41">
        <v>609600</v>
      </c>
      <c r="M18" s="32">
        <f t="shared" si="1"/>
        <v>14648</v>
      </c>
    </row>
    <row r="19" spans="1:13" s="42" customFormat="1" ht="27">
      <c r="A19">
        <v>12</v>
      </c>
      <c r="B19" s="20" t="s">
        <v>1146</v>
      </c>
      <c r="C19" s="62" t="s">
        <v>1147</v>
      </c>
      <c r="D19" s="97" t="s">
        <v>743</v>
      </c>
      <c r="E19" s="97" t="s">
        <v>54</v>
      </c>
      <c r="F19" s="62" t="s">
        <v>23</v>
      </c>
      <c r="G19" s="98">
        <v>4</v>
      </c>
      <c r="H19" s="98">
        <v>32396</v>
      </c>
      <c r="I19" s="99"/>
      <c r="J19" s="43" t="e">
        <f>H19/I19</f>
        <v>#DIV/0!</v>
      </c>
      <c r="K19" s="99">
        <v>1050</v>
      </c>
      <c r="L19" s="99">
        <v>1604000</v>
      </c>
      <c r="M19" s="19" t="str">
        <f t="shared" si="1"/>
        <v/>
      </c>
    </row>
    <row r="20" spans="1:13" ht="36.75" customHeight="1">
      <c r="A20" s="42">
        <v>13</v>
      </c>
      <c r="B20" s="20" t="s">
        <v>1148</v>
      </c>
      <c r="C20" s="37" t="s">
        <v>1149</v>
      </c>
      <c r="D20" s="40" t="s">
        <v>1150</v>
      </c>
      <c r="E20" s="40" t="s">
        <v>54</v>
      </c>
      <c r="F20" s="35" t="s">
        <v>23</v>
      </c>
      <c r="G20" s="38">
        <v>2</v>
      </c>
      <c r="H20" s="38">
        <v>15214</v>
      </c>
      <c r="I20" s="41"/>
      <c r="J20" s="9" t="e">
        <v>#DIV/0!</v>
      </c>
      <c r="K20" s="41">
        <v>358</v>
      </c>
      <c r="L20" s="41">
        <v>793000</v>
      </c>
      <c r="M20" s="17" t="s">
        <v>151</v>
      </c>
    </row>
    <row r="21" spans="1:13" ht="36.75" customHeight="1">
      <c r="A21">
        <v>14</v>
      </c>
      <c r="B21" s="39" t="s">
        <v>1151</v>
      </c>
      <c r="C21" s="35" t="s">
        <v>1152</v>
      </c>
      <c r="D21" s="40" t="s">
        <v>1153</v>
      </c>
      <c r="E21" s="40" t="s">
        <v>54</v>
      </c>
      <c r="F21" s="35" t="s">
        <v>23</v>
      </c>
      <c r="G21" s="38">
        <v>4</v>
      </c>
      <c r="H21" s="38">
        <v>114914</v>
      </c>
      <c r="I21" s="41"/>
      <c r="J21" s="9" t="e">
        <f>H21/I21</f>
        <v>#DIV/0!</v>
      </c>
      <c r="K21" s="41">
        <v>2100</v>
      </c>
      <c r="L21" s="41">
        <v>7234400</v>
      </c>
      <c r="M21" s="17" t="str">
        <f t="shared" ref="M21:M32" si="2">IF(ISBLANK(I21),"",H21)</f>
        <v/>
      </c>
    </row>
    <row r="22" spans="1:13" ht="40.5">
      <c r="A22" s="42">
        <v>15</v>
      </c>
      <c r="B22" s="39" t="s">
        <v>1154</v>
      </c>
      <c r="C22" s="37" t="s">
        <v>1155</v>
      </c>
      <c r="D22" s="40" t="s">
        <v>1156</v>
      </c>
      <c r="E22" s="40" t="s">
        <v>54</v>
      </c>
      <c r="F22" s="35" t="s">
        <v>23</v>
      </c>
      <c r="G22" s="38">
        <v>1</v>
      </c>
      <c r="H22" s="38">
        <v>302587</v>
      </c>
      <c r="I22" s="41"/>
      <c r="J22" s="9" t="e">
        <f t="shared" ref="J22:J32" si="3">H22/I22</f>
        <v>#DIV/0!</v>
      </c>
      <c r="K22" s="41">
        <v>2900</v>
      </c>
      <c r="L22" s="41">
        <v>17395000</v>
      </c>
      <c r="M22" s="17" t="str">
        <f t="shared" si="2"/>
        <v/>
      </c>
    </row>
    <row r="23" spans="1:13" ht="54">
      <c r="A23">
        <v>16</v>
      </c>
      <c r="B23" s="39" t="s">
        <v>1157</v>
      </c>
      <c r="C23" s="37" t="s">
        <v>1158</v>
      </c>
      <c r="D23" s="40" t="s">
        <v>1159</v>
      </c>
      <c r="E23" s="40" t="s">
        <v>54</v>
      </c>
      <c r="F23" s="35" t="s">
        <v>23</v>
      </c>
      <c r="G23" s="38">
        <v>3</v>
      </c>
      <c r="H23" s="38">
        <v>10325</v>
      </c>
      <c r="I23" s="41"/>
      <c r="J23" s="9" t="e">
        <f t="shared" si="3"/>
        <v>#DIV/0!</v>
      </c>
      <c r="K23" s="41">
        <v>181</v>
      </c>
      <c r="L23" s="41">
        <v>577000</v>
      </c>
      <c r="M23" s="17" t="str">
        <f t="shared" si="2"/>
        <v/>
      </c>
    </row>
    <row r="24" spans="1:13" ht="54">
      <c r="A24" s="42">
        <v>17</v>
      </c>
      <c r="B24" s="39" t="s">
        <v>1160</v>
      </c>
      <c r="C24" s="37" t="s">
        <v>1158</v>
      </c>
      <c r="D24" s="40" t="s">
        <v>1159</v>
      </c>
      <c r="E24" s="40" t="s">
        <v>54</v>
      </c>
      <c r="F24" s="35" t="s">
        <v>23</v>
      </c>
      <c r="G24" s="38">
        <v>2</v>
      </c>
      <c r="H24" s="38">
        <v>1960</v>
      </c>
      <c r="I24" s="41"/>
      <c r="J24" s="9" t="e">
        <f t="shared" si="3"/>
        <v>#DIV/0!</v>
      </c>
      <c r="K24" s="41">
        <v>59</v>
      </c>
      <c r="L24" s="41">
        <v>98500</v>
      </c>
      <c r="M24" s="17" t="str">
        <f t="shared" si="2"/>
        <v/>
      </c>
    </row>
    <row r="25" spans="1:13" ht="54">
      <c r="A25">
        <v>18</v>
      </c>
      <c r="B25" s="34" t="s">
        <v>1161</v>
      </c>
      <c r="C25" s="37" t="s">
        <v>1158</v>
      </c>
      <c r="D25" s="347" t="s">
        <v>1159</v>
      </c>
      <c r="E25" s="37" t="s">
        <v>54</v>
      </c>
      <c r="F25" s="35" t="s">
        <v>23</v>
      </c>
      <c r="G25" s="38">
        <v>2</v>
      </c>
      <c r="H25" s="38">
        <v>1963</v>
      </c>
      <c r="I25" s="38"/>
      <c r="J25" s="9" t="e">
        <f t="shared" si="3"/>
        <v>#DIV/0!</v>
      </c>
      <c r="K25" s="35">
        <v>33</v>
      </c>
      <c r="L25" s="38">
        <v>112200</v>
      </c>
      <c r="M25" s="17" t="str">
        <f t="shared" si="2"/>
        <v/>
      </c>
    </row>
    <row r="26" spans="1:13" ht="54">
      <c r="A26" s="42">
        <v>19</v>
      </c>
      <c r="B26" s="39" t="s">
        <v>1162</v>
      </c>
      <c r="C26" s="37" t="s">
        <v>1158</v>
      </c>
      <c r="D26" s="40" t="s">
        <v>1159</v>
      </c>
      <c r="E26" s="28" t="s">
        <v>54</v>
      </c>
      <c r="F26" s="40" t="s">
        <v>23</v>
      </c>
      <c r="G26" s="35">
        <v>3</v>
      </c>
      <c r="H26" s="38">
        <v>5540</v>
      </c>
      <c r="I26" s="41"/>
      <c r="J26" s="9" t="e">
        <f t="shared" si="3"/>
        <v>#DIV/0!</v>
      </c>
      <c r="K26" s="18">
        <v>179</v>
      </c>
      <c r="L26" s="73">
        <v>284000</v>
      </c>
      <c r="M26" s="17" t="str">
        <f t="shared" si="2"/>
        <v/>
      </c>
    </row>
    <row r="27" spans="1:13" ht="31.5">
      <c r="A27">
        <v>20</v>
      </c>
      <c r="B27" s="39" t="s">
        <v>1163</v>
      </c>
      <c r="C27" s="627" t="s">
        <v>1164</v>
      </c>
      <c r="D27" s="40" t="s">
        <v>1165</v>
      </c>
      <c r="E27" s="40" t="s">
        <v>54</v>
      </c>
      <c r="F27" s="35" t="s">
        <v>23</v>
      </c>
      <c r="G27" s="38" t="s">
        <v>1166</v>
      </c>
      <c r="H27" s="38">
        <v>20200</v>
      </c>
      <c r="I27" s="41"/>
      <c r="J27" s="9" t="e">
        <f t="shared" si="3"/>
        <v>#DIV/0!</v>
      </c>
      <c r="K27" s="41">
        <v>640</v>
      </c>
      <c r="L27" s="41">
        <v>1000000</v>
      </c>
      <c r="M27" s="17" t="str">
        <f t="shared" si="2"/>
        <v/>
      </c>
    </row>
    <row r="28" spans="1:13">
      <c r="A28" s="42">
        <v>21</v>
      </c>
      <c r="B28" s="39" t="s">
        <v>1167</v>
      </c>
      <c r="C28" s="35" t="s">
        <v>1168</v>
      </c>
      <c r="D28" s="40" t="s">
        <v>1128</v>
      </c>
      <c r="E28" s="40" t="s">
        <v>54</v>
      </c>
      <c r="F28" s="35" t="s">
        <v>23</v>
      </c>
      <c r="G28" s="38">
        <v>2</v>
      </c>
      <c r="H28" s="38">
        <v>3273</v>
      </c>
      <c r="I28" s="41" t="s">
        <v>1169</v>
      </c>
      <c r="J28" s="9" t="e">
        <f t="shared" si="3"/>
        <v>#VALUE!</v>
      </c>
      <c r="K28" s="41">
        <v>97</v>
      </c>
      <c r="L28" s="41">
        <v>134100</v>
      </c>
      <c r="M28" s="17">
        <f t="shared" si="2"/>
        <v>3273</v>
      </c>
    </row>
    <row r="29" spans="1:13" ht="24">
      <c r="A29">
        <v>22</v>
      </c>
      <c r="B29" s="39" t="s">
        <v>1170</v>
      </c>
      <c r="C29" s="35" t="s">
        <v>1171</v>
      </c>
      <c r="D29" s="40" t="s">
        <v>1172</v>
      </c>
      <c r="E29" s="40" t="s">
        <v>54</v>
      </c>
      <c r="F29" s="35" t="s">
        <v>23</v>
      </c>
      <c r="G29" s="38">
        <v>1</v>
      </c>
      <c r="H29" s="38">
        <v>57414</v>
      </c>
      <c r="I29" s="38"/>
      <c r="J29" s="9" t="e">
        <f t="shared" si="3"/>
        <v>#DIV/0!</v>
      </c>
      <c r="K29" s="41">
        <v>700</v>
      </c>
      <c r="L29" s="41">
        <v>3266000</v>
      </c>
      <c r="M29" s="17" t="str">
        <f t="shared" si="2"/>
        <v/>
      </c>
    </row>
    <row r="30" spans="1:13" ht="24">
      <c r="A30" s="42">
        <v>23</v>
      </c>
      <c r="B30" s="34" t="s">
        <v>1173</v>
      </c>
      <c r="C30" s="35" t="s">
        <v>1171</v>
      </c>
      <c r="D30" s="36" t="s">
        <v>110</v>
      </c>
      <c r="E30" s="37" t="s">
        <v>54</v>
      </c>
      <c r="F30" s="35" t="s">
        <v>23</v>
      </c>
      <c r="G30" s="38">
        <v>3</v>
      </c>
      <c r="H30" s="38">
        <v>37033</v>
      </c>
      <c r="I30" s="38"/>
      <c r="J30" s="9" t="e">
        <f t="shared" si="3"/>
        <v>#DIV/0!</v>
      </c>
      <c r="K30" s="35">
        <v>700</v>
      </c>
      <c r="L30" s="38">
        <v>1848000</v>
      </c>
      <c r="M30" s="17" t="str">
        <f t="shared" si="2"/>
        <v/>
      </c>
    </row>
    <row r="31" spans="1:13" ht="24">
      <c r="A31">
        <v>24</v>
      </c>
      <c r="B31" s="39" t="s">
        <v>1174</v>
      </c>
      <c r="C31" s="35" t="s">
        <v>1171</v>
      </c>
      <c r="D31" s="40" t="s">
        <v>1172</v>
      </c>
      <c r="E31" s="28" t="s">
        <v>54</v>
      </c>
      <c r="F31" s="35" t="s">
        <v>23</v>
      </c>
      <c r="G31" s="35">
        <v>3</v>
      </c>
      <c r="H31" s="38">
        <v>85686</v>
      </c>
      <c r="I31" s="38"/>
      <c r="J31" s="9" t="e">
        <f t="shared" si="3"/>
        <v>#DIV/0!</v>
      </c>
      <c r="K31" s="18">
        <v>1400</v>
      </c>
      <c r="L31" s="18">
        <v>5659000</v>
      </c>
      <c r="M31" s="17" t="str">
        <f t="shared" si="2"/>
        <v/>
      </c>
    </row>
    <row r="32" spans="1:13" ht="27">
      <c r="A32" s="42">
        <v>25</v>
      </c>
      <c r="B32" s="39" t="s">
        <v>1175</v>
      </c>
      <c r="C32" s="37" t="s">
        <v>720</v>
      </c>
      <c r="D32" s="40" t="s">
        <v>21</v>
      </c>
      <c r="E32" s="40" t="s">
        <v>54</v>
      </c>
      <c r="F32" s="35" t="s">
        <v>23</v>
      </c>
      <c r="G32" s="38">
        <v>3</v>
      </c>
      <c r="H32" s="38">
        <v>434328</v>
      </c>
      <c r="I32" s="41"/>
      <c r="J32" s="9" t="e">
        <f t="shared" si="3"/>
        <v>#DIV/0!</v>
      </c>
      <c r="K32" s="41">
        <v>6152</v>
      </c>
      <c r="L32" s="41">
        <v>7961500</v>
      </c>
      <c r="M32" s="17" t="str">
        <f t="shared" si="2"/>
        <v/>
      </c>
    </row>
    <row r="33" spans="1:13" ht="54">
      <c r="A33">
        <v>26</v>
      </c>
      <c r="B33" s="628" t="s">
        <v>1176</v>
      </c>
      <c r="C33" s="923"/>
      <c r="D33" s="924"/>
      <c r="E33" s="924"/>
      <c r="F33" s="924"/>
      <c r="G33" s="924"/>
      <c r="H33" s="925"/>
      <c r="I33" s="629" t="s">
        <v>1177</v>
      </c>
      <c r="J33" s="630"/>
      <c r="K33" s="926" t="s">
        <v>1178</v>
      </c>
      <c r="L33" s="927"/>
      <c r="M33" s="631"/>
    </row>
    <row r="34" spans="1:13" ht="36">
      <c r="A34" s="42">
        <v>27</v>
      </c>
      <c r="B34" s="39" t="s">
        <v>1179</v>
      </c>
      <c r="C34" s="37" t="s">
        <v>720</v>
      </c>
      <c r="D34" s="40" t="s">
        <v>1180</v>
      </c>
      <c r="E34" s="40" t="s">
        <v>54</v>
      </c>
      <c r="F34" s="35" t="s">
        <v>23</v>
      </c>
      <c r="G34" s="38">
        <v>1</v>
      </c>
      <c r="H34" s="38">
        <v>1172</v>
      </c>
      <c r="I34" s="41"/>
      <c r="J34" s="9" t="e">
        <f>H34/I34</f>
        <v>#DIV/0!</v>
      </c>
      <c r="K34" s="41" t="s">
        <v>1181</v>
      </c>
      <c r="L34" s="41">
        <v>41400</v>
      </c>
      <c r="M34" s="17" t="str">
        <f>IF(ISBLANK(I34),"",H34)</f>
        <v/>
      </c>
    </row>
    <row r="35" spans="1:13">
      <c r="A35">
        <v>28</v>
      </c>
      <c r="B35" s="628" t="s">
        <v>1176</v>
      </c>
      <c r="C35" s="918"/>
      <c r="D35" s="919"/>
      <c r="E35" s="919"/>
      <c r="F35" s="919"/>
      <c r="G35" s="919"/>
      <c r="H35" s="920"/>
      <c r="I35" s="632"/>
      <c r="J35" s="633"/>
      <c r="K35" s="921" t="s">
        <v>1182</v>
      </c>
      <c r="L35" s="922"/>
      <c r="M35" s="631"/>
    </row>
    <row r="36" spans="1:13" ht="24">
      <c r="A36" s="42">
        <v>29</v>
      </c>
      <c r="B36" s="39" t="s">
        <v>1183</v>
      </c>
      <c r="C36" s="35" t="s">
        <v>20</v>
      </c>
      <c r="D36" s="40" t="s">
        <v>81</v>
      </c>
      <c r="E36" s="40" t="s">
        <v>54</v>
      </c>
      <c r="F36" s="35" t="s">
        <v>23</v>
      </c>
      <c r="G36" s="38">
        <v>2</v>
      </c>
      <c r="H36" s="38">
        <v>9699</v>
      </c>
      <c r="I36" s="41"/>
      <c r="J36" s="9" t="e">
        <f>H36/I36</f>
        <v>#DIV/0!</v>
      </c>
      <c r="K36" s="41">
        <v>198</v>
      </c>
      <c r="L36" s="41">
        <v>516167</v>
      </c>
      <c r="M36" s="5"/>
    </row>
    <row r="37" spans="1:13" ht="36">
      <c r="A37">
        <v>30</v>
      </c>
      <c r="B37" s="39" t="s">
        <v>1184</v>
      </c>
      <c r="C37" s="35" t="s">
        <v>20</v>
      </c>
      <c r="D37" s="40" t="s">
        <v>81</v>
      </c>
      <c r="E37" s="40" t="s">
        <v>54</v>
      </c>
      <c r="F37" s="35" t="s">
        <v>23</v>
      </c>
      <c r="G37" s="38">
        <v>2</v>
      </c>
      <c r="H37" s="38">
        <v>8402</v>
      </c>
      <c r="I37" s="41"/>
      <c r="J37" s="9" t="e">
        <f>H37/I37</f>
        <v>#DIV/0!</v>
      </c>
      <c r="K37" s="41">
        <v>261</v>
      </c>
      <c r="L37" s="41">
        <v>421257</v>
      </c>
      <c r="M37" s="5"/>
    </row>
    <row r="38" spans="1:13" ht="24">
      <c r="A38" s="42">
        <v>31</v>
      </c>
      <c r="B38" s="39" t="s">
        <v>1185</v>
      </c>
      <c r="C38" s="35" t="s">
        <v>20</v>
      </c>
      <c r="D38" s="40" t="s">
        <v>1128</v>
      </c>
      <c r="E38" s="40" t="s">
        <v>54</v>
      </c>
      <c r="F38" s="35" t="s">
        <v>23</v>
      </c>
      <c r="G38" s="38">
        <v>2</v>
      </c>
      <c r="H38" s="38">
        <v>1555</v>
      </c>
      <c r="I38" s="41">
        <v>1566</v>
      </c>
      <c r="J38" s="9">
        <f>H38/I38</f>
        <v>0.99297573435504471</v>
      </c>
      <c r="K38" s="41">
        <v>54</v>
      </c>
      <c r="L38" s="41">
        <v>43694</v>
      </c>
      <c r="M38" s="5">
        <v>1554766</v>
      </c>
    </row>
    <row r="39" spans="1:13">
      <c r="A39">
        <v>32</v>
      </c>
      <c r="B39" s="17"/>
      <c r="C39" s="17"/>
      <c r="D39" s="17"/>
      <c r="E39" s="28"/>
      <c r="F39" s="28"/>
      <c r="G39" s="19"/>
      <c r="H39" s="33"/>
      <c r="I39" s="30"/>
      <c r="J39" s="9" t="e">
        <f t="shared" ref="J39:J102" si="4">H39/I39</f>
        <v>#DIV/0!</v>
      </c>
      <c r="K39" s="18"/>
      <c r="L39" s="18"/>
      <c r="M39" s="17"/>
    </row>
    <row r="40" spans="1:13">
      <c r="A40" s="42">
        <v>33</v>
      </c>
      <c r="B40" s="17"/>
      <c r="C40" s="17"/>
      <c r="D40" s="17"/>
      <c r="E40" s="17"/>
      <c r="F40" s="17"/>
      <c r="G40" s="19"/>
      <c r="H40" s="67"/>
      <c r="I40" s="67"/>
      <c r="J40" s="9" t="e">
        <f t="shared" si="4"/>
        <v>#DIV/0!</v>
      </c>
      <c r="K40" s="18"/>
      <c r="L40" s="18"/>
      <c r="M40" s="17"/>
    </row>
    <row r="41" spans="1:13">
      <c r="A41">
        <v>34</v>
      </c>
      <c r="B41" s="17"/>
      <c r="C41" s="17"/>
      <c r="D41" s="17"/>
      <c r="E41" s="17"/>
      <c r="F41" s="17"/>
      <c r="G41" s="19"/>
      <c r="H41" s="17"/>
      <c r="I41" s="17"/>
      <c r="J41" s="9" t="e">
        <f t="shared" si="4"/>
        <v>#DIV/0!</v>
      </c>
      <c r="K41" s="18"/>
      <c r="L41" s="18"/>
      <c r="M41" s="17"/>
    </row>
    <row r="42" spans="1:13">
      <c r="A42" s="42">
        <v>35</v>
      </c>
      <c r="B42" s="17"/>
      <c r="C42" s="17"/>
      <c r="D42" s="17"/>
      <c r="E42" s="17"/>
      <c r="F42" s="17"/>
      <c r="G42" s="19"/>
      <c r="H42" s="17"/>
      <c r="I42" s="17"/>
      <c r="J42" s="9" t="e">
        <f t="shared" si="4"/>
        <v>#DIV/0!</v>
      </c>
      <c r="K42" s="18"/>
      <c r="L42" s="18"/>
      <c r="M42" s="17"/>
    </row>
    <row r="43" spans="1:13">
      <c r="A43">
        <v>36</v>
      </c>
      <c r="B43" s="17"/>
      <c r="C43" s="17"/>
      <c r="D43" s="17"/>
      <c r="E43" s="17"/>
      <c r="F43" s="17"/>
      <c r="G43" s="19"/>
      <c r="H43" s="17"/>
      <c r="I43" s="17"/>
      <c r="J43" s="9" t="e">
        <f t="shared" si="4"/>
        <v>#DIV/0!</v>
      </c>
      <c r="K43" s="18"/>
      <c r="L43" s="18"/>
      <c r="M43" s="17"/>
    </row>
    <row r="44" spans="1:13">
      <c r="A44" s="42">
        <v>37</v>
      </c>
      <c r="B44" s="17"/>
      <c r="C44" s="17"/>
      <c r="D44" s="17"/>
      <c r="E44" s="17"/>
      <c r="F44" s="17"/>
      <c r="G44" s="19"/>
      <c r="H44" s="67"/>
      <c r="I44" s="67"/>
      <c r="J44" s="43" t="e">
        <f t="shared" si="4"/>
        <v>#DIV/0!</v>
      </c>
      <c r="K44" s="18"/>
      <c r="L44" s="18"/>
      <c r="M44" s="17"/>
    </row>
    <row r="45" spans="1:13">
      <c r="A45">
        <v>38</v>
      </c>
      <c r="B45" s="17"/>
      <c r="C45" s="17"/>
      <c r="D45" s="17"/>
      <c r="E45" s="28"/>
      <c r="F45" s="28"/>
      <c r="G45" s="19"/>
      <c r="H45" s="33"/>
      <c r="I45" s="30"/>
      <c r="J45" s="9" t="e">
        <f t="shared" si="4"/>
        <v>#DIV/0!</v>
      </c>
      <c r="K45" s="18"/>
      <c r="L45" s="18"/>
      <c r="M45" s="17"/>
    </row>
    <row r="46" spans="1:13">
      <c r="A46" s="42">
        <v>39</v>
      </c>
      <c r="B46" s="17"/>
      <c r="C46" s="17"/>
      <c r="D46" s="17"/>
      <c r="E46" s="28"/>
      <c r="F46" s="28"/>
      <c r="G46" s="19"/>
      <c r="H46" s="33"/>
      <c r="I46" s="30"/>
      <c r="J46" s="43" t="e">
        <f t="shared" si="4"/>
        <v>#DIV/0!</v>
      </c>
      <c r="K46" s="18"/>
      <c r="L46" s="18"/>
      <c r="M46" s="17"/>
    </row>
    <row r="47" spans="1:13">
      <c r="A47">
        <v>40</v>
      </c>
      <c r="B47" s="17"/>
      <c r="C47" s="17"/>
      <c r="D47" s="17"/>
      <c r="E47" s="28"/>
      <c r="F47" s="28"/>
      <c r="G47" s="19"/>
      <c r="H47" s="33"/>
      <c r="I47" s="30"/>
      <c r="J47" s="43" t="e">
        <f t="shared" si="4"/>
        <v>#DIV/0!</v>
      </c>
      <c r="K47" s="18"/>
      <c r="L47" s="18"/>
      <c r="M47" s="17"/>
    </row>
    <row r="48" spans="1:13">
      <c r="A48" s="42">
        <v>41</v>
      </c>
      <c r="B48" s="17"/>
      <c r="C48" s="17"/>
      <c r="D48" s="17"/>
      <c r="E48" s="28"/>
      <c r="F48" s="28"/>
      <c r="G48" s="19"/>
      <c r="H48" s="33"/>
      <c r="I48" s="30"/>
      <c r="J48" s="9" t="e">
        <f t="shared" si="4"/>
        <v>#DIV/0!</v>
      </c>
      <c r="K48" s="18"/>
      <c r="L48" s="18"/>
      <c r="M48" s="17"/>
    </row>
    <row r="49" spans="1:13">
      <c r="A49">
        <v>42</v>
      </c>
      <c r="B49" s="17"/>
      <c r="C49" s="17"/>
      <c r="D49" s="17"/>
      <c r="E49" s="28"/>
      <c r="F49" s="28"/>
      <c r="G49" s="19"/>
      <c r="H49" s="33"/>
      <c r="I49" s="30"/>
      <c r="J49" s="9" t="e">
        <f t="shared" si="4"/>
        <v>#DIV/0!</v>
      </c>
      <c r="K49" s="18"/>
      <c r="L49" s="18"/>
      <c r="M49" s="17"/>
    </row>
    <row r="50" spans="1:13">
      <c r="A50" s="42">
        <v>43</v>
      </c>
      <c r="B50" s="17"/>
      <c r="C50" s="17"/>
      <c r="D50" s="17"/>
      <c r="E50" s="28"/>
      <c r="F50" s="28"/>
      <c r="G50" s="19"/>
      <c r="H50" s="33"/>
      <c r="I50" s="30"/>
      <c r="J50" s="9" t="e">
        <f t="shared" si="4"/>
        <v>#DIV/0!</v>
      </c>
      <c r="K50" s="18"/>
      <c r="L50" s="18"/>
      <c r="M50" s="17"/>
    </row>
    <row r="51" spans="1:13">
      <c r="A51">
        <v>44</v>
      </c>
      <c r="B51" s="17"/>
      <c r="C51" s="17"/>
      <c r="D51" s="17"/>
      <c r="E51" s="28"/>
      <c r="F51" s="28"/>
      <c r="G51" s="19"/>
      <c r="H51" s="33"/>
      <c r="I51" s="30"/>
      <c r="J51" s="9" t="e">
        <f t="shared" si="4"/>
        <v>#DIV/0!</v>
      </c>
      <c r="K51" s="18"/>
      <c r="L51" s="18"/>
      <c r="M51" s="17"/>
    </row>
    <row r="52" spans="1:13">
      <c r="A52" s="42">
        <v>45</v>
      </c>
      <c r="B52" s="17"/>
      <c r="C52" s="17"/>
      <c r="D52" s="17"/>
      <c r="E52" s="28"/>
      <c r="F52" s="28"/>
      <c r="G52" s="19"/>
      <c r="H52" s="33"/>
      <c r="I52" s="30"/>
      <c r="J52" s="43" t="e">
        <f t="shared" si="4"/>
        <v>#DIV/0!</v>
      </c>
      <c r="K52" s="18"/>
      <c r="L52" s="18"/>
      <c r="M52" s="17"/>
    </row>
    <row r="53" spans="1:13">
      <c r="A53">
        <v>46</v>
      </c>
      <c r="B53" s="17"/>
      <c r="C53" s="17"/>
      <c r="D53" s="17"/>
      <c r="E53" s="28"/>
      <c r="F53" s="28"/>
      <c r="G53" s="19"/>
      <c r="H53" s="33"/>
      <c r="I53" s="30"/>
      <c r="J53" s="43" t="e">
        <f t="shared" si="4"/>
        <v>#DIV/0!</v>
      </c>
      <c r="K53" s="18"/>
      <c r="L53" s="18"/>
      <c r="M53" s="17"/>
    </row>
    <row r="54" spans="1:13">
      <c r="A54" s="42">
        <v>47</v>
      </c>
      <c r="B54" s="17"/>
      <c r="C54" s="17"/>
      <c r="D54" s="17"/>
      <c r="E54" s="28"/>
      <c r="F54" s="28"/>
      <c r="G54" s="19"/>
      <c r="H54" s="33"/>
      <c r="I54" s="30"/>
      <c r="J54" s="9" t="e">
        <f t="shared" si="4"/>
        <v>#DIV/0!</v>
      </c>
      <c r="K54" s="18"/>
      <c r="L54" s="18"/>
      <c r="M54" s="17"/>
    </row>
    <row r="55" spans="1:13">
      <c r="A55">
        <v>48</v>
      </c>
      <c r="B55" s="17"/>
      <c r="C55" s="17"/>
      <c r="D55" s="17"/>
      <c r="E55" s="28"/>
      <c r="F55" s="28"/>
      <c r="G55" s="19"/>
      <c r="H55" s="33"/>
      <c r="I55" s="30"/>
      <c r="J55" s="43" t="e">
        <f t="shared" si="4"/>
        <v>#DIV/0!</v>
      </c>
      <c r="K55" s="18"/>
      <c r="L55" s="18"/>
      <c r="M55" s="17"/>
    </row>
    <row r="56" spans="1:13">
      <c r="A56" s="42">
        <v>49</v>
      </c>
      <c r="B56" s="17"/>
      <c r="C56" s="17"/>
      <c r="D56" s="17"/>
      <c r="E56" s="28"/>
      <c r="F56" s="28"/>
      <c r="G56" s="19"/>
      <c r="H56" s="33"/>
      <c r="I56" s="30"/>
      <c r="J56" s="43" t="e">
        <f t="shared" si="4"/>
        <v>#DIV/0!</v>
      </c>
      <c r="K56" s="18"/>
      <c r="L56" s="18"/>
      <c r="M56" s="17"/>
    </row>
    <row r="57" spans="1:13">
      <c r="A57">
        <v>50</v>
      </c>
      <c r="B57" s="17"/>
      <c r="C57" s="17"/>
      <c r="D57" s="17"/>
      <c r="E57" s="28"/>
      <c r="F57" s="28"/>
      <c r="G57" s="19"/>
      <c r="H57" s="33"/>
      <c r="I57" s="30"/>
      <c r="J57" s="9" t="e">
        <f t="shared" si="4"/>
        <v>#DIV/0!</v>
      </c>
      <c r="K57" s="18"/>
      <c r="L57" s="18"/>
      <c r="M57" s="17"/>
    </row>
    <row r="58" spans="1:13">
      <c r="A58" s="42">
        <v>51</v>
      </c>
      <c r="B58" s="17"/>
      <c r="C58" s="17"/>
      <c r="D58" s="17"/>
      <c r="E58" s="28"/>
      <c r="F58" s="28"/>
      <c r="G58" s="19"/>
      <c r="H58" s="33"/>
      <c r="I58" s="30"/>
      <c r="J58" s="9" t="e">
        <f t="shared" si="4"/>
        <v>#DIV/0!</v>
      </c>
      <c r="K58" s="18"/>
      <c r="L58" s="18"/>
      <c r="M58" s="17"/>
    </row>
    <row r="59" spans="1:13">
      <c r="A59">
        <v>52</v>
      </c>
      <c r="B59" s="17"/>
      <c r="C59" s="17"/>
      <c r="D59" s="17"/>
      <c r="E59" s="28"/>
      <c r="F59" s="28"/>
      <c r="G59" s="19"/>
      <c r="H59" s="33"/>
      <c r="I59" s="30"/>
      <c r="J59" s="9" t="e">
        <f t="shared" si="4"/>
        <v>#DIV/0!</v>
      </c>
      <c r="K59" s="18"/>
      <c r="L59" s="18"/>
      <c r="M59" s="17"/>
    </row>
    <row r="60" spans="1:13">
      <c r="A60" s="42">
        <v>53</v>
      </c>
      <c r="B60" s="17"/>
      <c r="C60" s="17"/>
      <c r="D60" s="17"/>
      <c r="E60" s="28"/>
      <c r="F60" s="28"/>
      <c r="G60" s="19"/>
      <c r="H60" s="33"/>
      <c r="I60" s="30"/>
      <c r="J60" s="9" t="e">
        <f t="shared" si="4"/>
        <v>#DIV/0!</v>
      </c>
      <c r="K60" s="18"/>
      <c r="L60" s="18"/>
      <c r="M60" s="17"/>
    </row>
    <row r="61" spans="1:13">
      <c r="A61">
        <v>54</v>
      </c>
      <c r="B61" s="17"/>
      <c r="C61" s="17"/>
      <c r="D61" s="17"/>
      <c r="E61" s="28"/>
      <c r="F61" s="28"/>
      <c r="G61" s="19"/>
      <c r="H61" s="33"/>
      <c r="I61" s="30"/>
      <c r="J61" s="43" t="e">
        <f t="shared" si="4"/>
        <v>#DIV/0!</v>
      </c>
      <c r="K61" s="18"/>
      <c r="L61" s="18"/>
      <c r="M61" s="17"/>
    </row>
    <row r="62" spans="1:13">
      <c r="A62" s="42">
        <v>55</v>
      </c>
      <c r="B62" s="17"/>
      <c r="C62" s="17"/>
      <c r="D62" s="17"/>
      <c r="E62" s="28"/>
      <c r="F62" s="28"/>
      <c r="G62" s="19"/>
      <c r="H62" s="33"/>
      <c r="I62" s="30"/>
      <c r="J62" s="43" t="e">
        <f t="shared" si="4"/>
        <v>#DIV/0!</v>
      </c>
      <c r="K62" s="18"/>
      <c r="L62" s="18"/>
      <c r="M62" s="17"/>
    </row>
    <row r="63" spans="1:13">
      <c r="A63">
        <v>56</v>
      </c>
      <c r="B63" s="17"/>
      <c r="C63" s="17"/>
      <c r="D63" s="17"/>
      <c r="E63" s="28"/>
      <c r="F63" s="28"/>
      <c r="G63" s="19"/>
      <c r="H63" s="33"/>
      <c r="I63" s="30"/>
      <c r="J63" s="9" t="e">
        <f t="shared" si="4"/>
        <v>#DIV/0!</v>
      </c>
      <c r="K63" s="18"/>
      <c r="L63" s="18"/>
      <c r="M63" s="17"/>
    </row>
    <row r="64" spans="1:13">
      <c r="A64" s="42">
        <v>57</v>
      </c>
      <c r="B64" s="17"/>
      <c r="C64" s="17"/>
      <c r="D64" s="17"/>
      <c r="E64" s="28"/>
      <c r="F64" s="28"/>
      <c r="G64" s="19"/>
      <c r="H64" s="33"/>
      <c r="I64" s="30"/>
      <c r="J64" s="43" t="e">
        <f t="shared" si="4"/>
        <v>#DIV/0!</v>
      </c>
      <c r="K64" s="18"/>
      <c r="L64" s="18"/>
      <c r="M64" s="17"/>
    </row>
    <row r="65" spans="1:13">
      <c r="A65">
        <v>58</v>
      </c>
      <c r="B65" s="17"/>
      <c r="C65" s="17"/>
      <c r="D65" s="17"/>
      <c r="E65" s="28"/>
      <c r="F65" s="28"/>
      <c r="G65" s="19"/>
      <c r="H65" s="33"/>
      <c r="I65" s="30"/>
      <c r="J65" s="43" t="e">
        <f t="shared" si="4"/>
        <v>#DIV/0!</v>
      </c>
      <c r="K65" s="18"/>
      <c r="L65" s="18"/>
      <c r="M65" s="17"/>
    </row>
    <row r="66" spans="1:13">
      <c r="A66" s="42">
        <v>59</v>
      </c>
      <c r="B66" s="17"/>
      <c r="C66" s="17"/>
      <c r="D66" s="17"/>
      <c r="E66" s="28"/>
      <c r="F66" s="28"/>
      <c r="G66" s="19"/>
      <c r="H66" s="33"/>
      <c r="I66" s="30"/>
      <c r="J66" s="9" t="e">
        <f t="shared" si="4"/>
        <v>#DIV/0!</v>
      </c>
      <c r="K66" s="18"/>
      <c r="L66" s="18"/>
      <c r="M66" s="17"/>
    </row>
    <row r="67" spans="1:13">
      <c r="A67">
        <v>60</v>
      </c>
      <c r="B67" s="17"/>
      <c r="C67" s="17"/>
      <c r="D67" s="17"/>
      <c r="E67" s="28"/>
      <c r="F67" s="28"/>
      <c r="G67" s="19"/>
      <c r="H67" s="33"/>
      <c r="I67" s="30"/>
      <c r="J67" s="9" t="e">
        <f t="shared" si="4"/>
        <v>#DIV/0!</v>
      </c>
      <c r="K67" s="18"/>
      <c r="L67" s="18"/>
      <c r="M67" s="17"/>
    </row>
    <row r="68" spans="1:13">
      <c r="A68" s="42">
        <v>61</v>
      </c>
      <c r="B68" s="17"/>
      <c r="C68" s="17"/>
      <c r="D68" s="17"/>
      <c r="E68" s="28"/>
      <c r="F68" s="28"/>
      <c r="G68" s="19"/>
      <c r="H68" s="33"/>
      <c r="I68" s="30"/>
      <c r="J68" s="9" t="e">
        <f t="shared" si="4"/>
        <v>#DIV/0!</v>
      </c>
      <c r="K68" s="18"/>
      <c r="L68" s="18"/>
      <c r="M68" s="17"/>
    </row>
    <row r="69" spans="1:13">
      <c r="A69">
        <v>62</v>
      </c>
      <c r="B69" s="17"/>
      <c r="C69" s="17"/>
      <c r="D69" s="17"/>
      <c r="E69" s="28"/>
      <c r="F69" s="28"/>
      <c r="G69" s="19"/>
      <c r="H69" s="33"/>
      <c r="I69" s="30"/>
      <c r="J69" s="9" t="e">
        <f t="shared" si="4"/>
        <v>#DIV/0!</v>
      </c>
      <c r="K69" s="18"/>
      <c r="L69" s="18"/>
      <c r="M69" s="17"/>
    </row>
    <row r="70" spans="1:13">
      <c r="A70" s="42">
        <v>63</v>
      </c>
      <c r="B70" s="17"/>
      <c r="C70" s="17"/>
      <c r="D70" s="17"/>
      <c r="E70" s="28"/>
      <c r="F70" s="28"/>
      <c r="G70" s="19"/>
      <c r="H70" s="33"/>
      <c r="I70" s="30"/>
      <c r="J70" s="43" t="e">
        <f t="shared" si="4"/>
        <v>#DIV/0!</v>
      </c>
      <c r="K70" s="18"/>
      <c r="L70" s="18"/>
      <c r="M70" s="17"/>
    </row>
    <row r="71" spans="1:13">
      <c r="A71">
        <v>64</v>
      </c>
      <c r="B71" s="17"/>
      <c r="C71" s="17"/>
      <c r="D71" s="17"/>
      <c r="E71" s="28"/>
      <c r="F71" s="28"/>
      <c r="G71" s="19"/>
      <c r="H71" s="33"/>
      <c r="I71" s="30"/>
      <c r="J71" s="43" t="e">
        <f t="shared" si="4"/>
        <v>#DIV/0!</v>
      </c>
      <c r="K71" s="18"/>
      <c r="L71" s="18"/>
      <c r="M71" s="17"/>
    </row>
    <row r="72" spans="1:13">
      <c r="A72" s="42">
        <v>65</v>
      </c>
      <c r="B72" s="17"/>
      <c r="C72" s="17"/>
      <c r="D72" s="17"/>
      <c r="E72" s="28"/>
      <c r="F72" s="28"/>
      <c r="G72" s="19"/>
      <c r="H72" s="33"/>
      <c r="I72" s="30"/>
      <c r="J72" s="9" t="e">
        <f t="shared" si="4"/>
        <v>#DIV/0!</v>
      </c>
      <c r="K72" s="18"/>
      <c r="L72" s="18"/>
      <c r="M72" s="17"/>
    </row>
    <row r="73" spans="1:13">
      <c r="A73">
        <v>66</v>
      </c>
      <c r="B73" s="17"/>
      <c r="C73" s="17"/>
      <c r="D73" s="17"/>
      <c r="E73" s="28"/>
      <c r="F73" s="28"/>
      <c r="G73" s="19"/>
      <c r="H73" s="33"/>
      <c r="I73" s="30"/>
      <c r="J73" s="43" t="e">
        <f t="shared" si="4"/>
        <v>#DIV/0!</v>
      </c>
      <c r="K73" s="18"/>
      <c r="L73" s="18"/>
      <c r="M73" s="17"/>
    </row>
    <row r="74" spans="1:13">
      <c r="A74" s="42">
        <v>67</v>
      </c>
      <c r="B74" s="17"/>
      <c r="C74" s="17"/>
      <c r="D74" s="17"/>
      <c r="E74" s="28"/>
      <c r="F74" s="28"/>
      <c r="G74" s="19"/>
      <c r="H74" s="33"/>
      <c r="I74" s="30"/>
      <c r="J74" s="43" t="e">
        <f t="shared" si="4"/>
        <v>#DIV/0!</v>
      </c>
      <c r="K74" s="18"/>
      <c r="L74" s="18"/>
      <c r="M74" s="17"/>
    </row>
    <row r="75" spans="1:13">
      <c r="A75">
        <v>68</v>
      </c>
      <c r="B75" s="17"/>
      <c r="C75" s="17"/>
      <c r="D75" s="17"/>
      <c r="E75" s="28"/>
      <c r="F75" s="28"/>
      <c r="G75" s="19"/>
      <c r="H75" s="33"/>
      <c r="I75" s="30"/>
      <c r="J75" s="9" t="e">
        <f t="shared" si="4"/>
        <v>#DIV/0!</v>
      </c>
      <c r="K75" s="18"/>
      <c r="L75" s="18"/>
      <c r="M75" s="17"/>
    </row>
    <row r="76" spans="1:13">
      <c r="A76" s="42">
        <v>69</v>
      </c>
      <c r="B76" s="17"/>
      <c r="C76" s="17"/>
      <c r="D76" s="17"/>
      <c r="E76" s="28"/>
      <c r="F76" s="28"/>
      <c r="G76" s="19"/>
      <c r="H76" s="33"/>
      <c r="I76" s="30"/>
      <c r="J76" s="9" t="e">
        <f t="shared" si="4"/>
        <v>#DIV/0!</v>
      </c>
      <c r="K76" s="18"/>
      <c r="L76" s="18"/>
      <c r="M76" s="17"/>
    </row>
    <row r="77" spans="1:13">
      <c r="A77">
        <v>70</v>
      </c>
      <c r="B77" s="17"/>
      <c r="C77" s="17"/>
      <c r="D77" s="17"/>
      <c r="E77" s="28"/>
      <c r="F77" s="28"/>
      <c r="G77" s="19"/>
      <c r="H77" s="33"/>
      <c r="I77" s="30"/>
      <c r="J77" s="9" t="e">
        <f t="shared" si="4"/>
        <v>#DIV/0!</v>
      </c>
      <c r="K77" s="18"/>
      <c r="L77" s="18"/>
      <c r="M77" s="17"/>
    </row>
    <row r="78" spans="1:13">
      <c r="A78" s="42">
        <v>71</v>
      </c>
      <c r="B78" s="17"/>
      <c r="C78" s="17"/>
      <c r="D78" s="17"/>
      <c r="E78" s="28"/>
      <c r="F78" s="28"/>
      <c r="G78" s="19"/>
      <c r="H78" s="33"/>
      <c r="I78" s="30"/>
      <c r="J78" s="9" t="e">
        <f t="shared" si="4"/>
        <v>#DIV/0!</v>
      </c>
      <c r="K78" s="18"/>
      <c r="L78" s="18"/>
      <c r="M78" s="17"/>
    </row>
    <row r="79" spans="1:13">
      <c r="A79">
        <v>72</v>
      </c>
      <c r="B79" s="17"/>
      <c r="C79" s="17"/>
      <c r="D79" s="17"/>
      <c r="E79" s="28"/>
      <c r="F79" s="28"/>
      <c r="G79" s="19"/>
      <c r="H79" s="33"/>
      <c r="I79" s="30"/>
      <c r="J79" s="43" t="e">
        <f t="shared" si="4"/>
        <v>#DIV/0!</v>
      </c>
      <c r="K79" s="18"/>
      <c r="L79" s="18"/>
      <c r="M79" s="17"/>
    </row>
    <row r="80" spans="1:13">
      <c r="A80" s="42">
        <v>73</v>
      </c>
      <c r="B80" s="17"/>
      <c r="C80" s="17"/>
      <c r="D80" s="17"/>
      <c r="E80" s="28"/>
      <c r="F80" s="28"/>
      <c r="G80" s="19"/>
      <c r="H80" s="33"/>
      <c r="I80" s="30"/>
      <c r="J80" s="43" t="e">
        <f t="shared" si="4"/>
        <v>#DIV/0!</v>
      </c>
      <c r="K80" s="18"/>
      <c r="L80" s="18"/>
      <c r="M80" s="17"/>
    </row>
    <row r="81" spans="1:13">
      <c r="A81">
        <v>74</v>
      </c>
      <c r="B81" s="17"/>
      <c r="C81" s="17"/>
      <c r="D81" s="17"/>
      <c r="E81" s="28"/>
      <c r="F81" s="28"/>
      <c r="G81" s="19"/>
      <c r="H81" s="33"/>
      <c r="I81" s="30"/>
      <c r="J81" s="9" t="e">
        <f t="shared" si="4"/>
        <v>#DIV/0!</v>
      </c>
      <c r="K81" s="18"/>
      <c r="L81" s="18"/>
      <c r="M81" s="17"/>
    </row>
    <row r="82" spans="1:13">
      <c r="A82" s="42">
        <v>75</v>
      </c>
      <c r="B82" s="17"/>
      <c r="C82" s="17"/>
      <c r="D82" s="17"/>
      <c r="E82" s="28"/>
      <c r="F82" s="28"/>
      <c r="G82" s="19"/>
      <c r="H82" s="33"/>
      <c r="I82" s="30"/>
      <c r="J82" s="43" t="e">
        <f t="shared" si="4"/>
        <v>#DIV/0!</v>
      </c>
      <c r="K82" s="18"/>
      <c r="L82" s="18"/>
      <c r="M82" s="17"/>
    </row>
    <row r="83" spans="1:13">
      <c r="A83">
        <v>76</v>
      </c>
      <c r="B83" s="17"/>
      <c r="C83" s="17"/>
      <c r="D83" s="17"/>
      <c r="E83" s="28"/>
      <c r="F83" s="28"/>
      <c r="G83" s="19"/>
      <c r="H83" s="33"/>
      <c r="I83" s="30"/>
      <c r="J83" s="43" t="e">
        <f t="shared" si="4"/>
        <v>#DIV/0!</v>
      </c>
      <c r="K83" s="18"/>
      <c r="L83" s="18"/>
      <c r="M83" s="17"/>
    </row>
    <row r="84" spans="1:13">
      <c r="A84" s="42">
        <v>77</v>
      </c>
      <c r="B84" s="17"/>
      <c r="C84" s="17"/>
      <c r="D84" s="17"/>
      <c r="E84" s="28"/>
      <c r="F84" s="28"/>
      <c r="G84" s="19"/>
      <c r="H84" s="33"/>
      <c r="I84" s="30"/>
      <c r="J84" s="9" t="e">
        <f t="shared" si="4"/>
        <v>#DIV/0!</v>
      </c>
      <c r="K84" s="18"/>
      <c r="L84" s="18"/>
      <c r="M84" s="17"/>
    </row>
    <row r="85" spans="1:13">
      <c r="A85">
        <v>78</v>
      </c>
      <c r="B85" s="17"/>
      <c r="C85" s="17"/>
      <c r="D85" s="17"/>
      <c r="E85" s="28"/>
      <c r="F85" s="28"/>
      <c r="G85" s="19"/>
      <c r="H85" s="33"/>
      <c r="I85" s="30"/>
      <c r="J85" s="9" t="e">
        <f t="shared" si="4"/>
        <v>#DIV/0!</v>
      </c>
      <c r="K85" s="18"/>
      <c r="L85" s="18"/>
      <c r="M85" s="17"/>
    </row>
    <row r="86" spans="1:13">
      <c r="A86" s="42">
        <v>79</v>
      </c>
      <c r="B86" s="17"/>
      <c r="C86" s="17"/>
      <c r="D86" s="17"/>
      <c r="E86" s="28"/>
      <c r="F86" s="28"/>
      <c r="G86" s="19"/>
      <c r="H86" s="33"/>
      <c r="I86" s="30"/>
      <c r="J86" s="9" t="e">
        <f t="shared" si="4"/>
        <v>#DIV/0!</v>
      </c>
      <c r="K86" s="18"/>
      <c r="L86" s="18"/>
      <c r="M86" s="17"/>
    </row>
    <row r="87" spans="1:13">
      <c r="A87">
        <v>80</v>
      </c>
      <c r="B87" s="17"/>
      <c r="C87" s="17"/>
      <c r="D87" s="17"/>
      <c r="E87" s="28"/>
      <c r="F87" s="28"/>
      <c r="G87" s="19"/>
      <c r="H87" s="33"/>
      <c r="I87" s="30"/>
      <c r="J87" s="9" t="e">
        <f t="shared" si="4"/>
        <v>#DIV/0!</v>
      </c>
      <c r="K87" s="18"/>
      <c r="L87" s="18"/>
      <c r="M87" s="17"/>
    </row>
    <row r="88" spans="1:13">
      <c r="A88" s="42">
        <v>81</v>
      </c>
      <c r="B88" s="17"/>
      <c r="C88" s="17"/>
      <c r="D88" s="17"/>
      <c r="E88" s="28"/>
      <c r="F88" s="28"/>
      <c r="G88" s="19"/>
      <c r="H88" s="33"/>
      <c r="I88" s="30"/>
      <c r="J88" s="43" t="e">
        <f t="shared" si="4"/>
        <v>#DIV/0!</v>
      </c>
      <c r="K88" s="18"/>
      <c r="L88" s="18"/>
      <c r="M88" s="17"/>
    </row>
    <row r="89" spans="1:13">
      <c r="A89">
        <v>82</v>
      </c>
      <c r="B89" s="17"/>
      <c r="C89" s="17"/>
      <c r="D89" s="17"/>
      <c r="E89" s="28"/>
      <c r="F89" s="28"/>
      <c r="G89" s="19"/>
      <c r="H89" s="33"/>
      <c r="I89" s="30"/>
      <c r="J89" s="43" t="e">
        <f t="shared" si="4"/>
        <v>#DIV/0!</v>
      </c>
      <c r="K89" s="18"/>
      <c r="L89" s="18"/>
      <c r="M89" s="17"/>
    </row>
    <row r="90" spans="1:13">
      <c r="A90" s="42">
        <v>83</v>
      </c>
      <c r="B90" s="17"/>
      <c r="C90" s="17"/>
      <c r="D90" s="17"/>
      <c r="E90" s="28"/>
      <c r="F90" s="28"/>
      <c r="G90" s="19"/>
      <c r="H90" s="33"/>
      <c r="I90" s="30"/>
      <c r="J90" s="9" t="e">
        <f t="shared" si="4"/>
        <v>#DIV/0!</v>
      </c>
      <c r="K90" s="18"/>
      <c r="L90" s="18"/>
      <c r="M90" s="17"/>
    </row>
    <row r="91" spans="1:13">
      <c r="A91">
        <v>84</v>
      </c>
      <c r="B91" s="17"/>
      <c r="C91" s="17"/>
      <c r="D91" s="17"/>
      <c r="E91" s="28"/>
      <c r="F91" s="28"/>
      <c r="G91" s="19"/>
      <c r="H91" s="33"/>
      <c r="I91" s="30"/>
      <c r="J91" s="43" t="e">
        <f t="shared" si="4"/>
        <v>#DIV/0!</v>
      </c>
      <c r="K91" s="18"/>
      <c r="L91" s="18"/>
      <c r="M91" s="17"/>
    </row>
    <row r="92" spans="1:13">
      <c r="A92" s="42">
        <v>85</v>
      </c>
      <c r="B92" s="17"/>
      <c r="C92" s="17"/>
      <c r="D92" s="17"/>
      <c r="E92" s="28"/>
      <c r="F92" s="28"/>
      <c r="G92" s="19"/>
      <c r="H92" s="33"/>
      <c r="I92" s="30"/>
      <c r="J92" s="43" t="e">
        <f t="shared" si="4"/>
        <v>#DIV/0!</v>
      </c>
      <c r="K92" s="18"/>
      <c r="L92" s="18"/>
      <c r="M92" s="17"/>
    </row>
    <row r="93" spans="1:13">
      <c r="A93">
        <v>86</v>
      </c>
      <c r="B93" s="17"/>
      <c r="C93" s="17"/>
      <c r="D93" s="17"/>
      <c r="E93" s="28"/>
      <c r="F93" s="28"/>
      <c r="G93" s="19"/>
      <c r="H93" s="33"/>
      <c r="I93" s="30"/>
      <c r="J93" s="9" t="e">
        <f t="shared" si="4"/>
        <v>#DIV/0!</v>
      </c>
      <c r="K93" s="18"/>
      <c r="L93" s="18"/>
      <c r="M93" s="17"/>
    </row>
    <row r="94" spans="1:13">
      <c r="A94" s="42">
        <v>87</v>
      </c>
      <c r="B94" s="17"/>
      <c r="C94" s="17"/>
      <c r="D94" s="17"/>
      <c r="E94" s="28"/>
      <c r="F94" s="28"/>
      <c r="G94" s="19"/>
      <c r="H94" s="33"/>
      <c r="I94" s="30"/>
      <c r="J94" s="9" t="e">
        <f t="shared" si="4"/>
        <v>#DIV/0!</v>
      </c>
      <c r="K94" s="18"/>
      <c r="L94" s="18"/>
      <c r="M94" s="17"/>
    </row>
    <row r="95" spans="1:13">
      <c r="A95">
        <v>88</v>
      </c>
      <c r="B95" s="17"/>
      <c r="C95" s="17"/>
      <c r="D95" s="17"/>
      <c r="E95" s="28"/>
      <c r="F95" s="28"/>
      <c r="G95" s="19"/>
      <c r="H95" s="33"/>
      <c r="I95" s="30"/>
      <c r="J95" s="9" t="e">
        <f t="shared" si="4"/>
        <v>#DIV/0!</v>
      </c>
      <c r="K95" s="18"/>
      <c r="L95" s="18"/>
      <c r="M95" s="17"/>
    </row>
    <row r="96" spans="1:13">
      <c r="A96" s="42">
        <v>89</v>
      </c>
      <c r="B96" s="17"/>
      <c r="C96" s="17"/>
      <c r="D96" s="17"/>
      <c r="E96" s="28"/>
      <c r="F96" s="28"/>
      <c r="G96" s="19"/>
      <c r="H96" s="33"/>
      <c r="I96" s="30"/>
      <c r="J96" s="9" t="e">
        <f t="shared" si="4"/>
        <v>#DIV/0!</v>
      </c>
      <c r="K96" s="18"/>
      <c r="L96" s="18"/>
      <c r="M96" s="17"/>
    </row>
    <row r="97" spans="1:13">
      <c r="A97">
        <v>90</v>
      </c>
      <c r="B97" s="17"/>
      <c r="C97" s="17"/>
      <c r="D97" s="17"/>
      <c r="E97" s="28"/>
      <c r="F97" s="28"/>
      <c r="G97" s="19"/>
      <c r="H97" s="33"/>
      <c r="I97" s="30"/>
      <c r="J97" s="43" t="e">
        <f t="shared" si="4"/>
        <v>#DIV/0!</v>
      </c>
      <c r="K97" s="18"/>
      <c r="L97" s="18"/>
      <c r="M97" s="17"/>
    </row>
    <row r="98" spans="1:13">
      <c r="A98" s="42">
        <v>91</v>
      </c>
      <c r="B98" s="17"/>
      <c r="C98" s="17"/>
      <c r="D98" s="17"/>
      <c r="E98" s="28"/>
      <c r="F98" s="28"/>
      <c r="G98" s="19"/>
      <c r="H98" s="33"/>
      <c r="I98" s="30"/>
      <c r="J98" s="43" t="e">
        <f t="shared" si="4"/>
        <v>#DIV/0!</v>
      </c>
      <c r="K98" s="18"/>
      <c r="L98" s="18"/>
      <c r="M98" s="17"/>
    </row>
    <row r="99" spans="1:13">
      <c r="A99">
        <v>92</v>
      </c>
      <c r="B99" s="17"/>
      <c r="C99" s="17"/>
      <c r="D99" s="17"/>
      <c r="E99" s="28"/>
      <c r="F99" s="28"/>
      <c r="G99" s="19"/>
      <c r="H99" s="33"/>
      <c r="I99" s="30"/>
      <c r="J99" s="9" t="e">
        <f t="shared" si="4"/>
        <v>#DIV/0!</v>
      </c>
      <c r="K99" s="18"/>
      <c r="L99" s="18"/>
      <c r="M99" s="17"/>
    </row>
    <row r="100" spans="1:13">
      <c r="A100" s="42">
        <v>93</v>
      </c>
      <c r="B100" s="17"/>
      <c r="C100" s="17"/>
      <c r="D100" s="17"/>
      <c r="E100" s="28"/>
      <c r="F100" s="28"/>
      <c r="G100" s="19"/>
      <c r="H100" s="33"/>
      <c r="I100" s="30"/>
      <c r="J100" s="43" t="e">
        <f t="shared" si="4"/>
        <v>#DIV/0!</v>
      </c>
      <c r="K100" s="18"/>
      <c r="L100" s="18"/>
      <c r="M100" s="17"/>
    </row>
    <row r="101" spans="1:13">
      <c r="A101">
        <v>94</v>
      </c>
      <c r="B101" s="17"/>
      <c r="C101" s="17"/>
      <c r="D101" s="17"/>
      <c r="E101" s="28"/>
      <c r="F101" s="28"/>
      <c r="G101" s="19"/>
      <c r="H101" s="33"/>
      <c r="I101" s="30"/>
      <c r="J101" s="43" t="e">
        <f t="shared" si="4"/>
        <v>#DIV/0!</v>
      </c>
      <c r="K101" s="18"/>
      <c r="L101" s="18"/>
      <c r="M101" s="17"/>
    </row>
    <row r="102" spans="1:13">
      <c r="A102" s="42">
        <v>95</v>
      </c>
      <c r="B102" s="17"/>
      <c r="C102" s="17"/>
      <c r="D102" s="17"/>
      <c r="E102" s="28"/>
      <c r="F102" s="28"/>
      <c r="G102" s="19"/>
      <c r="H102" s="33"/>
      <c r="I102" s="30"/>
      <c r="J102" s="9" t="e">
        <f t="shared" si="4"/>
        <v>#DIV/0!</v>
      </c>
      <c r="K102" s="18"/>
      <c r="L102" s="18"/>
      <c r="M102" s="17"/>
    </row>
    <row r="103" spans="1:13">
      <c r="A103">
        <v>96</v>
      </c>
      <c r="B103" s="17"/>
      <c r="C103" s="17"/>
      <c r="D103" s="17"/>
      <c r="E103" s="28"/>
      <c r="F103" s="28"/>
      <c r="G103" s="19"/>
      <c r="H103" s="33"/>
      <c r="I103" s="30"/>
      <c r="J103" s="9" t="e">
        <f t="shared" ref="J103:J166" si="5">H103/I103</f>
        <v>#DIV/0!</v>
      </c>
      <c r="K103" s="18"/>
      <c r="L103" s="18"/>
      <c r="M103" s="17"/>
    </row>
    <row r="104" spans="1:13">
      <c r="A104" s="42">
        <v>97</v>
      </c>
      <c r="B104" s="17"/>
      <c r="C104" s="17"/>
      <c r="D104" s="17"/>
      <c r="E104" s="28"/>
      <c r="F104" s="28"/>
      <c r="G104" s="19"/>
      <c r="H104" s="33"/>
      <c r="I104" s="30"/>
      <c r="J104" s="9" t="e">
        <f t="shared" si="5"/>
        <v>#DIV/0!</v>
      </c>
      <c r="K104" s="18"/>
      <c r="L104" s="18"/>
      <c r="M104" s="17"/>
    </row>
    <row r="105" spans="1:13">
      <c r="A105">
        <v>98</v>
      </c>
      <c r="B105" s="17"/>
      <c r="C105" s="17"/>
      <c r="D105" s="17"/>
      <c r="E105" s="28"/>
      <c r="F105" s="28"/>
      <c r="G105" s="19"/>
      <c r="H105" s="33"/>
      <c r="I105" s="30"/>
      <c r="J105" s="9" t="e">
        <f t="shared" si="5"/>
        <v>#DIV/0!</v>
      </c>
      <c r="K105" s="18"/>
      <c r="L105" s="18"/>
      <c r="M105" s="17"/>
    </row>
    <row r="106" spans="1:13">
      <c r="A106" s="42">
        <v>99</v>
      </c>
      <c r="B106" s="17"/>
      <c r="C106" s="17"/>
      <c r="D106" s="17"/>
      <c r="E106" s="28"/>
      <c r="F106" s="28"/>
      <c r="G106" s="19"/>
      <c r="H106" s="33"/>
      <c r="I106" s="30"/>
      <c r="J106" s="43" t="e">
        <f t="shared" si="5"/>
        <v>#DIV/0!</v>
      </c>
      <c r="K106" s="18"/>
      <c r="L106" s="18"/>
      <c r="M106" s="17"/>
    </row>
    <row r="107" spans="1:13">
      <c r="A107">
        <v>100</v>
      </c>
      <c r="B107" s="17"/>
      <c r="C107" s="17"/>
      <c r="D107" s="17"/>
      <c r="E107" s="28"/>
      <c r="F107" s="28"/>
      <c r="G107" s="19"/>
      <c r="H107" s="33"/>
      <c r="I107" s="30"/>
      <c r="J107" s="43" t="e">
        <f t="shared" si="5"/>
        <v>#DIV/0!</v>
      </c>
      <c r="K107" s="18"/>
      <c r="L107" s="18"/>
      <c r="M107" s="17"/>
    </row>
    <row r="108" spans="1:13">
      <c r="A108" s="42">
        <v>101</v>
      </c>
      <c r="B108" s="17"/>
      <c r="C108" s="17"/>
      <c r="D108" s="17"/>
      <c r="E108" s="28"/>
      <c r="F108" s="28"/>
      <c r="G108" s="19"/>
      <c r="H108" s="33"/>
      <c r="I108" s="30"/>
      <c r="J108" s="9" t="e">
        <f t="shared" si="5"/>
        <v>#DIV/0!</v>
      </c>
      <c r="K108" s="18"/>
      <c r="L108" s="18"/>
      <c r="M108" s="17"/>
    </row>
    <row r="109" spans="1:13">
      <c r="A109">
        <v>102</v>
      </c>
      <c r="B109" s="17"/>
      <c r="C109" s="17"/>
      <c r="D109" s="17"/>
      <c r="E109" s="28"/>
      <c r="F109" s="28"/>
      <c r="G109" s="19"/>
      <c r="H109" s="33"/>
      <c r="I109" s="30"/>
      <c r="J109" s="43" t="e">
        <f t="shared" si="5"/>
        <v>#DIV/0!</v>
      </c>
      <c r="K109" s="18"/>
      <c r="L109" s="18"/>
      <c r="M109" s="17"/>
    </row>
    <row r="110" spans="1:13">
      <c r="A110" s="42">
        <v>103</v>
      </c>
      <c r="B110" s="17"/>
      <c r="C110" s="17"/>
      <c r="D110" s="17"/>
      <c r="E110" s="28"/>
      <c r="F110" s="28"/>
      <c r="G110" s="19"/>
      <c r="H110" s="33"/>
      <c r="I110" s="30"/>
      <c r="J110" s="43" t="e">
        <f t="shared" si="5"/>
        <v>#DIV/0!</v>
      </c>
      <c r="K110" s="18"/>
      <c r="L110" s="18"/>
      <c r="M110" s="17"/>
    </row>
    <row r="111" spans="1:13">
      <c r="A111">
        <v>104</v>
      </c>
      <c r="B111" s="17"/>
      <c r="C111" s="17"/>
      <c r="D111" s="17"/>
      <c r="E111" s="28"/>
      <c r="F111" s="28"/>
      <c r="G111" s="19"/>
      <c r="H111" s="33"/>
      <c r="I111" s="30"/>
      <c r="J111" s="9" t="e">
        <f t="shared" si="5"/>
        <v>#DIV/0!</v>
      </c>
      <c r="K111" s="18"/>
      <c r="L111" s="18"/>
      <c r="M111" s="17"/>
    </row>
    <row r="112" spans="1:13">
      <c r="A112" s="42">
        <v>105</v>
      </c>
      <c r="B112" s="17"/>
      <c r="C112" s="17"/>
      <c r="D112" s="17"/>
      <c r="E112" s="28"/>
      <c r="F112" s="28"/>
      <c r="G112" s="19"/>
      <c r="H112" s="33"/>
      <c r="I112" s="30"/>
      <c r="J112" s="9" t="e">
        <f t="shared" si="5"/>
        <v>#DIV/0!</v>
      </c>
      <c r="K112" s="18"/>
      <c r="L112" s="18"/>
      <c r="M112" s="17"/>
    </row>
    <row r="113" spans="1:13">
      <c r="A113">
        <v>106</v>
      </c>
      <c r="B113" s="17"/>
      <c r="C113" s="17"/>
      <c r="D113" s="17"/>
      <c r="E113" s="28"/>
      <c r="F113" s="28"/>
      <c r="G113" s="19"/>
      <c r="H113" s="33"/>
      <c r="I113" s="30"/>
      <c r="J113" s="9" t="e">
        <f t="shared" si="5"/>
        <v>#DIV/0!</v>
      </c>
      <c r="K113" s="18"/>
      <c r="L113" s="18"/>
      <c r="M113" s="17"/>
    </row>
    <row r="114" spans="1:13">
      <c r="A114" s="42">
        <v>107</v>
      </c>
      <c r="B114" s="17"/>
      <c r="C114" s="17"/>
      <c r="D114" s="17"/>
      <c r="E114" s="28"/>
      <c r="F114" s="28"/>
      <c r="G114" s="19"/>
      <c r="H114" s="33"/>
      <c r="I114" s="30"/>
      <c r="J114" s="9" t="e">
        <f t="shared" si="5"/>
        <v>#DIV/0!</v>
      </c>
      <c r="K114" s="18"/>
      <c r="L114" s="18"/>
      <c r="M114" s="17"/>
    </row>
    <row r="115" spans="1:13">
      <c r="A115">
        <v>108</v>
      </c>
      <c r="B115" s="17"/>
      <c r="C115" s="17"/>
      <c r="D115" s="17"/>
      <c r="E115" s="28"/>
      <c r="F115" s="28"/>
      <c r="G115" s="19"/>
      <c r="H115" s="33"/>
      <c r="I115" s="30"/>
      <c r="J115" s="43" t="e">
        <f t="shared" si="5"/>
        <v>#DIV/0!</v>
      </c>
      <c r="K115" s="18"/>
      <c r="L115" s="18"/>
      <c r="M115" s="17"/>
    </row>
    <row r="116" spans="1:13">
      <c r="A116" s="42">
        <v>109</v>
      </c>
      <c r="B116" s="17"/>
      <c r="C116" s="17"/>
      <c r="D116" s="17"/>
      <c r="E116" s="28"/>
      <c r="F116" s="28"/>
      <c r="G116" s="19"/>
      <c r="H116" s="33"/>
      <c r="I116" s="30"/>
      <c r="J116" s="43" t="e">
        <f t="shared" si="5"/>
        <v>#DIV/0!</v>
      </c>
      <c r="K116" s="18"/>
      <c r="L116" s="18"/>
      <c r="M116" s="17"/>
    </row>
    <row r="117" spans="1:13">
      <c r="A117">
        <v>110</v>
      </c>
      <c r="B117" s="17"/>
      <c r="C117" s="17"/>
      <c r="D117" s="17"/>
      <c r="E117" s="28"/>
      <c r="F117" s="28"/>
      <c r="G117" s="19"/>
      <c r="H117" s="33"/>
      <c r="I117" s="30"/>
      <c r="J117" s="9" t="e">
        <f t="shared" si="5"/>
        <v>#DIV/0!</v>
      </c>
      <c r="K117" s="18"/>
      <c r="L117" s="18"/>
      <c r="M117" s="17"/>
    </row>
    <row r="118" spans="1:13">
      <c r="A118" s="42">
        <v>111</v>
      </c>
      <c r="B118" s="17"/>
      <c r="C118" s="17"/>
      <c r="D118" s="17"/>
      <c r="E118" s="28"/>
      <c r="F118" s="28"/>
      <c r="G118" s="19"/>
      <c r="H118" s="33"/>
      <c r="I118" s="30"/>
      <c r="J118" s="43" t="e">
        <f t="shared" si="5"/>
        <v>#DIV/0!</v>
      </c>
      <c r="K118" s="18"/>
      <c r="L118" s="18"/>
      <c r="M118" s="17"/>
    </row>
    <row r="119" spans="1:13">
      <c r="A119">
        <v>112</v>
      </c>
      <c r="B119" s="17"/>
      <c r="C119" s="17"/>
      <c r="D119" s="17"/>
      <c r="E119" s="28"/>
      <c r="F119" s="28"/>
      <c r="G119" s="19"/>
      <c r="H119" s="33"/>
      <c r="I119" s="30"/>
      <c r="J119" s="43" t="e">
        <f t="shared" si="5"/>
        <v>#DIV/0!</v>
      </c>
      <c r="K119" s="18"/>
      <c r="L119" s="18"/>
      <c r="M119" s="17"/>
    </row>
    <row r="120" spans="1:13">
      <c r="A120" s="42">
        <v>113</v>
      </c>
      <c r="B120" s="17"/>
      <c r="C120" s="17"/>
      <c r="D120" s="17"/>
      <c r="E120" s="28"/>
      <c r="F120" s="28"/>
      <c r="G120" s="19"/>
      <c r="H120" s="33"/>
      <c r="I120" s="30"/>
      <c r="J120" s="9" t="e">
        <f t="shared" si="5"/>
        <v>#DIV/0!</v>
      </c>
      <c r="K120" s="18"/>
      <c r="L120" s="18"/>
      <c r="M120" s="17"/>
    </row>
    <row r="121" spans="1:13">
      <c r="A121">
        <v>114</v>
      </c>
      <c r="B121" s="17"/>
      <c r="C121" s="17"/>
      <c r="D121" s="17"/>
      <c r="E121" s="28"/>
      <c r="F121" s="28"/>
      <c r="G121" s="19"/>
      <c r="H121" s="33"/>
      <c r="I121" s="30"/>
      <c r="J121" s="9" t="e">
        <f t="shared" si="5"/>
        <v>#DIV/0!</v>
      </c>
      <c r="K121" s="18"/>
      <c r="L121" s="18"/>
      <c r="M121" s="17"/>
    </row>
    <row r="122" spans="1:13">
      <c r="A122" s="42">
        <v>115</v>
      </c>
      <c r="B122" s="17"/>
      <c r="C122" s="17"/>
      <c r="D122" s="17"/>
      <c r="E122" s="28"/>
      <c r="F122" s="28"/>
      <c r="G122" s="19"/>
      <c r="H122" s="33"/>
      <c r="I122" s="30"/>
      <c r="J122" s="9" t="e">
        <f t="shared" si="5"/>
        <v>#DIV/0!</v>
      </c>
      <c r="K122" s="18"/>
      <c r="L122" s="18"/>
      <c r="M122" s="17"/>
    </row>
    <row r="123" spans="1:13">
      <c r="A123">
        <v>116</v>
      </c>
      <c r="B123" s="17"/>
      <c r="C123" s="17"/>
      <c r="D123" s="17"/>
      <c r="E123" s="28"/>
      <c r="F123" s="28"/>
      <c r="G123" s="19"/>
      <c r="H123" s="33"/>
      <c r="I123" s="30"/>
      <c r="J123" s="9" t="e">
        <f t="shared" si="5"/>
        <v>#DIV/0!</v>
      </c>
      <c r="K123" s="18"/>
      <c r="L123" s="18"/>
      <c r="M123" s="17"/>
    </row>
    <row r="124" spans="1:13">
      <c r="A124" s="42">
        <v>117</v>
      </c>
      <c r="B124" s="17"/>
      <c r="C124" s="17"/>
      <c r="D124" s="17"/>
      <c r="E124" s="28"/>
      <c r="F124" s="28"/>
      <c r="G124" s="19"/>
      <c r="H124" s="33"/>
      <c r="I124" s="30"/>
      <c r="J124" s="43" t="e">
        <f t="shared" si="5"/>
        <v>#DIV/0!</v>
      </c>
      <c r="K124" s="18"/>
      <c r="L124" s="18"/>
      <c r="M124" s="17"/>
    </row>
    <row r="125" spans="1:13">
      <c r="A125">
        <v>118</v>
      </c>
      <c r="B125" s="17"/>
      <c r="C125" s="17"/>
      <c r="D125" s="17"/>
      <c r="E125" s="28"/>
      <c r="F125" s="28"/>
      <c r="G125" s="19"/>
      <c r="H125" s="33"/>
      <c r="I125" s="30"/>
      <c r="J125" s="43" t="e">
        <f t="shared" si="5"/>
        <v>#DIV/0!</v>
      </c>
      <c r="K125" s="18"/>
      <c r="L125" s="18"/>
      <c r="M125" s="17"/>
    </row>
    <row r="126" spans="1:13">
      <c r="A126" s="42">
        <v>119</v>
      </c>
      <c r="B126" s="17"/>
      <c r="C126" s="17"/>
      <c r="D126" s="17"/>
      <c r="E126" s="28"/>
      <c r="F126" s="28"/>
      <c r="G126" s="19"/>
      <c r="H126" s="33"/>
      <c r="I126" s="30"/>
      <c r="J126" s="9" t="e">
        <f t="shared" si="5"/>
        <v>#DIV/0!</v>
      </c>
      <c r="K126" s="18"/>
      <c r="L126" s="18"/>
      <c r="M126" s="17"/>
    </row>
    <row r="127" spans="1:13">
      <c r="A127">
        <v>120</v>
      </c>
      <c r="B127" s="17"/>
      <c r="C127" s="17"/>
      <c r="D127" s="17"/>
      <c r="E127" s="28"/>
      <c r="F127" s="28"/>
      <c r="G127" s="19"/>
      <c r="H127" s="33"/>
      <c r="I127" s="30"/>
      <c r="J127" s="43" t="e">
        <f t="shared" si="5"/>
        <v>#DIV/0!</v>
      </c>
      <c r="K127" s="18"/>
      <c r="L127" s="18"/>
      <c r="M127" s="17"/>
    </row>
    <row r="128" spans="1:13">
      <c r="A128" s="42">
        <v>121</v>
      </c>
      <c r="B128" s="17"/>
      <c r="C128" s="17"/>
      <c r="D128" s="17"/>
      <c r="E128" s="28"/>
      <c r="F128" s="28"/>
      <c r="G128" s="19"/>
      <c r="H128" s="33"/>
      <c r="I128" s="30"/>
      <c r="J128" s="43" t="e">
        <f t="shared" si="5"/>
        <v>#DIV/0!</v>
      </c>
      <c r="K128" s="18"/>
      <c r="L128" s="18"/>
      <c r="M128" s="17"/>
    </row>
    <row r="129" spans="1:13">
      <c r="A129">
        <v>122</v>
      </c>
      <c r="B129" s="17"/>
      <c r="C129" s="17"/>
      <c r="D129" s="17"/>
      <c r="E129" s="28"/>
      <c r="F129" s="28"/>
      <c r="G129" s="19"/>
      <c r="H129" s="33"/>
      <c r="I129" s="30"/>
      <c r="J129" s="9" t="e">
        <f t="shared" si="5"/>
        <v>#DIV/0!</v>
      </c>
      <c r="K129" s="18"/>
      <c r="L129" s="18"/>
      <c r="M129" s="17"/>
    </row>
    <row r="130" spans="1:13">
      <c r="A130" s="42">
        <v>123</v>
      </c>
      <c r="B130" s="17"/>
      <c r="C130" s="17"/>
      <c r="D130" s="17"/>
      <c r="E130" s="28"/>
      <c r="F130" s="28"/>
      <c r="G130" s="19"/>
      <c r="H130" s="33"/>
      <c r="I130" s="30"/>
      <c r="J130" s="9" t="e">
        <f t="shared" si="5"/>
        <v>#DIV/0!</v>
      </c>
      <c r="K130" s="18"/>
      <c r="L130" s="18"/>
      <c r="M130" s="17"/>
    </row>
    <row r="131" spans="1:13">
      <c r="A131">
        <v>124</v>
      </c>
      <c r="B131" s="17"/>
      <c r="C131" s="17"/>
      <c r="D131" s="17"/>
      <c r="E131" s="28"/>
      <c r="F131" s="28"/>
      <c r="G131" s="19"/>
      <c r="H131" s="33"/>
      <c r="I131" s="30"/>
      <c r="J131" s="9" t="e">
        <f t="shared" si="5"/>
        <v>#DIV/0!</v>
      </c>
      <c r="K131" s="18"/>
      <c r="L131" s="18"/>
      <c r="M131" s="17"/>
    </row>
    <row r="132" spans="1:13">
      <c r="A132" s="42">
        <v>125</v>
      </c>
      <c r="B132" s="17"/>
      <c r="C132" s="17"/>
      <c r="D132" s="17"/>
      <c r="E132" s="28"/>
      <c r="F132" s="28"/>
      <c r="G132" s="19"/>
      <c r="H132" s="33"/>
      <c r="I132" s="30"/>
      <c r="J132" s="9" t="e">
        <f t="shared" si="5"/>
        <v>#DIV/0!</v>
      </c>
      <c r="K132" s="18"/>
      <c r="L132" s="18"/>
      <c r="M132" s="17"/>
    </row>
    <row r="133" spans="1:13">
      <c r="A133">
        <v>126</v>
      </c>
      <c r="B133" s="17"/>
      <c r="C133" s="17"/>
      <c r="D133" s="17"/>
      <c r="E133" s="28"/>
      <c r="F133" s="28"/>
      <c r="G133" s="19"/>
      <c r="H133" s="33"/>
      <c r="I133" s="30"/>
      <c r="J133" s="43" t="e">
        <f t="shared" si="5"/>
        <v>#DIV/0!</v>
      </c>
      <c r="K133" s="18"/>
      <c r="L133" s="18"/>
      <c r="M133" s="17"/>
    </row>
    <row r="134" spans="1:13">
      <c r="A134" s="42">
        <v>127</v>
      </c>
      <c r="B134" s="17"/>
      <c r="C134" s="17"/>
      <c r="D134" s="17"/>
      <c r="E134" s="28"/>
      <c r="F134" s="28"/>
      <c r="G134" s="19"/>
      <c r="H134" s="33"/>
      <c r="I134" s="30"/>
      <c r="J134" s="43" t="e">
        <f t="shared" si="5"/>
        <v>#DIV/0!</v>
      </c>
      <c r="K134" s="18"/>
      <c r="L134" s="18"/>
      <c r="M134" s="17"/>
    </row>
    <row r="135" spans="1:13">
      <c r="A135">
        <v>128</v>
      </c>
      <c r="B135" s="17"/>
      <c r="C135" s="17"/>
      <c r="D135" s="17"/>
      <c r="E135" s="28"/>
      <c r="F135" s="28"/>
      <c r="G135" s="19"/>
      <c r="H135" s="33"/>
      <c r="I135" s="30"/>
      <c r="J135" s="9" t="e">
        <f t="shared" si="5"/>
        <v>#DIV/0!</v>
      </c>
      <c r="K135" s="18"/>
      <c r="L135" s="18"/>
      <c r="M135" s="17"/>
    </row>
    <row r="136" spans="1:13">
      <c r="A136" s="42">
        <v>129</v>
      </c>
      <c r="B136" s="17"/>
      <c r="C136" s="17"/>
      <c r="D136" s="17"/>
      <c r="E136" s="28"/>
      <c r="F136" s="28"/>
      <c r="G136" s="19"/>
      <c r="H136" s="33"/>
      <c r="I136" s="30"/>
      <c r="J136" s="43" t="e">
        <f t="shared" si="5"/>
        <v>#DIV/0!</v>
      </c>
      <c r="K136" s="18"/>
      <c r="L136" s="18"/>
      <c r="M136" s="17"/>
    </row>
    <row r="137" spans="1:13">
      <c r="A137">
        <v>130</v>
      </c>
      <c r="B137" s="17"/>
      <c r="C137" s="17"/>
      <c r="D137" s="17"/>
      <c r="E137" s="28"/>
      <c r="F137" s="28"/>
      <c r="G137" s="19"/>
      <c r="H137" s="33"/>
      <c r="I137" s="30"/>
      <c r="J137" s="43" t="e">
        <f t="shared" si="5"/>
        <v>#DIV/0!</v>
      </c>
      <c r="K137" s="18"/>
      <c r="L137" s="18"/>
      <c r="M137" s="17"/>
    </row>
    <row r="138" spans="1:13">
      <c r="A138" s="42">
        <v>131</v>
      </c>
      <c r="B138" s="17"/>
      <c r="C138" s="17"/>
      <c r="D138" s="17"/>
      <c r="E138" s="28"/>
      <c r="F138" s="28"/>
      <c r="G138" s="19"/>
      <c r="H138" s="33"/>
      <c r="I138" s="30"/>
      <c r="J138" s="9" t="e">
        <f t="shared" si="5"/>
        <v>#DIV/0!</v>
      </c>
      <c r="K138" s="18"/>
      <c r="L138" s="18"/>
      <c r="M138" s="17"/>
    </row>
    <row r="139" spans="1:13">
      <c r="A139">
        <v>132</v>
      </c>
      <c r="B139" s="17"/>
      <c r="C139" s="17"/>
      <c r="D139" s="17"/>
      <c r="E139" s="28"/>
      <c r="F139" s="28"/>
      <c r="G139" s="19"/>
      <c r="H139" s="33"/>
      <c r="I139" s="30"/>
      <c r="J139" s="9" t="e">
        <f t="shared" si="5"/>
        <v>#DIV/0!</v>
      </c>
      <c r="K139" s="18"/>
      <c r="L139" s="18"/>
      <c r="M139" s="17"/>
    </row>
    <row r="140" spans="1:13">
      <c r="A140" s="42">
        <v>133</v>
      </c>
      <c r="B140" s="17"/>
      <c r="C140" s="17"/>
      <c r="D140" s="17"/>
      <c r="E140" s="28"/>
      <c r="F140" s="28"/>
      <c r="G140" s="19"/>
      <c r="H140" s="33"/>
      <c r="I140" s="30"/>
      <c r="J140" s="9" t="e">
        <f t="shared" si="5"/>
        <v>#DIV/0!</v>
      </c>
      <c r="K140" s="18"/>
      <c r="L140" s="18"/>
      <c r="M140" s="17"/>
    </row>
    <row r="141" spans="1:13">
      <c r="A141">
        <v>134</v>
      </c>
      <c r="B141" s="17"/>
      <c r="C141" s="17"/>
      <c r="D141" s="17"/>
      <c r="E141" s="28"/>
      <c r="F141" s="28"/>
      <c r="G141" s="19"/>
      <c r="H141" s="33"/>
      <c r="I141" s="30"/>
      <c r="J141" s="9" t="e">
        <f t="shared" si="5"/>
        <v>#DIV/0!</v>
      </c>
      <c r="K141" s="18"/>
      <c r="L141" s="18"/>
      <c r="M141" s="17"/>
    </row>
    <row r="142" spans="1:13">
      <c r="A142" s="42">
        <v>135</v>
      </c>
      <c r="B142" s="17"/>
      <c r="C142" s="17"/>
      <c r="D142" s="17"/>
      <c r="E142" s="28"/>
      <c r="F142" s="28"/>
      <c r="G142" s="19"/>
      <c r="H142" s="33"/>
      <c r="I142" s="30"/>
      <c r="J142" s="43" t="e">
        <f t="shared" si="5"/>
        <v>#DIV/0!</v>
      </c>
      <c r="K142" s="18"/>
      <c r="L142" s="18"/>
      <c r="M142" s="17"/>
    </row>
    <row r="143" spans="1:13">
      <c r="A143">
        <v>136</v>
      </c>
      <c r="B143" s="17"/>
      <c r="C143" s="17"/>
      <c r="D143" s="17"/>
      <c r="E143" s="28"/>
      <c r="F143" s="28"/>
      <c r="G143" s="19"/>
      <c r="H143" s="33"/>
      <c r="I143" s="30"/>
      <c r="J143" s="43" t="e">
        <f t="shared" si="5"/>
        <v>#DIV/0!</v>
      </c>
      <c r="K143" s="18"/>
      <c r="L143" s="18"/>
      <c r="M143" s="17"/>
    </row>
    <row r="144" spans="1:13">
      <c r="A144" s="42">
        <v>137</v>
      </c>
      <c r="B144" s="17"/>
      <c r="C144" s="17"/>
      <c r="D144" s="17"/>
      <c r="E144" s="28"/>
      <c r="F144" s="28"/>
      <c r="G144" s="19"/>
      <c r="H144" s="33"/>
      <c r="I144" s="30"/>
      <c r="J144" s="9" t="e">
        <f t="shared" si="5"/>
        <v>#DIV/0!</v>
      </c>
      <c r="K144" s="18"/>
      <c r="L144" s="18"/>
      <c r="M144" s="17"/>
    </row>
    <row r="145" spans="1:13">
      <c r="A145">
        <v>138</v>
      </c>
      <c r="B145" s="17"/>
      <c r="C145" s="17"/>
      <c r="D145" s="17"/>
      <c r="E145" s="28"/>
      <c r="F145" s="28"/>
      <c r="G145" s="19"/>
      <c r="H145" s="33"/>
      <c r="I145" s="30"/>
      <c r="J145" s="43" t="e">
        <f t="shared" si="5"/>
        <v>#DIV/0!</v>
      </c>
      <c r="K145" s="18"/>
      <c r="L145" s="18"/>
      <c r="M145" s="17"/>
    </row>
    <row r="146" spans="1:13">
      <c r="A146" s="42">
        <v>139</v>
      </c>
      <c r="B146" s="17"/>
      <c r="C146" s="17"/>
      <c r="D146" s="17"/>
      <c r="E146" s="28"/>
      <c r="F146" s="28"/>
      <c r="G146" s="19"/>
      <c r="H146" s="33"/>
      <c r="I146" s="30"/>
      <c r="J146" s="43" t="e">
        <f t="shared" si="5"/>
        <v>#DIV/0!</v>
      </c>
      <c r="K146" s="18"/>
      <c r="L146" s="18"/>
      <c r="M146" s="17"/>
    </row>
    <row r="147" spans="1:13">
      <c r="A147">
        <v>140</v>
      </c>
      <c r="B147" s="17"/>
      <c r="C147" s="17"/>
      <c r="D147" s="17"/>
      <c r="E147" s="28"/>
      <c r="F147" s="28"/>
      <c r="G147" s="19"/>
      <c r="H147" s="33"/>
      <c r="I147" s="30"/>
      <c r="J147" s="9" t="e">
        <f t="shared" si="5"/>
        <v>#DIV/0!</v>
      </c>
      <c r="K147" s="18"/>
      <c r="L147" s="18"/>
      <c r="M147" s="17"/>
    </row>
    <row r="148" spans="1:13">
      <c r="A148" s="42">
        <v>141</v>
      </c>
      <c r="B148" s="17"/>
      <c r="C148" s="17"/>
      <c r="D148" s="17"/>
      <c r="E148" s="28"/>
      <c r="F148" s="28"/>
      <c r="G148" s="19"/>
      <c r="H148" s="33"/>
      <c r="I148" s="30"/>
      <c r="J148" s="9" t="e">
        <f t="shared" si="5"/>
        <v>#DIV/0!</v>
      </c>
      <c r="K148" s="18"/>
      <c r="L148" s="18"/>
      <c r="M148" s="17"/>
    </row>
    <row r="149" spans="1:13">
      <c r="A149">
        <v>142</v>
      </c>
      <c r="B149" s="17"/>
      <c r="C149" s="17"/>
      <c r="D149" s="17"/>
      <c r="E149" s="28"/>
      <c r="F149" s="28"/>
      <c r="G149" s="19"/>
      <c r="H149" s="33"/>
      <c r="I149" s="30"/>
      <c r="J149" s="9" t="e">
        <f t="shared" si="5"/>
        <v>#DIV/0!</v>
      </c>
      <c r="K149" s="18"/>
      <c r="L149" s="18"/>
      <c r="M149" s="17"/>
    </row>
    <row r="150" spans="1:13">
      <c r="A150" s="42">
        <v>143</v>
      </c>
      <c r="B150" s="17"/>
      <c r="C150" s="17"/>
      <c r="D150" s="17"/>
      <c r="E150" s="28"/>
      <c r="F150" s="28"/>
      <c r="G150" s="19"/>
      <c r="H150" s="33"/>
      <c r="I150" s="30"/>
      <c r="J150" s="9" t="e">
        <f t="shared" si="5"/>
        <v>#DIV/0!</v>
      </c>
      <c r="K150" s="18"/>
      <c r="L150" s="18"/>
      <c r="M150" s="17"/>
    </row>
    <row r="151" spans="1:13">
      <c r="A151">
        <v>144</v>
      </c>
      <c r="B151" s="17"/>
      <c r="C151" s="17"/>
      <c r="D151" s="17"/>
      <c r="E151" s="28"/>
      <c r="F151" s="28"/>
      <c r="G151" s="19"/>
      <c r="H151" s="33"/>
      <c r="I151" s="30"/>
      <c r="J151" s="43" t="e">
        <f t="shared" si="5"/>
        <v>#DIV/0!</v>
      </c>
      <c r="K151" s="18"/>
      <c r="L151" s="18"/>
      <c r="M151" s="17"/>
    </row>
    <row r="152" spans="1:13">
      <c r="A152" s="42">
        <v>145</v>
      </c>
      <c r="B152" s="17"/>
      <c r="C152" s="17"/>
      <c r="D152" s="17"/>
      <c r="E152" s="28"/>
      <c r="F152" s="28"/>
      <c r="G152" s="19"/>
      <c r="H152" s="33"/>
      <c r="I152" s="30"/>
      <c r="J152" s="43" t="e">
        <f t="shared" si="5"/>
        <v>#DIV/0!</v>
      </c>
      <c r="K152" s="18"/>
      <c r="L152" s="18"/>
      <c r="M152" s="17"/>
    </row>
    <row r="153" spans="1:13">
      <c r="A153">
        <v>146</v>
      </c>
      <c r="B153" s="17"/>
      <c r="C153" s="17"/>
      <c r="D153" s="17"/>
      <c r="E153" s="28"/>
      <c r="F153" s="28"/>
      <c r="G153" s="19"/>
      <c r="H153" s="33"/>
      <c r="I153" s="30"/>
      <c r="J153" s="9" t="e">
        <f t="shared" si="5"/>
        <v>#DIV/0!</v>
      </c>
      <c r="K153" s="18"/>
      <c r="L153" s="18"/>
      <c r="M153" s="17"/>
    </row>
    <row r="154" spans="1:13">
      <c r="A154" s="42">
        <v>147</v>
      </c>
      <c r="B154" s="17"/>
      <c r="C154" s="17"/>
      <c r="D154" s="17"/>
      <c r="E154" s="28"/>
      <c r="F154" s="28"/>
      <c r="G154" s="19"/>
      <c r="H154" s="33"/>
      <c r="I154" s="30"/>
      <c r="J154" s="43" t="e">
        <f t="shared" si="5"/>
        <v>#DIV/0!</v>
      </c>
      <c r="K154" s="18"/>
      <c r="L154" s="18"/>
      <c r="M154" s="17"/>
    </row>
    <row r="155" spans="1:13">
      <c r="A155">
        <v>148</v>
      </c>
      <c r="B155" s="17"/>
      <c r="C155" s="17"/>
      <c r="D155" s="17"/>
      <c r="E155" s="28"/>
      <c r="F155" s="28"/>
      <c r="G155" s="19"/>
      <c r="H155" s="33"/>
      <c r="I155" s="30"/>
      <c r="J155" s="43" t="e">
        <f t="shared" si="5"/>
        <v>#DIV/0!</v>
      </c>
      <c r="K155" s="18"/>
      <c r="L155" s="18"/>
      <c r="M155" s="17"/>
    </row>
    <row r="156" spans="1:13">
      <c r="A156" s="42">
        <v>149</v>
      </c>
      <c r="B156" s="17"/>
      <c r="C156" s="17"/>
      <c r="D156" s="17"/>
      <c r="E156" s="28"/>
      <c r="F156" s="28"/>
      <c r="G156" s="19"/>
      <c r="H156" s="33"/>
      <c r="I156" s="30"/>
      <c r="J156" s="9" t="e">
        <f t="shared" si="5"/>
        <v>#DIV/0!</v>
      </c>
      <c r="K156" s="18"/>
      <c r="L156" s="18"/>
      <c r="M156" s="17"/>
    </row>
    <row r="157" spans="1:13">
      <c r="A157">
        <v>150</v>
      </c>
      <c r="B157" s="17"/>
      <c r="C157" s="17"/>
      <c r="D157" s="17"/>
      <c r="E157" s="28"/>
      <c r="F157" s="28"/>
      <c r="G157" s="19"/>
      <c r="H157" s="33"/>
      <c r="I157" s="30"/>
      <c r="J157" s="9" t="e">
        <f t="shared" si="5"/>
        <v>#DIV/0!</v>
      </c>
      <c r="K157" s="18"/>
      <c r="L157" s="18"/>
      <c r="M157" s="17"/>
    </row>
    <row r="158" spans="1:13">
      <c r="A158" s="42">
        <v>151</v>
      </c>
      <c r="B158" s="17"/>
      <c r="C158" s="17"/>
      <c r="D158" s="17"/>
      <c r="E158" s="28"/>
      <c r="F158" s="28"/>
      <c r="G158" s="19"/>
      <c r="H158" s="33"/>
      <c r="I158" s="30"/>
      <c r="J158" s="9" t="e">
        <f t="shared" si="5"/>
        <v>#DIV/0!</v>
      </c>
      <c r="K158" s="18"/>
      <c r="L158" s="18"/>
      <c r="M158" s="17"/>
    </row>
    <row r="159" spans="1:13">
      <c r="A159">
        <v>152</v>
      </c>
      <c r="B159" s="17"/>
      <c r="C159" s="17"/>
      <c r="D159" s="17"/>
      <c r="E159" s="28"/>
      <c r="F159" s="28"/>
      <c r="G159" s="19"/>
      <c r="H159" s="33"/>
      <c r="I159" s="30"/>
      <c r="J159" s="9" t="e">
        <f t="shared" si="5"/>
        <v>#DIV/0!</v>
      </c>
      <c r="K159" s="18"/>
      <c r="L159" s="18"/>
      <c r="M159" s="17"/>
    </row>
    <row r="160" spans="1:13">
      <c r="A160" s="42">
        <v>153</v>
      </c>
      <c r="B160" s="17"/>
      <c r="C160" s="17"/>
      <c r="D160" s="17"/>
      <c r="E160" s="28"/>
      <c r="F160" s="28"/>
      <c r="G160" s="19"/>
      <c r="H160" s="33"/>
      <c r="I160" s="30"/>
      <c r="J160" s="43" t="e">
        <f t="shared" si="5"/>
        <v>#DIV/0!</v>
      </c>
      <c r="K160" s="18"/>
      <c r="L160" s="18"/>
      <c r="M160" s="17"/>
    </row>
    <row r="161" spans="1:13">
      <c r="A161">
        <v>154</v>
      </c>
      <c r="B161" s="17"/>
      <c r="C161" s="17"/>
      <c r="D161" s="17"/>
      <c r="E161" s="28"/>
      <c r="F161" s="28"/>
      <c r="G161" s="19"/>
      <c r="H161" s="33"/>
      <c r="I161" s="30"/>
      <c r="J161" s="43" t="e">
        <f t="shared" si="5"/>
        <v>#DIV/0!</v>
      </c>
      <c r="K161" s="18"/>
      <c r="L161" s="18"/>
      <c r="M161" s="17"/>
    </row>
    <row r="162" spans="1:13">
      <c r="A162" s="42">
        <v>155</v>
      </c>
      <c r="B162" s="17"/>
      <c r="C162" s="17"/>
      <c r="D162" s="17"/>
      <c r="E162" s="28"/>
      <c r="F162" s="28"/>
      <c r="G162" s="19"/>
      <c r="H162" s="33"/>
      <c r="I162" s="30"/>
      <c r="J162" s="9" t="e">
        <f t="shared" si="5"/>
        <v>#DIV/0!</v>
      </c>
      <c r="K162" s="18"/>
      <c r="L162" s="18"/>
      <c r="M162" s="17"/>
    </row>
    <row r="163" spans="1:13">
      <c r="A163">
        <v>156</v>
      </c>
      <c r="B163" s="17"/>
      <c r="C163" s="17"/>
      <c r="D163" s="17"/>
      <c r="E163" s="28"/>
      <c r="F163" s="28"/>
      <c r="G163" s="19"/>
      <c r="H163" s="33"/>
      <c r="I163" s="30"/>
      <c r="J163" s="43" t="e">
        <f t="shared" si="5"/>
        <v>#DIV/0!</v>
      </c>
      <c r="K163" s="18"/>
      <c r="L163" s="18"/>
      <c r="M163" s="17"/>
    </row>
    <row r="164" spans="1:13">
      <c r="A164" s="42">
        <v>157</v>
      </c>
      <c r="B164" s="17"/>
      <c r="C164" s="17"/>
      <c r="D164" s="17"/>
      <c r="E164" s="28"/>
      <c r="F164" s="28"/>
      <c r="G164" s="19"/>
      <c r="H164" s="33"/>
      <c r="I164" s="30"/>
      <c r="J164" s="43" t="e">
        <f t="shared" si="5"/>
        <v>#DIV/0!</v>
      </c>
      <c r="K164" s="18"/>
      <c r="L164" s="18"/>
      <c r="M164" s="17"/>
    </row>
    <row r="165" spans="1:13">
      <c r="A165">
        <v>158</v>
      </c>
      <c r="B165" s="17"/>
      <c r="C165" s="17"/>
      <c r="D165" s="17"/>
      <c r="E165" s="28"/>
      <c r="F165" s="28"/>
      <c r="G165" s="19"/>
      <c r="H165" s="33"/>
      <c r="I165" s="30"/>
      <c r="J165" s="9" t="e">
        <f t="shared" si="5"/>
        <v>#DIV/0!</v>
      </c>
      <c r="K165" s="18"/>
      <c r="L165" s="18"/>
      <c r="M165" s="17"/>
    </row>
    <row r="166" spans="1:13">
      <c r="A166" s="42">
        <v>159</v>
      </c>
      <c r="B166" s="17"/>
      <c r="C166" s="17"/>
      <c r="D166" s="17"/>
      <c r="E166" s="28"/>
      <c r="F166" s="28"/>
      <c r="G166" s="19"/>
      <c r="H166" s="33"/>
      <c r="I166" s="30"/>
      <c r="J166" s="9" t="e">
        <f t="shared" si="5"/>
        <v>#DIV/0!</v>
      </c>
      <c r="K166" s="18"/>
      <c r="L166" s="18"/>
      <c r="M166" s="17"/>
    </row>
    <row r="167" spans="1:13">
      <c r="A167">
        <v>160</v>
      </c>
      <c r="B167" s="17"/>
      <c r="C167" s="17"/>
      <c r="D167" s="17"/>
      <c r="E167" s="28"/>
      <c r="F167" s="28"/>
      <c r="G167" s="19"/>
      <c r="H167" s="33"/>
      <c r="I167" s="30"/>
      <c r="J167" s="9" t="e">
        <f t="shared" ref="J167:J230" si="6">H167/I167</f>
        <v>#DIV/0!</v>
      </c>
      <c r="K167" s="18"/>
      <c r="L167" s="18"/>
      <c r="M167" s="17"/>
    </row>
    <row r="168" spans="1:13">
      <c r="A168" s="42">
        <v>161</v>
      </c>
      <c r="B168" s="17"/>
      <c r="C168" s="17"/>
      <c r="D168" s="17"/>
      <c r="E168" s="28"/>
      <c r="F168" s="28"/>
      <c r="G168" s="19"/>
      <c r="H168" s="33"/>
      <c r="I168" s="30"/>
      <c r="J168" s="9" t="e">
        <f t="shared" si="6"/>
        <v>#DIV/0!</v>
      </c>
      <c r="K168" s="18"/>
      <c r="L168" s="18"/>
      <c r="M168" s="17"/>
    </row>
    <row r="169" spans="1:13">
      <c r="A169">
        <v>162</v>
      </c>
      <c r="B169" s="17"/>
      <c r="C169" s="17"/>
      <c r="D169" s="17"/>
      <c r="E169" s="28"/>
      <c r="F169" s="28"/>
      <c r="G169" s="19"/>
      <c r="H169" s="33"/>
      <c r="I169" s="30"/>
      <c r="J169" s="43" t="e">
        <f t="shared" si="6"/>
        <v>#DIV/0!</v>
      </c>
      <c r="K169" s="18"/>
      <c r="L169" s="18"/>
      <c r="M169" s="17"/>
    </row>
    <row r="170" spans="1:13">
      <c r="A170" s="42">
        <v>163</v>
      </c>
      <c r="B170" s="17"/>
      <c r="C170" s="17"/>
      <c r="D170" s="17"/>
      <c r="E170" s="28"/>
      <c r="F170" s="28"/>
      <c r="G170" s="19"/>
      <c r="H170" s="33"/>
      <c r="I170" s="30"/>
      <c r="J170" s="43" t="e">
        <f t="shared" si="6"/>
        <v>#DIV/0!</v>
      </c>
      <c r="K170" s="18"/>
      <c r="L170" s="18"/>
      <c r="M170" s="17"/>
    </row>
    <row r="171" spans="1:13">
      <c r="A171">
        <v>164</v>
      </c>
      <c r="B171" s="17"/>
      <c r="C171" s="17"/>
      <c r="D171" s="17"/>
      <c r="E171" s="28"/>
      <c r="F171" s="28"/>
      <c r="G171" s="19"/>
      <c r="H171" s="33"/>
      <c r="I171" s="30"/>
      <c r="J171" s="9" t="e">
        <f t="shared" si="6"/>
        <v>#DIV/0!</v>
      </c>
      <c r="K171" s="18"/>
      <c r="L171" s="18"/>
      <c r="M171" s="17"/>
    </row>
    <row r="172" spans="1:13">
      <c r="A172" s="42">
        <v>165</v>
      </c>
      <c r="B172" s="17"/>
      <c r="C172" s="17"/>
      <c r="D172" s="17"/>
      <c r="E172" s="28"/>
      <c r="F172" s="28"/>
      <c r="G172" s="19"/>
      <c r="H172" s="33"/>
      <c r="I172" s="30"/>
      <c r="J172" s="43" t="e">
        <f t="shared" si="6"/>
        <v>#DIV/0!</v>
      </c>
      <c r="K172" s="18"/>
      <c r="L172" s="18"/>
      <c r="M172" s="17"/>
    </row>
    <row r="173" spans="1:13">
      <c r="A173">
        <v>166</v>
      </c>
      <c r="B173" s="17"/>
      <c r="C173" s="17"/>
      <c r="D173" s="17"/>
      <c r="E173" s="28"/>
      <c r="F173" s="28"/>
      <c r="G173" s="19"/>
      <c r="H173" s="33"/>
      <c r="I173" s="30"/>
      <c r="J173" s="43" t="e">
        <f t="shared" si="6"/>
        <v>#DIV/0!</v>
      </c>
      <c r="K173" s="18"/>
      <c r="L173" s="18"/>
      <c r="M173" s="17"/>
    </row>
    <row r="174" spans="1:13">
      <c r="A174" s="42">
        <v>167</v>
      </c>
      <c r="B174" s="17"/>
      <c r="C174" s="17"/>
      <c r="D174" s="17"/>
      <c r="E174" s="28"/>
      <c r="F174" s="28"/>
      <c r="G174" s="19"/>
      <c r="H174" s="33"/>
      <c r="I174" s="30"/>
      <c r="J174" s="9" t="e">
        <f t="shared" si="6"/>
        <v>#DIV/0!</v>
      </c>
      <c r="K174" s="18"/>
      <c r="L174" s="18"/>
      <c r="M174" s="17"/>
    </row>
    <row r="175" spans="1:13">
      <c r="A175">
        <v>168</v>
      </c>
      <c r="B175" s="17"/>
      <c r="C175" s="17"/>
      <c r="D175" s="17"/>
      <c r="E175" s="28"/>
      <c r="F175" s="28"/>
      <c r="G175" s="19"/>
      <c r="H175" s="33"/>
      <c r="I175" s="30"/>
      <c r="J175" s="9" t="e">
        <f t="shared" si="6"/>
        <v>#DIV/0!</v>
      </c>
      <c r="K175" s="18"/>
      <c r="L175" s="18"/>
      <c r="M175" s="17"/>
    </row>
    <row r="176" spans="1:13">
      <c r="A176" s="42">
        <v>169</v>
      </c>
      <c r="B176" s="17"/>
      <c r="C176" s="17"/>
      <c r="D176" s="17"/>
      <c r="E176" s="28"/>
      <c r="F176" s="28"/>
      <c r="G176" s="19"/>
      <c r="H176" s="33"/>
      <c r="I176" s="30"/>
      <c r="J176" s="9" t="e">
        <f t="shared" si="6"/>
        <v>#DIV/0!</v>
      </c>
      <c r="K176" s="18"/>
      <c r="L176" s="18"/>
      <c r="M176" s="17"/>
    </row>
    <row r="177" spans="1:13">
      <c r="A177">
        <v>170</v>
      </c>
      <c r="B177" s="17"/>
      <c r="C177" s="17"/>
      <c r="D177" s="17"/>
      <c r="E177" s="28"/>
      <c r="F177" s="28"/>
      <c r="G177" s="19"/>
      <c r="H177" s="33"/>
      <c r="I177" s="30"/>
      <c r="J177" s="9" t="e">
        <f t="shared" si="6"/>
        <v>#DIV/0!</v>
      </c>
      <c r="K177" s="18"/>
      <c r="L177" s="18"/>
      <c r="M177" s="17"/>
    </row>
    <row r="178" spans="1:13">
      <c r="A178" s="42">
        <v>171</v>
      </c>
      <c r="B178" s="17"/>
      <c r="C178" s="17"/>
      <c r="D178" s="17"/>
      <c r="E178" s="28"/>
      <c r="F178" s="28"/>
      <c r="G178" s="19"/>
      <c r="H178" s="33"/>
      <c r="I178" s="30"/>
      <c r="J178" s="43" t="e">
        <f t="shared" si="6"/>
        <v>#DIV/0!</v>
      </c>
      <c r="K178" s="18"/>
      <c r="L178" s="18"/>
      <c r="M178" s="17"/>
    </row>
    <row r="179" spans="1:13">
      <c r="A179">
        <v>172</v>
      </c>
      <c r="B179" s="17"/>
      <c r="C179" s="17"/>
      <c r="D179" s="17"/>
      <c r="E179" s="28"/>
      <c r="F179" s="28"/>
      <c r="G179" s="19"/>
      <c r="H179" s="33"/>
      <c r="I179" s="30"/>
      <c r="J179" s="43" t="e">
        <f t="shared" si="6"/>
        <v>#DIV/0!</v>
      </c>
      <c r="K179" s="18"/>
      <c r="L179" s="18"/>
      <c r="M179" s="17"/>
    </row>
    <row r="180" spans="1:13">
      <c r="A180" s="42">
        <v>173</v>
      </c>
      <c r="B180" s="17"/>
      <c r="C180" s="17"/>
      <c r="D180" s="17"/>
      <c r="E180" s="28"/>
      <c r="F180" s="28"/>
      <c r="G180" s="19"/>
      <c r="H180" s="33"/>
      <c r="I180" s="30"/>
      <c r="J180" s="9" t="e">
        <f t="shared" si="6"/>
        <v>#DIV/0!</v>
      </c>
      <c r="K180" s="18"/>
      <c r="L180" s="18"/>
      <c r="M180" s="17"/>
    </row>
    <row r="181" spans="1:13">
      <c r="A181">
        <v>174</v>
      </c>
      <c r="B181" s="17"/>
      <c r="C181" s="17"/>
      <c r="D181" s="17"/>
      <c r="E181" s="28"/>
      <c r="F181" s="28"/>
      <c r="G181" s="19"/>
      <c r="H181" s="33"/>
      <c r="I181" s="30"/>
      <c r="J181" s="43" t="e">
        <f t="shared" si="6"/>
        <v>#DIV/0!</v>
      </c>
      <c r="K181" s="18"/>
      <c r="L181" s="18"/>
      <c r="M181" s="17"/>
    </row>
    <row r="182" spans="1:13">
      <c r="A182" s="42">
        <v>175</v>
      </c>
      <c r="B182" s="17"/>
      <c r="C182" s="17"/>
      <c r="D182" s="17"/>
      <c r="E182" s="28"/>
      <c r="F182" s="28"/>
      <c r="G182" s="19"/>
      <c r="H182" s="33"/>
      <c r="I182" s="30"/>
      <c r="J182" s="43" t="e">
        <f t="shared" si="6"/>
        <v>#DIV/0!</v>
      </c>
      <c r="K182" s="18"/>
      <c r="L182" s="18"/>
      <c r="M182" s="17"/>
    </row>
    <row r="183" spans="1:13">
      <c r="A183">
        <v>176</v>
      </c>
      <c r="B183" s="17"/>
      <c r="C183" s="17"/>
      <c r="D183" s="17"/>
      <c r="E183" s="28"/>
      <c r="F183" s="28"/>
      <c r="G183" s="19"/>
      <c r="H183" s="33"/>
      <c r="I183" s="30"/>
      <c r="J183" s="9" t="e">
        <f t="shared" si="6"/>
        <v>#DIV/0!</v>
      </c>
      <c r="K183" s="18"/>
      <c r="L183" s="18"/>
      <c r="M183" s="17"/>
    </row>
    <row r="184" spans="1:13">
      <c r="A184" s="42">
        <v>177</v>
      </c>
      <c r="B184" s="17"/>
      <c r="C184" s="17"/>
      <c r="D184" s="17"/>
      <c r="E184" s="28"/>
      <c r="F184" s="28"/>
      <c r="G184" s="19"/>
      <c r="H184" s="33"/>
      <c r="I184" s="30"/>
      <c r="J184" s="9" t="e">
        <f t="shared" si="6"/>
        <v>#DIV/0!</v>
      </c>
      <c r="K184" s="18"/>
      <c r="L184" s="18"/>
      <c r="M184" s="17"/>
    </row>
    <row r="185" spans="1:13">
      <c r="A185">
        <v>178</v>
      </c>
      <c r="B185" s="17"/>
      <c r="C185" s="17"/>
      <c r="D185" s="17"/>
      <c r="E185" s="28"/>
      <c r="F185" s="28"/>
      <c r="G185" s="19"/>
      <c r="H185" s="33"/>
      <c r="I185" s="30"/>
      <c r="J185" s="9" t="e">
        <f t="shared" si="6"/>
        <v>#DIV/0!</v>
      </c>
      <c r="K185" s="18"/>
      <c r="L185" s="18"/>
      <c r="M185" s="17"/>
    </row>
    <row r="186" spans="1:13">
      <c r="A186" s="42">
        <v>179</v>
      </c>
      <c r="B186" s="17"/>
      <c r="C186" s="17"/>
      <c r="D186" s="17"/>
      <c r="E186" s="28"/>
      <c r="F186" s="28"/>
      <c r="G186" s="19"/>
      <c r="H186" s="33"/>
      <c r="I186" s="30"/>
      <c r="J186" s="9" t="e">
        <f t="shared" si="6"/>
        <v>#DIV/0!</v>
      </c>
      <c r="K186" s="18"/>
      <c r="L186" s="18"/>
      <c r="M186" s="17"/>
    </row>
    <row r="187" spans="1:13">
      <c r="A187">
        <v>180</v>
      </c>
      <c r="B187" s="17"/>
      <c r="C187" s="17"/>
      <c r="D187" s="17"/>
      <c r="E187" s="28"/>
      <c r="F187" s="28"/>
      <c r="G187" s="19"/>
      <c r="H187" s="33"/>
      <c r="I187" s="30"/>
      <c r="J187" s="43" t="e">
        <f t="shared" si="6"/>
        <v>#DIV/0!</v>
      </c>
      <c r="K187" s="18"/>
      <c r="L187" s="18"/>
      <c r="M187" s="17"/>
    </row>
    <row r="188" spans="1:13">
      <c r="A188" s="42">
        <v>181</v>
      </c>
      <c r="B188" s="17"/>
      <c r="C188" s="17"/>
      <c r="D188" s="17"/>
      <c r="E188" s="28"/>
      <c r="F188" s="28"/>
      <c r="G188" s="19"/>
      <c r="H188" s="33"/>
      <c r="I188" s="30"/>
      <c r="J188" s="43" t="e">
        <f t="shared" si="6"/>
        <v>#DIV/0!</v>
      </c>
      <c r="K188" s="18"/>
      <c r="L188" s="18"/>
      <c r="M188" s="17"/>
    </row>
    <row r="189" spans="1:13">
      <c r="A189">
        <v>182</v>
      </c>
      <c r="B189" s="17"/>
      <c r="C189" s="17"/>
      <c r="D189" s="17"/>
      <c r="E189" s="28"/>
      <c r="F189" s="28"/>
      <c r="G189" s="19"/>
      <c r="H189" s="33"/>
      <c r="I189" s="30"/>
      <c r="J189" s="9" t="e">
        <f t="shared" si="6"/>
        <v>#DIV/0!</v>
      </c>
      <c r="K189" s="18"/>
      <c r="L189" s="18"/>
      <c r="M189" s="17"/>
    </row>
    <row r="190" spans="1:13">
      <c r="A190" s="42">
        <v>183</v>
      </c>
      <c r="B190" s="17"/>
      <c r="C190" s="17"/>
      <c r="D190" s="17"/>
      <c r="E190" s="28"/>
      <c r="F190" s="28"/>
      <c r="G190" s="19"/>
      <c r="H190" s="33"/>
      <c r="I190" s="30"/>
      <c r="J190" s="43" t="e">
        <f t="shared" si="6"/>
        <v>#DIV/0!</v>
      </c>
      <c r="K190" s="18"/>
      <c r="L190" s="18"/>
      <c r="M190" s="17"/>
    </row>
    <row r="191" spans="1:13">
      <c r="A191">
        <v>184</v>
      </c>
      <c r="B191" s="17"/>
      <c r="C191" s="17"/>
      <c r="D191" s="17"/>
      <c r="E191" s="28"/>
      <c r="F191" s="28"/>
      <c r="G191" s="19"/>
      <c r="H191" s="33"/>
      <c r="I191" s="30"/>
      <c r="J191" s="43" t="e">
        <f t="shared" si="6"/>
        <v>#DIV/0!</v>
      </c>
      <c r="K191" s="18"/>
      <c r="L191" s="18"/>
      <c r="M191" s="17"/>
    </row>
    <row r="192" spans="1:13">
      <c r="A192" s="42">
        <v>185</v>
      </c>
      <c r="B192" s="17"/>
      <c r="C192" s="17"/>
      <c r="D192" s="17"/>
      <c r="E192" s="28"/>
      <c r="F192" s="28"/>
      <c r="G192" s="19"/>
      <c r="H192" s="33"/>
      <c r="I192" s="30"/>
      <c r="J192" s="9" t="e">
        <f t="shared" si="6"/>
        <v>#DIV/0!</v>
      </c>
      <c r="K192" s="18"/>
      <c r="L192" s="18"/>
      <c r="M192" s="17"/>
    </row>
    <row r="193" spans="1:13">
      <c r="A193">
        <v>186</v>
      </c>
      <c r="B193" s="17"/>
      <c r="C193" s="17"/>
      <c r="D193" s="17"/>
      <c r="E193" s="28"/>
      <c r="F193" s="28"/>
      <c r="G193" s="19"/>
      <c r="H193" s="33"/>
      <c r="I193" s="30"/>
      <c r="J193" s="9" t="e">
        <f t="shared" si="6"/>
        <v>#DIV/0!</v>
      </c>
      <c r="K193" s="18"/>
      <c r="L193" s="18"/>
      <c r="M193" s="17"/>
    </row>
    <row r="194" spans="1:13">
      <c r="A194" s="42">
        <v>187</v>
      </c>
      <c r="B194" s="17"/>
      <c r="C194" s="17"/>
      <c r="D194" s="17"/>
      <c r="E194" s="28"/>
      <c r="F194" s="28"/>
      <c r="G194" s="19"/>
      <c r="H194" s="33"/>
      <c r="I194" s="30"/>
      <c r="J194" s="9" t="e">
        <f t="shared" si="6"/>
        <v>#DIV/0!</v>
      </c>
      <c r="K194" s="18"/>
      <c r="L194" s="18"/>
      <c r="M194" s="17"/>
    </row>
    <row r="195" spans="1:13">
      <c r="A195">
        <v>188</v>
      </c>
      <c r="B195" s="17"/>
      <c r="C195" s="17"/>
      <c r="D195" s="17"/>
      <c r="E195" s="28"/>
      <c r="F195" s="28"/>
      <c r="G195" s="19"/>
      <c r="H195" s="33"/>
      <c r="I195" s="30"/>
      <c r="J195" s="9" t="e">
        <f t="shared" si="6"/>
        <v>#DIV/0!</v>
      </c>
      <c r="K195" s="18"/>
      <c r="L195" s="18"/>
      <c r="M195" s="17"/>
    </row>
    <row r="196" spans="1:13">
      <c r="A196" s="42">
        <v>189</v>
      </c>
      <c r="B196" s="17"/>
      <c r="C196" s="17"/>
      <c r="D196" s="17"/>
      <c r="E196" s="28"/>
      <c r="F196" s="28"/>
      <c r="G196" s="19"/>
      <c r="H196" s="33"/>
      <c r="I196" s="30"/>
      <c r="J196" s="43" t="e">
        <f t="shared" si="6"/>
        <v>#DIV/0!</v>
      </c>
      <c r="K196" s="18"/>
      <c r="L196" s="18"/>
      <c r="M196" s="17"/>
    </row>
    <row r="197" spans="1:13">
      <c r="A197">
        <v>190</v>
      </c>
      <c r="B197" s="17"/>
      <c r="C197" s="17"/>
      <c r="D197" s="17"/>
      <c r="E197" s="28"/>
      <c r="F197" s="28"/>
      <c r="G197" s="19"/>
      <c r="H197" s="33"/>
      <c r="I197" s="30"/>
      <c r="J197" s="43" t="e">
        <f t="shared" si="6"/>
        <v>#DIV/0!</v>
      </c>
      <c r="K197" s="18"/>
      <c r="L197" s="18"/>
      <c r="M197" s="17"/>
    </row>
    <row r="198" spans="1:13">
      <c r="A198" s="42">
        <v>191</v>
      </c>
      <c r="B198" s="17"/>
      <c r="C198" s="17"/>
      <c r="D198" s="17"/>
      <c r="E198" s="28"/>
      <c r="F198" s="28"/>
      <c r="G198" s="19"/>
      <c r="H198" s="33"/>
      <c r="I198" s="30"/>
      <c r="J198" s="9" t="e">
        <f t="shared" si="6"/>
        <v>#DIV/0!</v>
      </c>
      <c r="K198" s="18"/>
      <c r="L198" s="18"/>
      <c r="M198" s="17"/>
    </row>
    <row r="199" spans="1:13">
      <c r="A199">
        <v>192</v>
      </c>
      <c r="B199" s="17"/>
      <c r="C199" s="17"/>
      <c r="D199" s="17"/>
      <c r="E199" s="28"/>
      <c r="F199" s="28"/>
      <c r="G199" s="19"/>
      <c r="H199" s="33"/>
      <c r="I199" s="30"/>
      <c r="J199" s="43" t="e">
        <f t="shared" si="6"/>
        <v>#DIV/0!</v>
      </c>
      <c r="K199" s="18"/>
      <c r="L199" s="18"/>
      <c r="M199" s="17"/>
    </row>
    <row r="200" spans="1:13">
      <c r="A200" s="42">
        <v>193</v>
      </c>
      <c r="B200" s="17"/>
      <c r="C200" s="17"/>
      <c r="D200" s="17"/>
      <c r="E200" s="28"/>
      <c r="F200" s="28"/>
      <c r="G200" s="19"/>
      <c r="H200" s="33"/>
      <c r="I200" s="30"/>
      <c r="J200" s="43" t="e">
        <f t="shared" si="6"/>
        <v>#DIV/0!</v>
      </c>
      <c r="K200" s="18"/>
      <c r="L200" s="18"/>
      <c r="M200" s="17"/>
    </row>
    <row r="201" spans="1:13">
      <c r="A201">
        <v>194</v>
      </c>
      <c r="B201" s="17"/>
      <c r="C201" s="17"/>
      <c r="D201" s="17"/>
      <c r="E201" s="28"/>
      <c r="F201" s="28"/>
      <c r="G201" s="19"/>
      <c r="H201" s="33"/>
      <c r="I201" s="30"/>
      <c r="J201" s="9" t="e">
        <f t="shared" si="6"/>
        <v>#DIV/0!</v>
      </c>
      <c r="K201" s="18"/>
      <c r="L201" s="18"/>
      <c r="M201" s="17"/>
    </row>
    <row r="202" spans="1:13">
      <c r="A202" s="42">
        <v>195</v>
      </c>
      <c r="B202" s="17"/>
      <c r="C202" s="17"/>
      <c r="D202" s="17"/>
      <c r="E202" s="28"/>
      <c r="F202" s="28"/>
      <c r="G202" s="19"/>
      <c r="H202" s="33"/>
      <c r="I202" s="30"/>
      <c r="J202" s="9" t="e">
        <f t="shared" si="6"/>
        <v>#DIV/0!</v>
      </c>
      <c r="K202" s="18"/>
      <c r="L202" s="18"/>
      <c r="M202" s="17"/>
    </row>
    <row r="203" spans="1:13">
      <c r="A203">
        <v>196</v>
      </c>
      <c r="B203" s="17"/>
      <c r="C203" s="17"/>
      <c r="D203" s="17"/>
      <c r="E203" s="28"/>
      <c r="F203" s="28"/>
      <c r="G203" s="19"/>
      <c r="H203" s="33"/>
      <c r="I203" s="30"/>
      <c r="J203" s="9" t="e">
        <f t="shared" si="6"/>
        <v>#DIV/0!</v>
      </c>
      <c r="K203" s="18"/>
      <c r="L203" s="18"/>
      <c r="M203" s="17"/>
    </row>
    <row r="204" spans="1:13">
      <c r="A204" s="42">
        <v>197</v>
      </c>
      <c r="B204" s="17"/>
      <c r="C204" s="17"/>
      <c r="D204" s="17"/>
      <c r="E204" s="28"/>
      <c r="F204" s="28"/>
      <c r="G204" s="19"/>
      <c r="H204" s="33"/>
      <c r="I204" s="30"/>
      <c r="J204" s="9" t="e">
        <f t="shared" si="6"/>
        <v>#DIV/0!</v>
      </c>
      <c r="K204" s="18"/>
      <c r="L204" s="18"/>
      <c r="M204" s="17"/>
    </row>
    <row r="205" spans="1:13">
      <c r="A205">
        <v>198</v>
      </c>
      <c r="B205" s="17"/>
      <c r="C205" s="17"/>
      <c r="D205" s="17"/>
      <c r="E205" s="28"/>
      <c r="F205" s="28"/>
      <c r="G205" s="19"/>
      <c r="H205" s="33"/>
      <c r="I205" s="30"/>
      <c r="J205" s="43" t="e">
        <f t="shared" si="6"/>
        <v>#DIV/0!</v>
      </c>
      <c r="K205" s="18"/>
      <c r="L205" s="18"/>
      <c r="M205" s="17"/>
    </row>
    <row r="206" spans="1:13">
      <c r="A206" s="42">
        <v>199</v>
      </c>
      <c r="B206" s="17"/>
      <c r="C206" s="17"/>
      <c r="D206" s="17"/>
      <c r="E206" s="28"/>
      <c r="F206" s="28"/>
      <c r="G206" s="19"/>
      <c r="H206" s="33"/>
      <c r="I206" s="30"/>
      <c r="J206" s="43" t="e">
        <f t="shared" si="6"/>
        <v>#DIV/0!</v>
      </c>
      <c r="K206" s="18"/>
      <c r="L206" s="18"/>
      <c r="M206" s="17"/>
    </row>
    <row r="207" spans="1:13">
      <c r="A207">
        <v>200</v>
      </c>
      <c r="B207" s="17"/>
      <c r="C207" s="17"/>
      <c r="D207" s="17"/>
      <c r="E207" s="28"/>
      <c r="F207" s="28"/>
      <c r="G207" s="19"/>
      <c r="H207" s="33"/>
      <c r="I207" s="30"/>
      <c r="J207" s="9" t="e">
        <f t="shared" si="6"/>
        <v>#DIV/0!</v>
      </c>
      <c r="K207" s="18"/>
      <c r="L207" s="18"/>
      <c r="M207" s="17"/>
    </row>
    <row r="208" spans="1:13">
      <c r="A208" s="42">
        <v>201</v>
      </c>
      <c r="B208" s="17"/>
      <c r="C208" s="17"/>
      <c r="D208" s="17"/>
      <c r="E208" s="28"/>
      <c r="F208" s="28"/>
      <c r="G208" s="19"/>
      <c r="H208" s="33"/>
      <c r="I208" s="30"/>
      <c r="J208" s="43" t="e">
        <f t="shared" si="6"/>
        <v>#DIV/0!</v>
      </c>
      <c r="K208" s="18"/>
      <c r="L208" s="18"/>
      <c r="M208" s="17"/>
    </row>
    <row r="209" spans="1:13">
      <c r="A209">
        <v>202</v>
      </c>
      <c r="B209" s="17"/>
      <c r="C209" s="17"/>
      <c r="D209" s="17"/>
      <c r="E209" s="28"/>
      <c r="F209" s="28"/>
      <c r="G209" s="19"/>
      <c r="H209" s="33"/>
      <c r="I209" s="30"/>
      <c r="J209" s="43" t="e">
        <f t="shared" si="6"/>
        <v>#DIV/0!</v>
      </c>
      <c r="K209" s="18"/>
      <c r="L209" s="18"/>
      <c r="M209" s="17"/>
    </row>
    <row r="210" spans="1:13">
      <c r="A210" s="42">
        <v>203</v>
      </c>
      <c r="B210" s="17"/>
      <c r="C210" s="17"/>
      <c r="D210" s="17"/>
      <c r="E210" s="28"/>
      <c r="F210" s="28"/>
      <c r="G210" s="19"/>
      <c r="H210" s="33"/>
      <c r="I210" s="30"/>
      <c r="J210" s="9" t="e">
        <f t="shared" si="6"/>
        <v>#DIV/0!</v>
      </c>
      <c r="K210" s="18"/>
      <c r="L210" s="18"/>
      <c r="M210" s="17"/>
    </row>
    <row r="211" spans="1:13">
      <c r="A211">
        <v>204</v>
      </c>
      <c r="B211" s="17"/>
      <c r="C211" s="17"/>
      <c r="D211" s="17"/>
      <c r="E211" s="28"/>
      <c r="F211" s="28"/>
      <c r="G211" s="19"/>
      <c r="H211" s="33"/>
      <c r="I211" s="30"/>
      <c r="J211" s="9" t="e">
        <f t="shared" si="6"/>
        <v>#DIV/0!</v>
      </c>
      <c r="K211" s="18"/>
      <c r="L211" s="18"/>
      <c r="M211" s="17"/>
    </row>
    <row r="212" spans="1:13">
      <c r="A212" s="42">
        <v>205</v>
      </c>
      <c r="B212" s="17"/>
      <c r="C212" s="17"/>
      <c r="D212" s="17"/>
      <c r="E212" s="28"/>
      <c r="F212" s="28"/>
      <c r="G212" s="19"/>
      <c r="H212" s="33"/>
      <c r="I212" s="30"/>
      <c r="J212" s="9" t="e">
        <f t="shared" si="6"/>
        <v>#DIV/0!</v>
      </c>
      <c r="K212" s="18"/>
      <c r="L212" s="18"/>
      <c r="M212" s="17"/>
    </row>
    <row r="213" spans="1:13">
      <c r="A213">
        <v>206</v>
      </c>
      <c r="B213" s="17"/>
      <c r="C213" s="17"/>
      <c r="D213" s="17"/>
      <c r="E213" s="28"/>
      <c r="F213" s="28"/>
      <c r="G213" s="19"/>
      <c r="H213" s="33"/>
      <c r="I213" s="30"/>
      <c r="J213" s="9" t="e">
        <f t="shared" si="6"/>
        <v>#DIV/0!</v>
      </c>
      <c r="K213" s="18"/>
      <c r="L213" s="18"/>
      <c r="M213" s="17"/>
    </row>
    <row r="214" spans="1:13">
      <c r="A214" s="42">
        <v>207</v>
      </c>
      <c r="B214" s="17"/>
      <c r="C214" s="17"/>
      <c r="D214" s="17"/>
      <c r="E214" s="28"/>
      <c r="F214" s="28"/>
      <c r="G214" s="19"/>
      <c r="H214" s="33"/>
      <c r="I214" s="30"/>
      <c r="J214" s="43" t="e">
        <f t="shared" si="6"/>
        <v>#DIV/0!</v>
      </c>
      <c r="K214" s="18"/>
      <c r="L214" s="18"/>
      <c r="M214" s="17"/>
    </row>
    <row r="215" spans="1:13">
      <c r="A215">
        <v>208</v>
      </c>
      <c r="B215" s="17"/>
      <c r="C215" s="17"/>
      <c r="D215" s="17"/>
      <c r="E215" s="28"/>
      <c r="F215" s="28"/>
      <c r="G215" s="19"/>
      <c r="H215" s="33"/>
      <c r="I215" s="30"/>
      <c r="J215" s="43" t="e">
        <f t="shared" si="6"/>
        <v>#DIV/0!</v>
      </c>
      <c r="K215" s="18"/>
      <c r="L215" s="18"/>
      <c r="M215" s="17"/>
    </row>
    <row r="216" spans="1:13">
      <c r="A216" s="42">
        <v>209</v>
      </c>
      <c r="B216" s="17"/>
      <c r="C216" s="17"/>
      <c r="D216" s="17"/>
      <c r="E216" s="28"/>
      <c r="F216" s="28"/>
      <c r="G216" s="19"/>
      <c r="H216" s="33"/>
      <c r="I216" s="30"/>
      <c r="J216" s="9" t="e">
        <f t="shared" si="6"/>
        <v>#DIV/0!</v>
      </c>
      <c r="K216" s="18"/>
      <c r="L216" s="18"/>
      <c r="M216" s="17"/>
    </row>
    <row r="217" spans="1:13">
      <c r="A217">
        <v>210</v>
      </c>
      <c r="B217" s="17"/>
      <c r="C217" s="17"/>
      <c r="D217" s="17"/>
      <c r="E217" s="28"/>
      <c r="F217" s="28"/>
      <c r="G217" s="19"/>
      <c r="H217" s="33"/>
      <c r="I217" s="30"/>
      <c r="J217" s="43" t="e">
        <f t="shared" si="6"/>
        <v>#DIV/0!</v>
      </c>
      <c r="K217" s="18"/>
      <c r="L217" s="18"/>
      <c r="M217" s="17"/>
    </row>
    <row r="218" spans="1:13">
      <c r="A218" s="42">
        <v>211</v>
      </c>
      <c r="B218" s="17"/>
      <c r="C218" s="17"/>
      <c r="D218" s="17"/>
      <c r="E218" s="28"/>
      <c r="F218" s="28"/>
      <c r="G218" s="19"/>
      <c r="H218" s="33"/>
      <c r="I218" s="30"/>
      <c r="J218" s="43" t="e">
        <f t="shared" si="6"/>
        <v>#DIV/0!</v>
      </c>
      <c r="K218" s="18"/>
      <c r="L218" s="18"/>
      <c r="M218" s="17"/>
    </row>
    <row r="219" spans="1:13">
      <c r="A219">
        <v>212</v>
      </c>
      <c r="B219" s="17"/>
      <c r="C219" s="17"/>
      <c r="D219" s="17"/>
      <c r="E219" s="28"/>
      <c r="F219" s="28"/>
      <c r="G219" s="19"/>
      <c r="H219" s="33"/>
      <c r="I219" s="30"/>
      <c r="J219" s="9" t="e">
        <f t="shared" si="6"/>
        <v>#DIV/0!</v>
      </c>
      <c r="K219" s="18"/>
      <c r="L219" s="18"/>
      <c r="M219" s="17"/>
    </row>
    <row r="220" spans="1:13">
      <c r="A220" s="42">
        <v>213</v>
      </c>
      <c r="B220" s="17"/>
      <c r="C220" s="17"/>
      <c r="D220" s="17"/>
      <c r="E220" s="28"/>
      <c r="F220" s="28"/>
      <c r="G220" s="19"/>
      <c r="H220" s="33"/>
      <c r="I220" s="30"/>
      <c r="J220" s="9" t="e">
        <f t="shared" si="6"/>
        <v>#DIV/0!</v>
      </c>
      <c r="K220" s="18"/>
      <c r="L220" s="18"/>
      <c r="M220" s="17"/>
    </row>
    <row r="221" spans="1:13">
      <c r="A221">
        <v>214</v>
      </c>
      <c r="B221" s="17"/>
      <c r="C221" s="17"/>
      <c r="D221" s="17"/>
      <c r="E221" s="28"/>
      <c r="F221" s="28"/>
      <c r="G221" s="19"/>
      <c r="H221" s="33"/>
      <c r="I221" s="30"/>
      <c r="J221" s="9" t="e">
        <f t="shared" si="6"/>
        <v>#DIV/0!</v>
      </c>
      <c r="K221" s="18"/>
      <c r="L221" s="18"/>
      <c r="M221" s="17"/>
    </row>
    <row r="222" spans="1:13">
      <c r="A222" s="42">
        <v>215</v>
      </c>
      <c r="B222" s="17"/>
      <c r="C222" s="17"/>
      <c r="D222" s="17"/>
      <c r="E222" s="28"/>
      <c r="F222" s="28"/>
      <c r="G222" s="19"/>
      <c r="H222" s="33"/>
      <c r="I222" s="30"/>
      <c r="J222" s="9" t="e">
        <f t="shared" si="6"/>
        <v>#DIV/0!</v>
      </c>
      <c r="K222" s="18"/>
      <c r="L222" s="18"/>
      <c r="M222" s="17"/>
    </row>
    <row r="223" spans="1:13">
      <c r="A223">
        <v>216</v>
      </c>
      <c r="B223" s="17"/>
      <c r="C223" s="17"/>
      <c r="D223" s="17"/>
      <c r="E223" s="28"/>
      <c r="F223" s="28"/>
      <c r="G223" s="19"/>
      <c r="H223" s="33"/>
      <c r="I223" s="30"/>
      <c r="J223" s="43" t="e">
        <f t="shared" si="6"/>
        <v>#DIV/0!</v>
      </c>
      <c r="K223" s="18"/>
      <c r="L223" s="18"/>
      <c r="M223" s="17"/>
    </row>
    <row r="224" spans="1:13">
      <c r="A224" s="42">
        <v>217</v>
      </c>
      <c r="B224" s="17"/>
      <c r="C224" s="17"/>
      <c r="D224" s="17"/>
      <c r="E224" s="28"/>
      <c r="F224" s="28"/>
      <c r="G224" s="19"/>
      <c r="H224" s="33"/>
      <c r="I224" s="30"/>
      <c r="J224" s="43" t="e">
        <f t="shared" si="6"/>
        <v>#DIV/0!</v>
      </c>
      <c r="K224" s="18"/>
      <c r="L224" s="18"/>
      <c r="M224" s="17"/>
    </row>
    <row r="225" spans="1:13">
      <c r="A225">
        <v>218</v>
      </c>
      <c r="B225" s="17"/>
      <c r="C225" s="17"/>
      <c r="D225" s="17"/>
      <c r="E225" s="28"/>
      <c r="F225" s="28"/>
      <c r="G225" s="19"/>
      <c r="H225" s="33"/>
      <c r="I225" s="30"/>
      <c r="J225" s="9" t="e">
        <f t="shared" si="6"/>
        <v>#DIV/0!</v>
      </c>
      <c r="K225" s="18"/>
      <c r="L225" s="18"/>
      <c r="M225" s="17"/>
    </row>
    <row r="226" spans="1:13">
      <c r="A226" s="42">
        <v>219</v>
      </c>
      <c r="B226" s="17"/>
      <c r="C226" s="17"/>
      <c r="D226" s="17"/>
      <c r="E226" s="28"/>
      <c r="F226" s="28"/>
      <c r="G226" s="19"/>
      <c r="H226" s="33"/>
      <c r="I226" s="30"/>
      <c r="J226" s="43" t="e">
        <f t="shared" si="6"/>
        <v>#DIV/0!</v>
      </c>
      <c r="K226" s="18"/>
      <c r="L226" s="18"/>
      <c r="M226" s="17"/>
    </row>
    <row r="227" spans="1:13">
      <c r="A227">
        <v>220</v>
      </c>
      <c r="B227" s="17"/>
      <c r="C227" s="17"/>
      <c r="D227" s="17"/>
      <c r="E227" s="28"/>
      <c r="F227" s="28"/>
      <c r="G227" s="19"/>
      <c r="H227" s="33"/>
      <c r="I227" s="30"/>
      <c r="J227" s="43" t="e">
        <f t="shared" si="6"/>
        <v>#DIV/0!</v>
      </c>
      <c r="K227" s="18"/>
      <c r="L227" s="18"/>
      <c r="M227" s="17"/>
    </row>
    <row r="228" spans="1:13">
      <c r="A228" s="42">
        <v>221</v>
      </c>
      <c r="B228" s="17"/>
      <c r="C228" s="17"/>
      <c r="D228" s="17"/>
      <c r="E228" s="28"/>
      <c r="F228" s="28"/>
      <c r="G228" s="19"/>
      <c r="H228" s="33"/>
      <c r="I228" s="30"/>
      <c r="J228" s="9" t="e">
        <f t="shared" si="6"/>
        <v>#DIV/0!</v>
      </c>
      <c r="K228" s="18"/>
      <c r="L228" s="18"/>
      <c r="M228" s="17"/>
    </row>
    <row r="229" spans="1:13">
      <c r="A229">
        <v>222</v>
      </c>
      <c r="B229" s="17"/>
      <c r="C229" s="17"/>
      <c r="D229" s="17"/>
      <c r="E229" s="28"/>
      <c r="F229" s="28"/>
      <c r="G229" s="19"/>
      <c r="H229" s="33"/>
      <c r="I229" s="30"/>
      <c r="J229" s="9" t="e">
        <f t="shared" si="6"/>
        <v>#DIV/0!</v>
      </c>
      <c r="K229" s="18"/>
      <c r="L229" s="18"/>
      <c r="M229" s="17"/>
    </row>
    <row r="230" spans="1:13">
      <c r="A230" s="42">
        <v>223</v>
      </c>
      <c r="B230" s="17"/>
      <c r="C230" s="17"/>
      <c r="D230" s="17"/>
      <c r="E230" s="28"/>
      <c r="F230" s="28"/>
      <c r="G230" s="19"/>
      <c r="H230" s="33"/>
      <c r="I230" s="30"/>
      <c r="J230" s="9" t="e">
        <f t="shared" si="6"/>
        <v>#DIV/0!</v>
      </c>
      <c r="K230" s="18"/>
      <c r="L230" s="18"/>
      <c r="M230" s="17"/>
    </row>
    <row r="231" spans="1:13">
      <c r="A231">
        <v>224</v>
      </c>
      <c r="B231" s="17"/>
      <c r="C231" s="17"/>
      <c r="D231" s="17"/>
      <c r="E231" s="28"/>
      <c r="F231" s="28"/>
      <c r="G231" s="19"/>
      <c r="H231" s="33"/>
      <c r="I231" s="30"/>
      <c r="J231" s="9" t="e">
        <f t="shared" ref="J231:J294" si="7">H231/I231</f>
        <v>#DIV/0!</v>
      </c>
      <c r="K231" s="18"/>
      <c r="L231" s="18"/>
      <c r="M231" s="17"/>
    </row>
    <row r="232" spans="1:13">
      <c r="A232" s="42">
        <v>225</v>
      </c>
      <c r="B232" s="17"/>
      <c r="C232" s="17"/>
      <c r="D232" s="17"/>
      <c r="E232" s="28"/>
      <c r="F232" s="28"/>
      <c r="G232" s="19"/>
      <c r="H232" s="33"/>
      <c r="I232" s="30"/>
      <c r="J232" s="43" t="e">
        <f t="shared" si="7"/>
        <v>#DIV/0!</v>
      </c>
      <c r="K232" s="18"/>
      <c r="L232" s="18"/>
      <c r="M232" s="17"/>
    </row>
    <row r="233" spans="1:13">
      <c r="A233">
        <v>226</v>
      </c>
      <c r="B233" s="17"/>
      <c r="C233" s="17"/>
      <c r="D233" s="17"/>
      <c r="E233" s="28"/>
      <c r="F233" s="28"/>
      <c r="G233" s="19"/>
      <c r="H233" s="33"/>
      <c r="I233" s="30"/>
      <c r="J233" s="43" t="e">
        <f t="shared" si="7"/>
        <v>#DIV/0!</v>
      </c>
      <c r="K233" s="18"/>
      <c r="L233" s="18"/>
      <c r="M233" s="17"/>
    </row>
    <row r="234" spans="1:13">
      <c r="A234" s="42">
        <v>227</v>
      </c>
      <c r="B234" s="17"/>
      <c r="C234" s="17"/>
      <c r="D234" s="17"/>
      <c r="E234" s="28"/>
      <c r="F234" s="28"/>
      <c r="G234" s="19"/>
      <c r="H234" s="33"/>
      <c r="I234" s="30"/>
      <c r="J234" s="9" t="e">
        <f t="shared" si="7"/>
        <v>#DIV/0!</v>
      </c>
      <c r="K234" s="18"/>
      <c r="L234" s="18"/>
      <c r="M234" s="17"/>
    </row>
    <row r="235" spans="1:13">
      <c r="A235">
        <v>228</v>
      </c>
      <c r="B235" s="17"/>
      <c r="C235" s="17"/>
      <c r="D235" s="17"/>
      <c r="E235" s="28"/>
      <c r="F235" s="28"/>
      <c r="G235" s="19"/>
      <c r="H235" s="33"/>
      <c r="I235" s="30"/>
      <c r="J235" s="43" t="e">
        <f t="shared" si="7"/>
        <v>#DIV/0!</v>
      </c>
      <c r="K235" s="18"/>
      <c r="L235" s="18"/>
      <c r="M235" s="17"/>
    </row>
    <row r="236" spans="1:13">
      <c r="A236" s="42">
        <v>229</v>
      </c>
      <c r="B236" s="17"/>
      <c r="C236" s="17"/>
      <c r="D236" s="17"/>
      <c r="E236" s="28"/>
      <c r="F236" s="28"/>
      <c r="G236" s="19"/>
      <c r="H236" s="33"/>
      <c r="I236" s="30"/>
      <c r="J236" s="43" t="e">
        <f t="shared" si="7"/>
        <v>#DIV/0!</v>
      </c>
      <c r="K236" s="18"/>
      <c r="L236" s="18"/>
      <c r="M236" s="17"/>
    </row>
    <row r="237" spans="1:13">
      <c r="A237">
        <v>230</v>
      </c>
      <c r="B237" s="17"/>
      <c r="C237" s="17"/>
      <c r="D237" s="17"/>
      <c r="E237" s="28"/>
      <c r="F237" s="28"/>
      <c r="G237" s="19"/>
      <c r="H237" s="33"/>
      <c r="I237" s="30"/>
      <c r="J237" s="9" t="e">
        <f t="shared" si="7"/>
        <v>#DIV/0!</v>
      </c>
      <c r="K237" s="18"/>
      <c r="L237" s="18"/>
      <c r="M237" s="17"/>
    </row>
    <row r="238" spans="1:13">
      <c r="A238" s="42">
        <v>231</v>
      </c>
      <c r="B238" s="17"/>
      <c r="C238" s="17"/>
      <c r="D238" s="17"/>
      <c r="E238" s="28"/>
      <c r="F238" s="28"/>
      <c r="G238" s="19"/>
      <c r="H238" s="33"/>
      <c r="I238" s="30"/>
      <c r="J238" s="9" t="e">
        <f t="shared" si="7"/>
        <v>#DIV/0!</v>
      </c>
      <c r="K238" s="18"/>
      <c r="L238" s="18"/>
      <c r="M238" s="17"/>
    </row>
    <row r="239" spans="1:13">
      <c r="A239">
        <v>232</v>
      </c>
      <c r="B239" s="17"/>
      <c r="C239" s="17"/>
      <c r="D239" s="17"/>
      <c r="E239" s="28"/>
      <c r="F239" s="28"/>
      <c r="G239" s="19"/>
      <c r="H239" s="33"/>
      <c r="I239" s="30"/>
      <c r="J239" s="9" t="e">
        <f t="shared" si="7"/>
        <v>#DIV/0!</v>
      </c>
      <c r="K239" s="18"/>
      <c r="L239" s="18"/>
      <c r="M239" s="17"/>
    </row>
    <row r="240" spans="1:13">
      <c r="A240" s="42">
        <v>233</v>
      </c>
      <c r="B240" s="17"/>
      <c r="C240" s="17"/>
      <c r="D240" s="17"/>
      <c r="E240" s="28"/>
      <c r="F240" s="28"/>
      <c r="G240" s="19"/>
      <c r="H240" s="33"/>
      <c r="I240" s="30"/>
      <c r="J240" s="9" t="e">
        <f t="shared" si="7"/>
        <v>#DIV/0!</v>
      </c>
      <c r="K240" s="18"/>
      <c r="L240" s="18"/>
      <c r="M240" s="17"/>
    </row>
    <row r="241" spans="1:13">
      <c r="A241">
        <v>234</v>
      </c>
      <c r="B241" s="17"/>
      <c r="C241" s="17"/>
      <c r="D241" s="17"/>
      <c r="E241" s="28"/>
      <c r="F241" s="28"/>
      <c r="G241" s="19"/>
      <c r="H241" s="33"/>
      <c r="I241" s="30"/>
      <c r="J241" s="43" t="e">
        <f t="shared" si="7"/>
        <v>#DIV/0!</v>
      </c>
      <c r="K241" s="18"/>
      <c r="L241" s="18"/>
      <c r="M241" s="17"/>
    </row>
    <row r="242" spans="1:13">
      <c r="A242" s="42">
        <v>235</v>
      </c>
      <c r="B242" s="17"/>
      <c r="C242" s="17"/>
      <c r="D242" s="17"/>
      <c r="E242" s="28"/>
      <c r="F242" s="28"/>
      <c r="G242" s="19"/>
      <c r="H242" s="33"/>
      <c r="I242" s="30"/>
      <c r="J242" s="43" t="e">
        <f t="shared" si="7"/>
        <v>#DIV/0!</v>
      </c>
      <c r="K242" s="18"/>
      <c r="L242" s="18"/>
      <c r="M242" s="17"/>
    </row>
    <row r="243" spans="1:13">
      <c r="A243">
        <v>236</v>
      </c>
      <c r="B243" s="17"/>
      <c r="C243" s="17"/>
      <c r="D243" s="17"/>
      <c r="E243" s="28"/>
      <c r="F243" s="28"/>
      <c r="G243" s="19"/>
      <c r="H243" s="33"/>
      <c r="I243" s="30"/>
      <c r="J243" s="9" t="e">
        <f t="shared" si="7"/>
        <v>#DIV/0!</v>
      </c>
      <c r="K243" s="18"/>
      <c r="L243" s="18"/>
      <c r="M243" s="17"/>
    </row>
    <row r="244" spans="1:13">
      <c r="A244" s="42">
        <v>237</v>
      </c>
      <c r="B244" s="17"/>
      <c r="C244" s="17"/>
      <c r="D244" s="17"/>
      <c r="E244" s="28"/>
      <c r="F244" s="28"/>
      <c r="G244" s="19"/>
      <c r="H244" s="33"/>
      <c r="I244" s="30"/>
      <c r="J244" s="43" t="e">
        <f t="shared" si="7"/>
        <v>#DIV/0!</v>
      </c>
      <c r="K244" s="18"/>
      <c r="L244" s="18"/>
      <c r="M244" s="17"/>
    </row>
    <row r="245" spans="1:13">
      <c r="A245">
        <v>238</v>
      </c>
      <c r="B245" s="17"/>
      <c r="C245" s="17"/>
      <c r="D245" s="17"/>
      <c r="E245" s="28"/>
      <c r="F245" s="28"/>
      <c r="G245" s="19"/>
      <c r="H245" s="33"/>
      <c r="I245" s="30"/>
      <c r="J245" s="43" t="e">
        <f t="shared" si="7"/>
        <v>#DIV/0!</v>
      </c>
      <c r="K245" s="18"/>
      <c r="L245" s="18"/>
      <c r="M245" s="17"/>
    </row>
    <row r="246" spans="1:13">
      <c r="A246" s="42">
        <v>239</v>
      </c>
      <c r="B246" s="17"/>
      <c r="C246" s="17"/>
      <c r="D246" s="17"/>
      <c r="E246" s="28"/>
      <c r="F246" s="28"/>
      <c r="G246" s="19"/>
      <c r="H246" s="33"/>
      <c r="I246" s="30"/>
      <c r="J246" s="9" t="e">
        <f t="shared" si="7"/>
        <v>#DIV/0!</v>
      </c>
      <c r="K246" s="18"/>
      <c r="L246" s="18"/>
      <c r="M246" s="17"/>
    </row>
    <row r="247" spans="1:13">
      <c r="A247">
        <v>240</v>
      </c>
      <c r="B247" s="17"/>
      <c r="C247" s="17"/>
      <c r="D247" s="17"/>
      <c r="E247" s="28"/>
      <c r="F247" s="28"/>
      <c r="G247" s="19"/>
      <c r="H247" s="33"/>
      <c r="I247" s="30"/>
      <c r="J247" s="9" t="e">
        <f t="shared" si="7"/>
        <v>#DIV/0!</v>
      </c>
      <c r="K247" s="18"/>
      <c r="L247" s="18"/>
      <c r="M247" s="17"/>
    </row>
    <row r="248" spans="1:13">
      <c r="A248" s="42">
        <v>241</v>
      </c>
      <c r="B248" s="17"/>
      <c r="C248" s="17"/>
      <c r="D248" s="17"/>
      <c r="E248" s="28"/>
      <c r="F248" s="28"/>
      <c r="G248" s="19"/>
      <c r="H248" s="33"/>
      <c r="I248" s="30"/>
      <c r="J248" s="9" t="e">
        <f t="shared" si="7"/>
        <v>#DIV/0!</v>
      </c>
      <c r="K248" s="18"/>
      <c r="L248" s="18"/>
      <c r="M248" s="17"/>
    </row>
    <row r="249" spans="1:13">
      <c r="A249">
        <v>242</v>
      </c>
      <c r="B249" s="17"/>
      <c r="C249" s="17"/>
      <c r="D249" s="17"/>
      <c r="E249" s="28"/>
      <c r="F249" s="28"/>
      <c r="G249" s="19"/>
      <c r="H249" s="33"/>
      <c r="I249" s="30"/>
      <c r="J249" s="9" t="e">
        <f t="shared" si="7"/>
        <v>#DIV/0!</v>
      </c>
      <c r="K249" s="18"/>
      <c r="L249" s="18"/>
      <c r="M249" s="17"/>
    </row>
    <row r="250" spans="1:13">
      <c r="A250" s="42">
        <v>243</v>
      </c>
      <c r="B250" s="17"/>
      <c r="C250" s="17"/>
      <c r="D250" s="17"/>
      <c r="E250" s="28"/>
      <c r="F250" s="28"/>
      <c r="G250" s="19"/>
      <c r="H250" s="33"/>
      <c r="I250" s="30"/>
      <c r="J250" s="43" t="e">
        <f t="shared" si="7"/>
        <v>#DIV/0!</v>
      </c>
      <c r="K250" s="18"/>
      <c r="L250" s="18"/>
      <c r="M250" s="17"/>
    </row>
    <row r="251" spans="1:13">
      <c r="A251">
        <v>244</v>
      </c>
      <c r="B251" s="17"/>
      <c r="C251" s="17"/>
      <c r="D251" s="17"/>
      <c r="E251" s="28"/>
      <c r="F251" s="28"/>
      <c r="G251" s="19"/>
      <c r="H251" s="33"/>
      <c r="I251" s="30"/>
      <c r="J251" s="43" t="e">
        <f t="shared" si="7"/>
        <v>#DIV/0!</v>
      </c>
      <c r="K251" s="18"/>
      <c r="L251" s="18"/>
      <c r="M251" s="17"/>
    </row>
    <row r="252" spans="1:13">
      <c r="A252" s="42">
        <v>245</v>
      </c>
      <c r="B252" s="17"/>
      <c r="C252" s="17"/>
      <c r="D252" s="17"/>
      <c r="E252" s="28"/>
      <c r="F252" s="28"/>
      <c r="G252" s="19"/>
      <c r="H252" s="33"/>
      <c r="I252" s="30"/>
      <c r="J252" s="9" t="e">
        <f t="shared" si="7"/>
        <v>#DIV/0!</v>
      </c>
      <c r="K252" s="18"/>
      <c r="L252" s="18"/>
      <c r="M252" s="17"/>
    </row>
    <row r="253" spans="1:13">
      <c r="A253">
        <v>246</v>
      </c>
      <c r="B253" s="17"/>
      <c r="C253" s="17"/>
      <c r="D253" s="17"/>
      <c r="E253" s="28"/>
      <c r="F253" s="28"/>
      <c r="G253" s="19"/>
      <c r="H253" s="33"/>
      <c r="I253" s="30"/>
      <c r="J253" s="43" t="e">
        <f t="shared" si="7"/>
        <v>#DIV/0!</v>
      </c>
      <c r="K253" s="18"/>
      <c r="L253" s="18"/>
      <c r="M253" s="17"/>
    </row>
    <row r="254" spans="1:13">
      <c r="A254" s="42">
        <v>247</v>
      </c>
      <c r="B254" s="17"/>
      <c r="C254" s="17"/>
      <c r="D254" s="17"/>
      <c r="E254" s="28"/>
      <c r="F254" s="28"/>
      <c r="G254" s="19"/>
      <c r="H254" s="33"/>
      <c r="I254" s="30"/>
      <c r="J254" s="43" t="e">
        <f t="shared" si="7"/>
        <v>#DIV/0!</v>
      </c>
      <c r="K254" s="18"/>
      <c r="L254" s="18"/>
      <c r="M254" s="17"/>
    </row>
    <row r="255" spans="1:13">
      <c r="A255">
        <v>248</v>
      </c>
      <c r="B255" s="17"/>
      <c r="C255" s="17"/>
      <c r="D255" s="17"/>
      <c r="E255" s="28"/>
      <c r="F255" s="28"/>
      <c r="G255" s="19"/>
      <c r="H255" s="33"/>
      <c r="I255" s="30"/>
      <c r="J255" s="9" t="e">
        <f t="shared" si="7"/>
        <v>#DIV/0!</v>
      </c>
      <c r="K255" s="18"/>
      <c r="L255" s="18"/>
      <c r="M255" s="17"/>
    </row>
    <row r="256" spans="1:13">
      <c r="A256" s="42">
        <v>249</v>
      </c>
      <c r="B256" s="17"/>
      <c r="C256" s="17"/>
      <c r="D256" s="17"/>
      <c r="E256" s="28"/>
      <c r="F256" s="28"/>
      <c r="G256" s="19"/>
      <c r="H256" s="33"/>
      <c r="I256" s="30"/>
      <c r="J256" s="9" t="e">
        <f t="shared" si="7"/>
        <v>#DIV/0!</v>
      </c>
      <c r="K256" s="18"/>
      <c r="L256" s="18"/>
      <c r="M256" s="17"/>
    </row>
    <row r="257" spans="1:13">
      <c r="A257">
        <v>250</v>
      </c>
      <c r="B257" s="17"/>
      <c r="C257" s="17"/>
      <c r="D257" s="17"/>
      <c r="E257" s="28"/>
      <c r="F257" s="28"/>
      <c r="G257" s="19"/>
      <c r="H257" s="33"/>
      <c r="I257" s="30"/>
      <c r="J257" s="9" t="e">
        <f t="shared" si="7"/>
        <v>#DIV/0!</v>
      </c>
      <c r="K257" s="18"/>
      <c r="L257" s="18"/>
      <c r="M257" s="17"/>
    </row>
    <row r="258" spans="1:13">
      <c r="A258" s="42">
        <v>251</v>
      </c>
      <c r="B258" s="17"/>
      <c r="C258" s="17"/>
      <c r="D258" s="17"/>
      <c r="E258" s="28"/>
      <c r="F258" s="28"/>
      <c r="G258" s="19"/>
      <c r="H258" s="33"/>
      <c r="I258" s="30"/>
      <c r="J258" s="9" t="e">
        <f t="shared" si="7"/>
        <v>#DIV/0!</v>
      </c>
      <c r="K258" s="18"/>
      <c r="L258" s="18"/>
      <c r="M258" s="17"/>
    </row>
    <row r="259" spans="1:13">
      <c r="A259">
        <v>252</v>
      </c>
      <c r="B259" s="17"/>
      <c r="C259" s="17"/>
      <c r="D259" s="17"/>
      <c r="E259" s="28"/>
      <c r="F259" s="28"/>
      <c r="G259" s="19"/>
      <c r="H259" s="33"/>
      <c r="I259" s="30"/>
      <c r="J259" s="43" t="e">
        <f t="shared" si="7"/>
        <v>#DIV/0!</v>
      </c>
      <c r="K259" s="18"/>
      <c r="L259" s="18"/>
      <c r="M259" s="17"/>
    </row>
    <row r="260" spans="1:13">
      <c r="A260" s="42">
        <v>253</v>
      </c>
      <c r="B260" s="17"/>
      <c r="C260" s="17"/>
      <c r="D260" s="17"/>
      <c r="E260" s="28"/>
      <c r="F260" s="28"/>
      <c r="G260" s="19"/>
      <c r="H260" s="33"/>
      <c r="I260" s="30"/>
      <c r="J260" s="43" t="e">
        <f t="shared" si="7"/>
        <v>#DIV/0!</v>
      </c>
      <c r="K260" s="18"/>
      <c r="L260" s="18"/>
      <c r="M260" s="17"/>
    </row>
    <row r="261" spans="1:13">
      <c r="A261">
        <v>254</v>
      </c>
      <c r="B261" s="17"/>
      <c r="C261" s="17"/>
      <c r="D261" s="17"/>
      <c r="E261" s="28"/>
      <c r="F261" s="28"/>
      <c r="G261" s="19"/>
      <c r="H261" s="33"/>
      <c r="I261" s="30"/>
      <c r="J261" s="9" t="e">
        <f t="shared" si="7"/>
        <v>#DIV/0!</v>
      </c>
      <c r="K261" s="18"/>
      <c r="L261" s="18"/>
      <c r="M261" s="17"/>
    </row>
    <row r="262" spans="1:13">
      <c r="A262" s="42">
        <v>255</v>
      </c>
      <c r="B262" s="17"/>
      <c r="C262" s="17"/>
      <c r="D262" s="17"/>
      <c r="E262" s="28"/>
      <c r="F262" s="28"/>
      <c r="G262" s="19"/>
      <c r="H262" s="33"/>
      <c r="I262" s="30"/>
      <c r="J262" s="43" t="e">
        <f t="shared" si="7"/>
        <v>#DIV/0!</v>
      </c>
      <c r="K262" s="18"/>
      <c r="L262" s="18"/>
      <c r="M262" s="17"/>
    </row>
    <row r="263" spans="1:13">
      <c r="A263">
        <v>256</v>
      </c>
      <c r="B263" s="17"/>
      <c r="C263" s="17"/>
      <c r="D263" s="17"/>
      <c r="E263" s="28"/>
      <c r="F263" s="28"/>
      <c r="G263" s="19"/>
      <c r="H263" s="33"/>
      <c r="I263" s="30"/>
      <c r="J263" s="43" t="e">
        <f t="shared" si="7"/>
        <v>#DIV/0!</v>
      </c>
      <c r="K263" s="18"/>
      <c r="L263" s="18"/>
      <c r="M263" s="17"/>
    </row>
    <row r="264" spans="1:13">
      <c r="A264" s="42">
        <v>257</v>
      </c>
      <c r="B264" s="17"/>
      <c r="C264" s="17"/>
      <c r="D264" s="17"/>
      <c r="E264" s="28"/>
      <c r="F264" s="28"/>
      <c r="G264" s="19"/>
      <c r="H264" s="33"/>
      <c r="I264" s="30"/>
      <c r="J264" s="9" t="e">
        <f t="shared" si="7"/>
        <v>#DIV/0!</v>
      </c>
      <c r="K264" s="18"/>
      <c r="L264" s="18"/>
      <c r="M264" s="17"/>
    </row>
    <row r="265" spans="1:13">
      <c r="A265">
        <v>258</v>
      </c>
      <c r="B265" s="17"/>
      <c r="C265" s="17"/>
      <c r="D265" s="17"/>
      <c r="E265" s="28"/>
      <c r="F265" s="28"/>
      <c r="G265" s="19"/>
      <c r="H265" s="33"/>
      <c r="I265" s="30"/>
      <c r="J265" s="9" t="e">
        <f t="shared" si="7"/>
        <v>#DIV/0!</v>
      </c>
      <c r="K265" s="18"/>
      <c r="L265" s="18"/>
      <c r="M265" s="17"/>
    </row>
    <row r="266" spans="1:13">
      <c r="A266" s="42">
        <v>259</v>
      </c>
      <c r="B266" s="17"/>
      <c r="C266" s="17"/>
      <c r="D266" s="17"/>
      <c r="E266" s="28"/>
      <c r="F266" s="28"/>
      <c r="G266" s="19"/>
      <c r="H266" s="33"/>
      <c r="I266" s="30"/>
      <c r="J266" s="9" t="e">
        <f t="shared" si="7"/>
        <v>#DIV/0!</v>
      </c>
      <c r="K266" s="18"/>
      <c r="L266" s="18"/>
      <c r="M266" s="17"/>
    </row>
    <row r="267" spans="1:13">
      <c r="A267">
        <v>260</v>
      </c>
      <c r="B267" s="17"/>
      <c r="C267" s="17"/>
      <c r="D267" s="17"/>
      <c r="E267" s="28"/>
      <c r="F267" s="28"/>
      <c r="G267" s="19"/>
      <c r="H267" s="33"/>
      <c r="I267" s="30"/>
      <c r="J267" s="9" t="e">
        <f t="shared" si="7"/>
        <v>#DIV/0!</v>
      </c>
      <c r="K267" s="18"/>
      <c r="L267" s="18"/>
      <c r="M267" s="17"/>
    </row>
    <row r="268" spans="1:13">
      <c r="A268" s="42">
        <v>261</v>
      </c>
      <c r="B268" s="17"/>
      <c r="C268" s="17"/>
      <c r="D268" s="17"/>
      <c r="E268" s="28"/>
      <c r="F268" s="28"/>
      <c r="G268" s="19"/>
      <c r="H268" s="33"/>
      <c r="I268" s="30"/>
      <c r="J268" s="43" t="e">
        <f t="shared" si="7"/>
        <v>#DIV/0!</v>
      </c>
      <c r="K268" s="18"/>
      <c r="L268" s="18"/>
      <c r="M268" s="17"/>
    </row>
    <row r="269" spans="1:13">
      <c r="A269">
        <v>262</v>
      </c>
      <c r="B269" s="17"/>
      <c r="C269" s="17"/>
      <c r="D269" s="17"/>
      <c r="E269" s="28"/>
      <c r="F269" s="28"/>
      <c r="G269" s="19"/>
      <c r="H269" s="33"/>
      <c r="I269" s="30"/>
      <c r="J269" s="43" t="e">
        <f t="shared" si="7"/>
        <v>#DIV/0!</v>
      </c>
      <c r="K269" s="18"/>
      <c r="L269" s="18"/>
      <c r="M269" s="17"/>
    </row>
    <row r="270" spans="1:13">
      <c r="A270" s="42">
        <v>263</v>
      </c>
      <c r="B270" s="17"/>
      <c r="C270" s="17"/>
      <c r="D270" s="17"/>
      <c r="E270" s="28"/>
      <c r="F270" s="28"/>
      <c r="G270" s="19"/>
      <c r="H270" s="33"/>
      <c r="I270" s="30"/>
      <c r="J270" s="9" t="e">
        <f t="shared" si="7"/>
        <v>#DIV/0!</v>
      </c>
      <c r="K270" s="18"/>
      <c r="L270" s="18"/>
      <c r="M270" s="17"/>
    </row>
    <row r="271" spans="1:13">
      <c r="A271">
        <v>264</v>
      </c>
      <c r="B271" s="17"/>
      <c r="C271" s="17"/>
      <c r="D271" s="17"/>
      <c r="E271" s="28"/>
      <c r="F271" s="28"/>
      <c r="G271" s="19"/>
      <c r="H271" s="33"/>
      <c r="I271" s="30"/>
      <c r="J271" s="43" t="e">
        <f t="shared" si="7"/>
        <v>#DIV/0!</v>
      </c>
      <c r="K271" s="18"/>
      <c r="L271" s="18"/>
      <c r="M271" s="17"/>
    </row>
    <row r="272" spans="1:13">
      <c r="A272" s="42">
        <v>265</v>
      </c>
      <c r="B272" s="17"/>
      <c r="C272" s="17"/>
      <c r="D272" s="17"/>
      <c r="E272" s="28"/>
      <c r="F272" s="28"/>
      <c r="G272" s="19"/>
      <c r="H272" s="33"/>
      <c r="I272" s="30"/>
      <c r="J272" s="43" t="e">
        <f t="shared" si="7"/>
        <v>#DIV/0!</v>
      </c>
      <c r="K272" s="18"/>
      <c r="L272" s="18"/>
      <c r="M272" s="17"/>
    </row>
    <row r="273" spans="1:13">
      <c r="A273">
        <v>266</v>
      </c>
      <c r="B273" s="17"/>
      <c r="C273" s="17"/>
      <c r="D273" s="17"/>
      <c r="E273" s="28"/>
      <c r="F273" s="28"/>
      <c r="G273" s="19"/>
      <c r="H273" s="33"/>
      <c r="I273" s="30"/>
      <c r="J273" s="9" t="e">
        <f t="shared" si="7"/>
        <v>#DIV/0!</v>
      </c>
      <c r="K273" s="18"/>
      <c r="L273" s="18"/>
      <c r="M273" s="17"/>
    </row>
    <row r="274" spans="1:13">
      <c r="A274" s="42">
        <v>267</v>
      </c>
      <c r="B274" s="17"/>
      <c r="C274" s="17"/>
      <c r="D274" s="17"/>
      <c r="E274" s="28"/>
      <c r="F274" s="28"/>
      <c r="G274" s="19"/>
      <c r="H274" s="33"/>
      <c r="I274" s="30"/>
      <c r="J274" s="9" t="e">
        <f t="shared" si="7"/>
        <v>#DIV/0!</v>
      </c>
      <c r="K274" s="18"/>
      <c r="L274" s="18"/>
      <c r="M274" s="17"/>
    </row>
    <row r="275" spans="1:13">
      <c r="A275">
        <v>268</v>
      </c>
      <c r="B275" s="17"/>
      <c r="C275" s="17"/>
      <c r="D275" s="17"/>
      <c r="E275" s="28"/>
      <c r="F275" s="28"/>
      <c r="G275" s="19"/>
      <c r="H275" s="33"/>
      <c r="I275" s="30"/>
      <c r="J275" s="9" t="e">
        <f t="shared" si="7"/>
        <v>#DIV/0!</v>
      </c>
      <c r="K275" s="18"/>
      <c r="L275" s="18"/>
      <c r="M275" s="17"/>
    </row>
    <row r="276" spans="1:13">
      <c r="A276" s="42">
        <v>269</v>
      </c>
      <c r="B276" s="17"/>
      <c r="C276" s="17"/>
      <c r="D276" s="17"/>
      <c r="E276" s="28"/>
      <c r="F276" s="28"/>
      <c r="G276" s="19"/>
      <c r="H276" s="33"/>
      <c r="I276" s="30"/>
      <c r="J276" s="9" t="e">
        <f t="shared" si="7"/>
        <v>#DIV/0!</v>
      </c>
      <c r="K276" s="18"/>
      <c r="L276" s="18"/>
      <c r="M276" s="17"/>
    </row>
    <row r="277" spans="1:13">
      <c r="A277">
        <v>270</v>
      </c>
      <c r="B277" s="17"/>
      <c r="C277" s="17"/>
      <c r="D277" s="17"/>
      <c r="E277" s="28"/>
      <c r="F277" s="28"/>
      <c r="G277" s="19"/>
      <c r="H277" s="33"/>
      <c r="I277" s="30"/>
      <c r="J277" s="43" t="e">
        <f t="shared" si="7"/>
        <v>#DIV/0!</v>
      </c>
      <c r="K277" s="18"/>
      <c r="L277" s="18"/>
      <c r="M277" s="17"/>
    </row>
    <row r="278" spans="1:13">
      <c r="A278" s="42">
        <v>271</v>
      </c>
      <c r="B278" s="17"/>
      <c r="C278" s="17"/>
      <c r="D278" s="17"/>
      <c r="E278" s="28"/>
      <c r="F278" s="28"/>
      <c r="G278" s="19"/>
      <c r="H278" s="33"/>
      <c r="I278" s="30"/>
      <c r="J278" s="43" t="e">
        <f t="shared" si="7"/>
        <v>#DIV/0!</v>
      </c>
      <c r="K278" s="18"/>
      <c r="L278" s="18"/>
      <c r="M278" s="17"/>
    </row>
    <row r="279" spans="1:13">
      <c r="A279">
        <v>272</v>
      </c>
      <c r="B279" s="17"/>
      <c r="C279" s="17"/>
      <c r="D279" s="17"/>
      <c r="E279" s="28"/>
      <c r="F279" s="28"/>
      <c r="G279" s="19"/>
      <c r="H279" s="33"/>
      <c r="I279" s="30"/>
      <c r="J279" s="9" t="e">
        <f t="shared" si="7"/>
        <v>#DIV/0!</v>
      </c>
      <c r="K279" s="18"/>
      <c r="L279" s="18"/>
      <c r="M279" s="17"/>
    </row>
    <row r="280" spans="1:13">
      <c r="A280" s="42">
        <v>273</v>
      </c>
      <c r="B280" s="17"/>
      <c r="C280" s="17"/>
      <c r="D280" s="17"/>
      <c r="E280" s="28"/>
      <c r="F280" s="28"/>
      <c r="G280" s="19"/>
      <c r="H280" s="33"/>
      <c r="I280" s="30"/>
      <c r="J280" s="43" t="e">
        <f t="shared" si="7"/>
        <v>#DIV/0!</v>
      </c>
      <c r="K280" s="18"/>
      <c r="L280" s="18"/>
      <c r="M280" s="17"/>
    </row>
    <row r="281" spans="1:13">
      <c r="A281">
        <v>274</v>
      </c>
      <c r="B281" s="17"/>
      <c r="C281" s="17"/>
      <c r="D281" s="17"/>
      <c r="E281" s="28"/>
      <c r="F281" s="28"/>
      <c r="G281" s="19"/>
      <c r="H281" s="33"/>
      <c r="I281" s="30"/>
      <c r="J281" s="43" t="e">
        <f t="shared" si="7"/>
        <v>#DIV/0!</v>
      </c>
      <c r="K281" s="18"/>
      <c r="L281" s="18"/>
      <c r="M281" s="17"/>
    </row>
    <row r="282" spans="1:13">
      <c r="A282" s="42">
        <v>275</v>
      </c>
      <c r="B282" s="17"/>
      <c r="C282" s="17"/>
      <c r="D282" s="17"/>
      <c r="E282" s="28"/>
      <c r="F282" s="28"/>
      <c r="G282" s="19"/>
      <c r="H282" s="33"/>
      <c r="I282" s="30"/>
      <c r="J282" s="9" t="e">
        <f t="shared" si="7"/>
        <v>#DIV/0!</v>
      </c>
      <c r="K282" s="18"/>
      <c r="L282" s="18"/>
      <c r="M282" s="17"/>
    </row>
    <row r="283" spans="1:13">
      <c r="A283">
        <v>276</v>
      </c>
      <c r="B283" s="17"/>
      <c r="C283" s="17"/>
      <c r="D283" s="17"/>
      <c r="E283" s="28"/>
      <c r="F283" s="28"/>
      <c r="G283" s="19"/>
      <c r="H283" s="33"/>
      <c r="I283" s="30"/>
      <c r="J283" s="9" t="e">
        <f t="shared" si="7"/>
        <v>#DIV/0!</v>
      </c>
      <c r="K283" s="18"/>
      <c r="L283" s="18"/>
      <c r="M283" s="17"/>
    </row>
    <row r="284" spans="1:13">
      <c r="A284" s="42">
        <v>277</v>
      </c>
      <c r="B284" s="17"/>
      <c r="C284" s="17"/>
      <c r="D284" s="17"/>
      <c r="E284" s="28"/>
      <c r="F284" s="28"/>
      <c r="G284" s="19"/>
      <c r="H284" s="33"/>
      <c r="I284" s="30"/>
      <c r="J284" s="9" t="e">
        <f t="shared" si="7"/>
        <v>#DIV/0!</v>
      </c>
      <c r="K284" s="18"/>
      <c r="L284" s="18"/>
      <c r="M284" s="17"/>
    </row>
    <row r="285" spans="1:13">
      <c r="A285">
        <v>278</v>
      </c>
      <c r="B285" s="17"/>
      <c r="C285" s="17"/>
      <c r="D285" s="17"/>
      <c r="E285" s="28"/>
      <c r="F285" s="28"/>
      <c r="G285" s="19"/>
      <c r="H285" s="33"/>
      <c r="I285" s="30"/>
      <c r="J285" s="9" t="e">
        <f t="shared" si="7"/>
        <v>#DIV/0!</v>
      </c>
      <c r="K285" s="18"/>
      <c r="L285" s="18"/>
      <c r="M285" s="17"/>
    </row>
    <row r="286" spans="1:13">
      <c r="A286" s="42">
        <v>279</v>
      </c>
      <c r="B286" s="17"/>
      <c r="C286" s="17"/>
      <c r="D286" s="17"/>
      <c r="E286" s="28"/>
      <c r="F286" s="28"/>
      <c r="G286" s="19"/>
      <c r="H286" s="33"/>
      <c r="I286" s="30"/>
      <c r="J286" s="43" t="e">
        <f t="shared" si="7"/>
        <v>#DIV/0!</v>
      </c>
      <c r="K286" s="18"/>
      <c r="L286" s="18"/>
      <c r="M286" s="17"/>
    </row>
    <row r="287" spans="1:13">
      <c r="A287">
        <v>280</v>
      </c>
      <c r="B287" s="17"/>
      <c r="C287" s="17"/>
      <c r="D287" s="17"/>
      <c r="E287" s="28"/>
      <c r="F287" s="28"/>
      <c r="G287" s="19"/>
      <c r="H287" s="33"/>
      <c r="I287" s="30"/>
      <c r="J287" s="43" t="e">
        <f t="shared" si="7"/>
        <v>#DIV/0!</v>
      </c>
      <c r="K287" s="18"/>
      <c r="L287" s="18"/>
      <c r="M287" s="17"/>
    </row>
    <row r="288" spans="1:13">
      <c r="A288" s="42">
        <v>281</v>
      </c>
      <c r="B288" s="17"/>
      <c r="C288" s="17"/>
      <c r="D288" s="17"/>
      <c r="E288" s="28"/>
      <c r="F288" s="28"/>
      <c r="G288" s="19"/>
      <c r="H288" s="33"/>
      <c r="I288" s="30"/>
      <c r="J288" s="9" t="e">
        <f t="shared" si="7"/>
        <v>#DIV/0!</v>
      </c>
      <c r="K288" s="18"/>
      <c r="L288" s="18"/>
      <c r="M288" s="17"/>
    </row>
    <row r="289" spans="1:13">
      <c r="A289">
        <v>282</v>
      </c>
      <c r="B289" s="17"/>
      <c r="C289" s="17"/>
      <c r="D289" s="17"/>
      <c r="E289" s="28"/>
      <c r="F289" s="28"/>
      <c r="G289" s="19"/>
      <c r="H289" s="33"/>
      <c r="I289" s="30"/>
      <c r="J289" s="43" t="e">
        <f t="shared" si="7"/>
        <v>#DIV/0!</v>
      </c>
      <c r="K289" s="18"/>
      <c r="L289" s="18"/>
      <c r="M289" s="17"/>
    </row>
    <row r="290" spans="1:13">
      <c r="A290" s="42">
        <v>283</v>
      </c>
      <c r="B290" s="17"/>
      <c r="C290" s="17"/>
      <c r="D290" s="17"/>
      <c r="E290" s="28"/>
      <c r="F290" s="28"/>
      <c r="G290" s="19"/>
      <c r="H290" s="33"/>
      <c r="I290" s="30"/>
      <c r="J290" s="43" t="e">
        <f t="shared" si="7"/>
        <v>#DIV/0!</v>
      </c>
      <c r="K290" s="18"/>
      <c r="L290" s="18"/>
      <c r="M290" s="17"/>
    </row>
    <row r="291" spans="1:13">
      <c r="A291">
        <v>284</v>
      </c>
      <c r="B291" s="17"/>
      <c r="C291" s="17"/>
      <c r="D291" s="17"/>
      <c r="E291" s="28"/>
      <c r="F291" s="28"/>
      <c r="G291" s="19"/>
      <c r="H291" s="33"/>
      <c r="I291" s="30"/>
      <c r="J291" s="9" t="e">
        <f t="shared" si="7"/>
        <v>#DIV/0!</v>
      </c>
      <c r="K291" s="18"/>
      <c r="L291" s="18"/>
      <c r="M291" s="17"/>
    </row>
    <row r="292" spans="1:13">
      <c r="A292" s="42">
        <v>285</v>
      </c>
      <c r="B292" s="17"/>
      <c r="C292" s="17"/>
      <c r="D292" s="17"/>
      <c r="E292" s="28"/>
      <c r="F292" s="28"/>
      <c r="G292" s="19"/>
      <c r="H292" s="33"/>
      <c r="I292" s="30"/>
      <c r="J292" s="9" t="e">
        <f t="shared" si="7"/>
        <v>#DIV/0!</v>
      </c>
      <c r="K292" s="18"/>
      <c r="L292" s="18"/>
      <c r="M292" s="17"/>
    </row>
    <row r="293" spans="1:13">
      <c r="A293">
        <v>286</v>
      </c>
      <c r="B293" s="17"/>
      <c r="C293" s="17"/>
      <c r="D293" s="17"/>
      <c r="E293" s="28"/>
      <c r="F293" s="28"/>
      <c r="G293" s="19"/>
      <c r="H293" s="33"/>
      <c r="I293" s="30"/>
      <c r="J293" s="9" t="e">
        <f t="shared" si="7"/>
        <v>#DIV/0!</v>
      </c>
      <c r="K293" s="18"/>
      <c r="L293" s="18"/>
      <c r="M293" s="17"/>
    </row>
    <row r="294" spans="1:13">
      <c r="A294" s="42">
        <v>287</v>
      </c>
      <c r="B294" s="17"/>
      <c r="C294" s="17"/>
      <c r="D294" s="17"/>
      <c r="E294" s="28"/>
      <c r="F294" s="28"/>
      <c r="G294" s="19"/>
      <c r="H294" s="33"/>
      <c r="I294" s="30"/>
      <c r="J294" s="9" t="e">
        <f t="shared" si="7"/>
        <v>#DIV/0!</v>
      </c>
      <c r="K294" s="18"/>
      <c r="L294" s="18"/>
      <c r="M294" s="17"/>
    </row>
    <row r="295" spans="1:13">
      <c r="A295">
        <v>288</v>
      </c>
      <c r="B295" s="17"/>
      <c r="C295" s="17"/>
      <c r="D295" s="17"/>
      <c r="E295" s="28"/>
      <c r="F295" s="28"/>
      <c r="G295" s="19"/>
      <c r="H295" s="33"/>
      <c r="I295" s="30"/>
      <c r="J295" s="43" t="e">
        <f t="shared" ref="J295:J358" si="8">H295/I295</f>
        <v>#DIV/0!</v>
      </c>
      <c r="K295" s="18"/>
      <c r="L295" s="18"/>
      <c r="M295" s="17"/>
    </row>
    <row r="296" spans="1:13">
      <c r="A296" s="42">
        <v>289</v>
      </c>
      <c r="B296" s="17"/>
      <c r="C296" s="17"/>
      <c r="D296" s="17"/>
      <c r="E296" s="28"/>
      <c r="F296" s="28"/>
      <c r="G296" s="19"/>
      <c r="H296" s="33"/>
      <c r="I296" s="30"/>
      <c r="J296" s="43" t="e">
        <f t="shared" si="8"/>
        <v>#DIV/0!</v>
      </c>
      <c r="K296" s="18"/>
      <c r="L296" s="18"/>
      <c r="M296" s="17"/>
    </row>
    <row r="297" spans="1:13">
      <c r="A297">
        <v>290</v>
      </c>
      <c r="B297" s="17"/>
      <c r="C297" s="17"/>
      <c r="D297" s="17"/>
      <c r="E297" s="28"/>
      <c r="F297" s="28"/>
      <c r="G297" s="19"/>
      <c r="H297" s="33"/>
      <c r="I297" s="30"/>
      <c r="J297" s="9" t="e">
        <f t="shared" si="8"/>
        <v>#DIV/0!</v>
      </c>
      <c r="K297" s="18"/>
      <c r="L297" s="18"/>
      <c r="M297" s="17"/>
    </row>
    <row r="298" spans="1:13">
      <c r="A298" s="42">
        <v>291</v>
      </c>
      <c r="B298" s="17"/>
      <c r="C298" s="17"/>
      <c r="D298" s="17"/>
      <c r="E298" s="28"/>
      <c r="F298" s="28"/>
      <c r="G298" s="19"/>
      <c r="H298" s="33"/>
      <c r="I298" s="30"/>
      <c r="J298" s="43" t="e">
        <f t="shared" si="8"/>
        <v>#DIV/0!</v>
      </c>
      <c r="K298" s="18"/>
      <c r="L298" s="18"/>
      <c r="M298" s="17"/>
    </row>
    <row r="299" spans="1:13">
      <c r="A299">
        <v>292</v>
      </c>
      <c r="B299" s="17"/>
      <c r="C299" s="17"/>
      <c r="D299" s="17"/>
      <c r="E299" s="28"/>
      <c r="F299" s="28"/>
      <c r="G299" s="19"/>
      <c r="H299" s="33"/>
      <c r="I299" s="30"/>
      <c r="J299" s="43" t="e">
        <f t="shared" si="8"/>
        <v>#DIV/0!</v>
      </c>
      <c r="K299" s="18"/>
      <c r="L299" s="18"/>
      <c r="M299" s="17"/>
    </row>
    <row r="300" spans="1:13">
      <c r="A300" s="42">
        <v>293</v>
      </c>
      <c r="B300" s="17"/>
      <c r="C300" s="17"/>
      <c r="D300" s="17"/>
      <c r="E300" s="28"/>
      <c r="F300" s="28"/>
      <c r="G300" s="19"/>
      <c r="H300" s="33"/>
      <c r="I300" s="30"/>
      <c r="J300" s="9" t="e">
        <f t="shared" si="8"/>
        <v>#DIV/0!</v>
      </c>
      <c r="K300" s="18"/>
      <c r="L300" s="18"/>
      <c r="M300" s="17"/>
    </row>
    <row r="301" spans="1:13">
      <c r="A301">
        <v>294</v>
      </c>
      <c r="B301" s="17"/>
      <c r="C301" s="17"/>
      <c r="D301" s="17"/>
      <c r="E301" s="28"/>
      <c r="F301" s="28"/>
      <c r="G301" s="19"/>
      <c r="H301" s="33"/>
      <c r="I301" s="30"/>
      <c r="J301" s="9" t="e">
        <f t="shared" si="8"/>
        <v>#DIV/0!</v>
      </c>
      <c r="K301" s="18"/>
      <c r="L301" s="18"/>
      <c r="M301" s="17"/>
    </row>
    <row r="302" spans="1:13">
      <c r="A302" s="42">
        <v>295</v>
      </c>
      <c r="B302" s="17"/>
      <c r="C302" s="17"/>
      <c r="D302" s="17"/>
      <c r="E302" s="28"/>
      <c r="F302" s="28"/>
      <c r="G302" s="19"/>
      <c r="H302" s="33"/>
      <c r="I302" s="30"/>
      <c r="J302" s="9" t="e">
        <f t="shared" si="8"/>
        <v>#DIV/0!</v>
      </c>
      <c r="K302" s="18"/>
      <c r="L302" s="18"/>
      <c r="M302" s="17"/>
    </row>
    <row r="303" spans="1:13">
      <c r="A303">
        <v>296</v>
      </c>
      <c r="B303" s="17"/>
      <c r="C303" s="17"/>
      <c r="D303" s="17"/>
      <c r="E303" s="28"/>
      <c r="F303" s="28"/>
      <c r="G303" s="19"/>
      <c r="H303" s="33"/>
      <c r="I303" s="30"/>
      <c r="J303" s="9" t="e">
        <f t="shared" si="8"/>
        <v>#DIV/0!</v>
      </c>
      <c r="K303" s="18"/>
      <c r="L303" s="18"/>
      <c r="M303" s="17"/>
    </row>
    <row r="304" spans="1:13">
      <c r="A304" s="42">
        <v>297</v>
      </c>
      <c r="B304" s="17"/>
      <c r="C304" s="17"/>
      <c r="D304" s="17"/>
      <c r="E304" s="28"/>
      <c r="F304" s="28"/>
      <c r="G304" s="19"/>
      <c r="H304" s="33"/>
      <c r="I304" s="30"/>
      <c r="J304" s="43" t="e">
        <f t="shared" si="8"/>
        <v>#DIV/0!</v>
      </c>
      <c r="K304" s="18"/>
      <c r="L304" s="18"/>
      <c r="M304" s="17"/>
    </row>
    <row r="305" spans="1:13">
      <c r="A305">
        <v>298</v>
      </c>
      <c r="B305" s="17"/>
      <c r="C305" s="17"/>
      <c r="D305" s="17"/>
      <c r="E305" s="28"/>
      <c r="F305" s="28"/>
      <c r="G305" s="19"/>
      <c r="H305" s="33"/>
      <c r="I305" s="30"/>
      <c r="J305" s="43" t="e">
        <f t="shared" si="8"/>
        <v>#DIV/0!</v>
      </c>
      <c r="K305" s="18"/>
      <c r="L305" s="18"/>
      <c r="M305" s="17"/>
    </row>
    <row r="306" spans="1:13">
      <c r="A306" s="42">
        <v>299</v>
      </c>
      <c r="B306" s="17"/>
      <c r="C306" s="17"/>
      <c r="D306" s="17"/>
      <c r="E306" s="28"/>
      <c r="F306" s="28"/>
      <c r="G306" s="19"/>
      <c r="H306" s="33"/>
      <c r="I306" s="30"/>
      <c r="J306" s="9" t="e">
        <f t="shared" si="8"/>
        <v>#DIV/0!</v>
      </c>
      <c r="K306" s="18"/>
      <c r="L306" s="18"/>
      <c r="M306" s="17"/>
    </row>
    <row r="307" spans="1:13">
      <c r="A307">
        <v>300</v>
      </c>
      <c r="B307" s="17"/>
      <c r="C307" s="17"/>
      <c r="D307" s="17"/>
      <c r="E307" s="28"/>
      <c r="F307" s="28"/>
      <c r="G307" s="19"/>
      <c r="H307" s="33"/>
      <c r="I307" s="30"/>
      <c r="J307" s="43" t="e">
        <f t="shared" si="8"/>
        <v>#DIV/0!</v>
      </c>
      <c r="K307" s="18"/>
      <c r="L307" s="18"/>
      <c r="M307" s="17"/>
    </row>
    <row r="308" spans="1:13">
      <c r="A308" s="42">
        <v>301</v>
      </c>
      <c r="B308" s="17"/>
      <c r="C308" s="17"/>
      <c r="D308" s="17"/>
      <c r="E308" s="28"/>
      <c r="F308" s="28"/>
      <c r="G308" s="19"/>
      <c r="H308" s="33"/>
      <c r="I308" s="30"/>
      <c r="J308" s="43" t="e">
        <f t="shared" si="8"/>
        <v>#DIV/0!</v>
      </c>
      <c r="K308" s="18"/>
      <c r="L308" s="18"/>
      <c r="M308" s="17"/>
    </row>
    <row r="309" spans="1:13">
      <c r="A309">
        <v>302</v>
      </c>
      <c r="B309" s="17"/>
      <c r="C309" s="17"/>
      <c r="D309" s="17"/>
      <c r="E309" s="28"/>
      <c r="F309" s="28"/>
      <c r="G309" s="19"/>
      <c r="H309" s="33"/>
      <c r="I309" s="30"/>
      <c r="J309" s="9" t="e">
        <f t="shared" si="8"/>
        <v>#DIV/0!</v>
      </c>
      <c r="K309" s="18"/>
      <c r="L309" s="18"/>
      <c r="M309" s="17"/>
    </row>
    <row r="310" spans="1:13">
      <c r="A310" s="42">
        <v>303</v>
      </c>
      <c r="B310" s="17"/>
      <c r="C310" s="17"/>
      <c r="D310" s="17"/>
      <c r="E310" s="28"/>
      <c r="F310" s="28"/>
      <c r="G310" s="19"/>
      <c r="H310" s="33"/>
      <c r="I310" s="30"/>
      <c r="J310" s="9" t="e">
        <f t="shared" si="8"/>
        <v>#DIV/0!</v>
      </c>
      <c r="K310" s="18"/>
      <c r="L310" s="18"/>
      <c r="M310" s="17"/>
    </row>
    <row r="311" spans="1:13">
      <c r="A311">
        <v>304</v>
      </c>
      <c r="B311" s="17"/>
      <c r="C311" s="17"/>
      <c r="D311" s="17"/>
      <c r="E311" s="28"/>
      <c r="F311" s="28"/>
      <c r="G311" s="19"/>
      <c r="H311" s="33"/>
      <c r="I311" s="30"/>
      <c r="J311" s="9" t="e">
        <f t="shared" si="8"/>
        <v>#DIV/0!</v>
      </c>
      <c r="K311" s="18"/>
      <c r="L311" s="18"/>
      <c r="M311" s="17"/>
    </row>
    <row r="312" spans="1:13">
      <c r="A312" s="42">
        <v>305</v>
      </c>
      <c r="B312" s="17"/>
      <c r="C312" s="17"/>
      <c r="D312" s="17"/>
      <c r="E312" s="28"/>
      <c r="F312" s="28"/>
      <c r="G312" s="19"/>
      <c r="H312" s="33"/>
      <c r="I312" s="30"/>
      <c r="J312" s="9" t="e">
        <f t="shared" si="8"/>
        <v>#DIV/0!</v>
      </c>
      <c r="K312" s="18"/>
      <c r="L312" s="18"/>
      <c r="M312" s="17"/>
    </row>
    <row r="313" spans="1:13">
      <c r="A313">
        <v>306</v>
      </c>
      <c r="B313" s="17"/>
      <c r="C313" s="17"/>
      <c r="D313" s="17"/>
      <c r="E313" s="28"/>
      <c r="F313" s="28"/>
      <c r="G313" s="19"/>
      <c r="H313" s="33"/>
      <c r="I313" s="30"/>
      <c r="J313" s="43" t="e">
        <f t="shared" si="8"/>
        <v>#DIV/0!</v>
      </c>
      <c r="K313" s="18"/>
      <c r="L313" s="18"/>
      <c r="M313" s="17"/>
    </row>
    <row r="314" spans="1:13">
      <c r="A314" s="42">
        <v>307</v>
      </c>
      <c r="B314" s="17"/>
      <c r="C314" s="17"/>
      <c r="D314" s="17"/>
      <c r="E314" s="28"/>
      <c r="F314" s="28"/>
      <c r="G314" s="19"/>
      <c r="H314" s="33"/>
      <c r="I314" s="30"/>
      <c r="J314" s="43" t="e">
        <f t="shared" si="8"/>
        <v>#DIV/0!</v>
      </c>
      <c r="K314" s="18"/>
      <c r="L314" s="18"/>
      <c r="M314" s="17"/>
    </row>
    <row r="315" spans="1:13">
      <c r="A315">
        <v>308</v>
      </c>
      <c r="B315" s="17"/>
      <c r="C315" s="17"/>
      <c r="D315" s="17"/>
      <c r="E315" s="28"/>
      <c r="F315" s="28"/>
      <c r="G315" s="19"/>
      <c r="H315" s="33"/>
      <c r="I315" s="30"/>
      <c r="J315" s="9" t="e">
        <f t="shared" si="8"/>
        <v>#DIV/0!</v>
      </c>
      <c r="K315" s="18"/>
      <c r="L315" s="18"/>
      <c r="M315" s="17"/>
    </row>
    <row r="316" spans="1:13">
      <c r="A316" s="42">
        <v>309</v>
      </c>
      <c r="B316" s="17"/>
      <c r="C316" s="17"/>
      <c r="D316" s="17"/>
      <c r="E316" s="28"/>
      <c r="F316" s="28"/>
      <c r="G316" s="19"/>
      <c r="H316" s="33"/>
      <c r="I316" s="30"/>
      <c r="J316" s="43" t="e">
        <f t="shared" si="8"/>
        <v>#DIV/0!</v>
      </c>
      <c r="K316" s="18"/>
      <c r="L316" s="18"/>
      <c r="M316" s="17"/>
    </row>
    <row r="317" spans="1:13">
      <c r="A317">
        <v>310</v>
      </c>
      <c r="B317" s="17"/>
      <c r="C317" s="17"/>
      <c r="D317" s="17"/>
      <c r="E317" s="28"/>
      <c r="F317" s="28"/>
      <c r="G317" s="19"/>
      <c r="H317" s="33"/>
      <c r="I317" s="30"/>
      <c r="J317" s="43" t="e">
        <f t="shared" si="8"/>
        <v>#DIV/0!</v>
      </c>
      <c r="K317" s="18"/>
      <c r="L317" s="18"/>
      <c r="M317" s="17"/>
    </row>
    <row r="318" spans="1:13">
      <c r="A318" s="42">
        <v>311</v>
      </c>
      <c r="B318" s="17"/>
      <c r="C318" s="17"/>
      <c r="D318" s="17"/>
      <c r="E318" s="28"/>
      <c r="F318" s="28"/>
      <c r="G318" s="19"/>
      <c r="H318" s="33"/>
      <c r="I318" s="30"/>
      <c r="J318" s="9" t="e">
        <f t="shared" si="8"/>
        <v>#DIV/0!</v>
      </c>
      <c r="K318" s="18"/>
      <c r="L318" s="18"/>
      <c r="M318" s="17"/>
    </row>
    <row r="319" spans="1:13">
      <c r="A319">
        <v>312</v>
      </c>
      <c r="B319" s="17"/>
      <c r="C319" s="17"/>
      <c r="D319" s="17"/>
      <c r="E319" s="28"/>
      <c r="F319" s="28"/>
      <c r="G319" s="19"/>
      <c r="H319" s="33"/>
      <c r="I319" s="30"/>
      <c r="J319" s="9" t="e">
        <f t="shared" si="8"/>
        <v>#DIV/0!</v>
      </c>
      <c r="K319" s="18"/>
      <c r="L319" s="18"/>
      <c r="M319" s="17"/>
    </row>
    <row r="320" spans="1:13">
      <c r="A320" s="42">
        <v>313</v>
      </c>
      <c r="B320" s="17"/>
      <c r="C320" s="17"/>
      <c r="D320" s="17"/>
      <c r="E320" s="28"/>
      <c r="F320" s="28"/>
      <c r="G320" s="19"/>
      <c r="H320" s="33"/>
      <c r="I320" s="30"/>
      <c r="J320" s="9" t="e">
        <f t="shared" si="8"/>
        <v>#DIV/0!</v>
      </c>
      <c r="K320" s="18"/>
      <c r="L320" s="18"/>
      <c r="M320" s="17"/>
    </row>
    <row r="321" spans="1:13">
      <c r="A321">
        <v>314</v>
      </c>
      <c r="B321" s="17"/>
      <c r="C321" s="17"/>
      <c r="D321" s="17"/>
      <c r="E321" s="28"/>
      <c r="F321" s="28"/>
      <c r="G321" s="19"/>
      <c r="H321" s="33"/>
      <c r="I321" s="30"/>
      <c r="J321" s="9" t="e">
        <f t="shared" si="8"/>
        <v>#DIV/0!</v>
      </c>
      <c r="K321" s="18"/>
      <c r="L321" s="18"/>
      <c r="M321" s="17"/>
    </row>
    <row r="322" spans="1:13">
      <c r="A322" s="42">
        <v>315</v>
      </c>
      <c r="B322" s="17"/>
      <c r="C322" s="17"/>
      <c r="D322" s="17"/>
      <c r="E322" s="28"/>
      <c r="F322" s="28"/>
      <c r="G322" s="19"/>
      <c r="H322" s="33"/>
      <c r="I322" s="30"/>
      <c r="J322" s="43" t="e">
        <f t="shared" si="8"/>
        <v>#DIV/0!</v>
      </c>
      <c r="K322" s="18"/>
      <c r="L322" s="18"/>
      <c r="M322" s="17"/>
    </row>
    <row r="323" spans="1:13">
      <c r="A323">
        <v>316</v>
      </c>
      <c r="B323" s="17"/>
      <c r="C323" s="17"/>
      <c r="D323" s="17"/>
      <c r="E323" s="28"/>
      <c r="F323" s="28"/>
      <c r="G323" s="19"/>
      <c r="H323" s="33"/>
      <c r="I323" s="30"/>
      <c r="J323" s="43" t="e">
        <f t="shared" si="8"/>
        <v>#DIV/0!</v>
      </c>
      <c r="K323" s="18"/>
      <c r="L323" s="18"/>
      <c r="M323" s="17"/>
    </row>
    <row r="324" spans="1:13">
      <c r="A324" s="42">
        <v>317</v>
      </c>
      <c r="B324" s="17"/>
      <c r="C324" s="17"/>
      <c r="D324" s="17"/>
      <c r="E324" s="28"/>
      <c r="F324" s="28"/>
      <c r="G324" s="19"/>
      <c r="H324" s="33"/>
      <c r="I324" s="30"/>
      <c r="J324" s="9" t="e">
        <f t="shared" si="8"/>
        <v>#DIV/0!</v>
      </c>
      <c r="K324" s="18"/>
      <c r="L324" s="18"/>
      <c r="M324" s="17"/>
    </row>
    <row r="325" spans="1:13">
      <c r="A325">
        <v>318</v>
      </c>
      <c r="B325" s="17"/>
      <c r="C325" s="17"/>
      <c r="D325" s="17"/>
      <c r="E325" s="28"/>
      <c r="F325" s="28"/>
      <c r="G325" s="19"/>
      <c r="H325" s="33"/>
      <c r="I325" s="30"/>
      <c r="J325" s="43" t="e">
        <f t="shared" si="8"/>
        <v>#DIV/0!</v>
      </c>
      <c r="K325" s="18"/>
      <c r="L325" s="18"/>
      <c r="M325" s="17"/>
    </row>
    <row r="326" spans="1:13">
      <c r="A326" s="42">
        <v>319</v>
      </c>
      <c r="B326" s="17"/>
      <c r="C326" s="17"/>
      <c r="D326" s="17"/>
      <c r="E326" s="28"/>
      <c r="F326" s="28"/>
      <c r="G326" s="19"/>
      <c r="H326" s="33"/>
      <c r="I326" s="30"/>
      <c r="J326" s="43" t="e">
        <f t="shared" si="8"/>
        <v>#DIV/0!</v>
      </c>
      <c r="K326" s="18"/>
      <c r="L326" s="18"/>
      <c r="M326" s="17"/>
    </row>
    <row r="327" spans="1:13">
      <c r="A327">
        <v>320</v>
      </c>
      <c r="B327" s="17"/>
      <c r="C327" s="17"/>
      <c r="D327" s="17"/>
      <c r="E327" s="28"/>
      <c r="F327" s="28"/>
      <c r="G327" s="19"/>
      <c r="H327" s="33"/>
      <c r="I327" s="30"/>
      <c r="J327" s="9" t="e">
        <f t="shared" si="8"/>
        <v>#DIV/0!</v>
      </c>
      <c r="K327" s="18"/>
      <c r="L327" s="18"/>
      <c r="M327" s="17"/>
    </row>
    <row r="328" spans="1:13">
      <c r="A328" s="42">
        <v>321</v>
      </c>
      <c r="B328" s="17"/>
      <c r="C328" s="17"/>
      <c r="D328" s="17"/>
      <c r="E328" s="28"/>
      <c r="F328" s="28"/>
      <c r="G328" s="19"/>
      <c r="H328" s="33"/>
      <c r="I328" s="30"/>
      <c r="J328" s="9" t="e">
        <f t="shared" si="8"/>
        <v>#DIV/0!</v>
      </c>
      <c r="K328" s="18"/>
      <c r="L328" s="18"/>
      <c r="M328" s="17"/>
    </row>
    <row r="329" spans="1:13">
      <c r="A329">
        <v>322</v>
      </c>
      <c r="B329" s="17"/>
      <c r="C329" s="17"/>
      <c r="D329" s="17"/>
      <c r="E329" s="28"/>
      <c r="F329" s="28"/>
      <c r="G329" s="19"/>
      <c r="H329" s="33"/>
      <c r="I329" s="30"/>
      <c r="J329" s="9" t="e">
        <f t="shared" si="8"/>
        <v>#DIV/0!</v>
      </c>
      <c r="K329" s="18"/>
      <c r="L329" s="18"/>
      <c r="M329" s="17"/>
    </row>
    <row r="330" spans="1:13">
      <c r="A330" s="42">
        <v>323</v>
      </c>
      <c r="B330" s="17"/>
      <c r="C330" s="17"/>
      <c r="D330" s="17"/>
      <c r="E330" s="28"/>
      <c r="F330" s="28"/>
      <c r="G330" s="19"/>
      <c r="H330" s="33"/>
      <c r="I330" s="30"/>
      <c r="J330" s="9" t="e">
        <f t="shared" si="8"/>
        <v>#DIV/0!</v>
      </c>
      <c r="K330" s="18"/>
      <c r="L330" s="18"/>
      <c r="M330" s="17"/>
    </row>
    <row r="331" spans="1:13">
      <c r="A331">
        <v>324</v>
      </c>
      <c r="B331" s="17"/>
      <c r="C331" s="17"/>
      <c r="D331" s="17"/>
      <c r="E331" s="28"/>
      <c r="F331" s="28"/>
      <c r="G331" s="19"/>
      <c r="H331" s="33"/>
      <c r="I331" s="30"/>
      <c r="J331" s="43" t="e">
        <f t="shared" si="8"/>
        <v>#DIV/0!</v>
      </c>
      <c r="K331" s="18"/>
      <c r="L331" s="18"/>
      <c r="M331" s="17"/>
    </row>
    <row r="332" spans="1:13">
      <c r="A332" s="42">
        <v>325</v>
      </c>
      <c r="B332" s="17"/>
      <c r="C332" s="17"/>
      <c r="D332" s="17"/>
      <c r="E332" s="28"/>
      <c r="F332" s="28"/>
      <c r="G332" s="19"/>
      <c r="H332" s="33"/>
      <c r="I332" s="30"/>
      <c r="J332" s="43" t="e">
        <f t="shared" si="8"/>
        <v>#DIV/0!</v>
      </c>
      <c r="K332" s="18"/>
      <c r="L332" s="18"/>
      <c r="M332" s="17"/>
    </row>
    <row r="333" spans="1:13">
      <c r="A333">
        <v>326</v>
      </c>
      <c r="B333" s="17"/>
      <c r="C333" s="17"/>
      <c r="D333" s="17"/>
      <c r="E333" s="28"/>
      <c r="F333" s="28"/>
      <c r="G333" s="19"/>
      <c r="H333" s="33"/>
      <c r="I333" s="30"/>
      <c r="J333" s="9" t="e">
        <f t="shared" si="8"/>
        <v>#DIV/0!</v>
      </c>
      <c r="K333" s="18"/>
      <c r="L333" s="18"/>
      <c r="M333" s="17"/>
    </row>
    <row r="334" spans="1:13">
      <c r="A334" s="42">
        <v>327</v>
      </c>
      <c r="B334" s="17"/>
      <c r="C334" s="17"/>
      <c r="D334" s="17"/>
      <c r="E334" s="28"/>
      <c r="F334" s="28"/>
      <c r="G334" s="19"/>
      <c r="H334" s="33"/>
      <c r="I334" s="30"/>
      <c r="J334" s="43" t="e">
        <f t="shared" si="8"/>
        <v>#DIV/0!</v>
      </c>
      <c r="K334" s="18"/>
      <c r="L334" s="18"/>
      <c r="M334" s="17"/>
    </row>
    <row r="335" spans="1:13">
      <c r="A335">
        <v>328</v>
      </c>
      <c r="B335" s="17"/>
      <c r="C335" s="17"/>
      <c r="D335" s="17"/>
      <c r="E335" s="28"/>
      <c r="F335" s="28"/>
      <c r="G335" s="19"/>
      <c r="H335" s="33"/>
      <c r="I335" s="30"/>
      <c r="J335" s="43" t="e">
        <f t="shared" si="8"/>
        <v>#DIV/0!</v>
      </c>
      <c r="K335" s="18"/>
      <c r="L335" s="18"/>
      <c r="M335" s="17"/>
    </row>
    <row r="336" spans="1:13">
      <c r="A336" s="42">
        <v>329</v>
      </c>
      <c r="B336" s="17"/>
      <c r="C336" s="17"/>
      <c r="D336" s="17"/>
      <c r="E336" s="28"/>
      <c r="F336" s="28"/>
      <c r="G336" s="19"/>
      <c r="H336" s="33"/>
      <c r="I336" s="30"/>
      <c r="J336" s="9" t="e">
        <f t="shared" si="8"/>
        <v>#DIV/0!</v>
      </c>
      <c r="K336" s="18"/>
      <c r="L336" s="18"/>
      <c r="M336" s="17"/>
    </row>
    <row r="337" spans="1:13">
      <c r="A337">
        <v>330</v>
      </c>
      <c r="B337" s="17"/>
      <c r="C337" s="17"/>
      <c r="D337" s="17"/>
      <c r="E337" s="28"/>
      <c r="F337" s="28"/>
      <c r="G337" s="19"/>
      <c r="H337" s="33"/>
      <c r="I337" s="30"/>
      <c r="J337" s="9" t="e">
        <f t="shared" si="8"/>
        <v>#DIV/0!</v>
      </c>
      <c r="K337" s="18"/>
      <c r="L337" s="18"/>
      <c r="M337" s="17"/>
    </row>
    <row r="338" spans="1:13">
      <c r="A338" s="42">
        <v>331</v>
      </c>
      <c r="B338" s="17"/>
      <c r="C338" s="17"/>
      <c r="D338" s="17"/>
      <c r="E338" s="28"/>
      <c r="F338" s="28"/>
      <c r="G338" s="19"/>
      <c r="H338" s="33"/>
      <c r="I338" s="30"/>
      <c r="J338" s="9" t="e">
        <f t="shared" si="8"/>
        <v>#DIV/0!</v>
      </c>
      <c r="K338" s="18"/>
      <c r="L338" s="18"/>
      <c r="M338" s="17"/>
    </row>
    <row r="339" spans="1:13">
      <c r="A339">
        <v>332</v>
      </c>
      <c r="B339" s="17"/>
      <c r="C339" s="17"/>
      <c r="D339" s="17"/>
      <c r="E339" s="28"/>
      <c r="F339" s="28"/>
      <c r="G339" s="19"/>
      <c r="H339" s="33"/>
      <c r="I339" s="30"/>
      <c r="J339" s="9" t="e">
        <f t="shared" si="8"/>
        <v>#DIV/0!</v>
      </c>
      <c r="K339" s="18"/>
      <c r="L339" s="18"/>
      <c r="M339" s="17"/>
    </row>
    <row r="340" spans="1:13">
      <c r="A340" s="42">
        <v>333</v>
      </c>
      <c r="B340" s="17"/>
      <c r="C340" s="17"/>
      <c r="D340" s="17"/>
      <c r="E340" s="28"/>
      <c r="F340" s="28"/>
      <c r="G340" s="19"/>
      <c r="H340" s="33"/>
      <c r="I340" s="30"/>
      <c r="J340" s="43" t="e">
        <f t="shared" si="8"/>
        <v>#DIV/0!</v>
      </c>
      <c r="K340" s="18"/>
      <c r="L340" s="18"/>
      <c r="M340" s="17"/>
    </row>
    <row r="341" spans="1:13">
      <c r="A341">
        <v>334</v>
      </c>
      <c r="B341" s="17"/>
      <c r="C341" s="17"/>
      <c r="D341" s="17"/>
      <c r="E341" s="28"/>
      <c r="F341" s="28"/>
      <c r="G341" s="19"/>
      <c r="H341" s="33"/>
      <c r="I341" s="30"/>
      <c r="J341" s="43" t="e">
        <f t="shared" si="8"/>
        <v>#DIV/0!</v>
      </c>
      <c r="K341" s="18"/>
      <c r="L341" s="18"/>
      <c r="M341" s="17"/>
    </row>
    <row r="342" spans="1:13">
      <c r="A342" s="42">
        <v>335</v>
      </c>
      <c r="B342" s="17"/>
      <c r="C342" s="17"/>
      <c r="D342" s="17"/>
      <c r="E342" s="28"/>
      <c r="F342" s="28"/>
      <c r="G342" s="19"/>
      <c r="H342" s="33"/>
      <c r="I342" s="30"/>
      <c r="J342" s="9" t="e">
        <f t="shared" si="8"/>
        <v>#DIV/0!</v>
      </c>
      <c r="K342" s="18"/>
      <c r="L342" s="18"/>
      <c r="M342" s="17"/>
    </row>
    <row r="343" spans="1:13">
      <c r="A343">
        <v>336</v>
      </c>
      <c r="B343" s="17"/>
      <c r="C343" s="17"/>
      <c r="D343" s="17"/>
      <c r="E343" s="28"/>
      <c r="F343" s="28"/>
      <c r="G343" s="19"/>
      <c r="H343" s="33"/>
      <c r="I343" s="30"/>
      <c r="J343" s="43" t="e">
        <f t="shared" si="8"/>
        <v>#DIV/0!</v>
      </c>
      <c r="K343" s="18"/>
      <c r="L343" s="18"/>
      <c r="M343" s="17"/>
    </row>
    <row r="344" spans="1:13">
      <c r="A344" s="42">
        <v>337</v>
      </c>
      <c r="B344" s="17"/>
      <c r="C344" s="17"/>
      <c r="D344" s="17"/>
      <c r="E344" s="28"/>
      <c r="F344" s="28"/>
      <c r="G344" s="19"/>
      <c r="H344" s="33"/>
      <c r="I344" s="30"/>
      <c r="J344" s="43" t="e">
        <f t="shared" si="8"/>
        <v>#DIV/0!</v>
      </c>
      <c r="K344" s="18"/>
      <c r="L344" s="18"/>
      <c r="M344" s="17"/>
    </row>
    <row r="345" spans="1:13">
      <c r="A345">
        <v>338</v>
      </c>
      <c r="B345" s="17"/>
      <c r="C345" s="17"/>
      <c r="D345" s="17"/>
      <c r="E345" s="28"/>
      <c r="F345" s="28"/>
      <c r="G345" s="19"/>
      <c r="H345" s="33"/>
      <c r="I345" s="30"/>
      <c r="J345" s="9" t="e">
        <f t="shared" si="8"/>
        <v>#DIV/0!</v>
      </c>
      <c r="K345" s="18"/>
      <c r="L345" s="18"/>
      <c r="M345" s="17"/>
    </row>
    <row r="346" spans="1:13">
      <c r="A346" s="42">
        <v>339</v>
      </c>
      <c r="B346" s="17"/>
      <c r="C346" s="17"/>
      <c r="D346" s="17"/>
      <c r="E346" s="28"/>
      <c r="F346" s="28"/>
      <c r="G346" s="19"/>
      <c r="H346" s="33"/>
      <c r="I346" s="30"/>
      <c r="J346" s="9" t="e">
        <f t="shared" si="8"/>
        <v>#DIV/0!</v>
      </c>
      <c r="K346" s="18"/>
      <c r="L346" s="18"/>
      <c r="M346" s="17"/>
    </row>
    <row r="347" spans="1:13">
      <c r="A347">
        <v>340</v>
      </c>
      <c r="B347" s="17"/>
      <c r="C347" s="17"/>
      <c r="D347" s="17"/>
      <c r="E347" s="28"/>
      <c r="F347" s="28"/>
      <c r="G347" s="19"/>
      <c r="H347" s="33"/>
      <c r="I347" s="30"/>
      <c r="J347" s="9" t="e">
        <f t="shared" si="8"/>
        <v>#DIV/0!</v>
      </c>
      <c r="K347" s="18"/>
      <c r="L347" s="18"/>
      <c r="M347" s="17"/>
    </row>
    <row r="348" spans="1:13">
      <c r="A348" s="42">
        <v>341</v>
      </c>
      <c r="B348" s="17"/>
      <c r="C348" s="17"/>
      <c r="D348" s="17"/>
      <c r="E348" s="28"/>
      <c r="F348" s="28"/>
      <c r="G348" s="19"/>
      <c r="H348" s="33"/>
      <c r="I348" s="30"/>
      <c r="J348" s="9" t="e">
        <f t="shared" si="8"/>
        <v>#DIV/0!</v>
      </c>
      <c r="K348" s="18"/>
      <c r="L348" s="18"/>
      <c r="M348" s="17"/>
    </row>
    <row r="349" spans="1:13">
      <c r="A349">
        <v>342</v>
      </c>
      <c r="B349" s="17"/>
      <c r="C349" s="17"/>
      <c r="D349" s="17"/>
      <c r="E349" s="28"/>
      <c r="F349" s="28"/>
      <c r="G349" s="19"/>
      <c r="H349" s="33"/>
      <c r="I349" s="30"/>
      <c r="J349" s="43" t="e">
        <f t="shared" si="8"/>
        <v>#DIV/0!</v>
      </c>
      <c r="K349" s="18"/>
      <c r="L349" s="18"/>
      <c r="M349" s="17"/>
    </row>
    <row r="350" spans="1:13">
      <c r="A350" s="42">
        <v>343</v>
      </c>
      <c r="B350" s="17"/>
      <c r="C350" s="17"/>
      <c r="D350" s="17"/>
      <c r="E350" s="28"/>
      <c r="F350" s="28"/>
      <c r="G350" s="19"/>
      <c r="H350" s="33"/>
      <c r="I350" s="30"/>
      <c r="J350" s="43" t="e">
        <f t="shared" si="8"/>
        <v>#DIV/0!</v>
      </c>
      <c r="K350" s="18"/>
      <c r="L350" s="18"/>
      <c r="M350" s="17"/>
    </row>
    <row r="351" spans="1:13">
      <c r="A351">
        <v>344</v>
      </c>
      <c r="B351" s="17"/>
      <c r="C351" s="17"/>
      <c r="D351" s="17"/>
      <c r="E351" s="28"/>
      <c r="F351" s="28"/>
      <c r="G351" s="19"/>
      <c r="H351" s="33"/>
      <c r="I351" s="30"/>
      <c r="J351" s="9" t="e">
        <f t="shared" si="8"/>
        <v>#DIV/0!</v>
      </c>
      <c r="K351" s="18"/>
      <c r="L351" s="18"/>
      <c r="M351" s="17"/>
    </row>
    <row r="352" spans="1:13">
      <c r="A352" s="42">
        <v>345</v>
      </c>
      <c r="B352" s="17"/>
      <c r="C352" s="17"/>
      <c r="D352" s="17"/>
      <c r="E352" s="28"/>
      <c r="F352" s="28"/>
      <c r="G352" s="19"/>
      <c r="H352" s="33"/>
      <c r="I352" s="30"/>
      <c r="J352" s="43" t="e">
        <f t="shared" si="8"/>
        <v>#DIV/0!</v>
      </c>
      <c r="K352" s="18"/>
      <c r="L352" s="18"/>
      <c r="M352" s="17"/>
    </row>
    <row r="353" spans="1:13">
      <c r="A353">
        <v>346</v>
      </c>
      <c r="B353" s="17"/>
      <c r="C353" s="17"/>
      <c r="D353" s="17"/>
      <c r="E353" s="28"/>
      <c r="F353" s="28"/>
      <c r="G353" s="19"/>
      <c r="H353" s="33"/>
      <c r="I353" s="30"/>
      <c r="J353" s="43" t="e">
        <f t="shared" si="8"/>
        <v>#DIV/0!</v>
      </c>
      <c r="K353" s="18"/>
      <c r="L353" s="18"/>
      <c r="M353" s="17"/>
    </row>
    <row r="354" spans="1:13">
      <c r="A354" s="42">
        <v>347</v>
      </c>
      <c r="B354" s="17"/>
      <c r="C354" s="17"/>
      <c r="D354" s="17"/>
      <c r="E354" s="28"/>
      <c r="F354" s="28"/>
      <c r="G354" s="19"/>
      <c r="H354" s="33"/>
      <c r="I354" s="30"/>
      <c r="J354" s="9" t="e">
        <f t="shared" si="8"/>
        <v>#DIV/0!</v>
      </c>
      <c r="K354" s="18"/>
      <c r="L354" s="18"/>
      <c r="M354" s="17"/>
    </row>
    <row r="355" spans="1:13">
      <c r="A355">
        <v>348</v>
      </c>
      <c r="B355" s="17"/>
      <c r="C355" s="17"/>
      <c r="D355" s="17"/>
      <c r="E355" s="28"/>
      <c r="F355" s="28"/>
      <c r="G355" s="19"/>
      <c r="H355" s="33"/>
      <c r="I355" s="30"/>
      <c r="J355" s="9" t="e">
        <f t="shared" si="8"/>
        <v>#DIV/0!</v>
      </c>
      <c r="K355" s="18"/>
      <c r="L355" s="18"/>
      <c r="M355" s="17"/>
    </row>
    <row r="356" spans="1:13">
      <c r="A356" s="42">
        <v>349</v>
      </c>
      <c r="B356" s="17"/>
      <c r="C356" s="17"/>
      <c r="D356" s="17"/>
      <c r="E356" s="28"/>
      <c r="F356" s="28"/>
      <c r="G356" s="19"/>
      <c r="H356" s="33"/>
      <c r="I356" s="30"/>
      <c r="J356" s="9" t="e">
        <f t="shared" si="8"/>
        <v>#DIV/0!</v>
      </c>
      <c r="K356" s="18"/>
      <c r="L356" s="18"/>
      <c r="M356" s="17"/>
    </row>
    <row r="357" spans="1:13">
      <c r="A357">
        <v>350</v>
      </c>
      <c r="B357" s="17"/>
      <c r="C357" s="17"/>
      <c r="D357" s="17"/>
      <c r="E357" s="28"/>
      <c r="F357" s="28"/>
      <c r="G357" s="19"/>
      <c r="H357" s="33"/>
      <c r="I357" s="30"/>
      <c r="J357" s="9" t="e">
        <f t="shared" si="8"/>
        <v>#DIV/0!</v>
      </c>
      <c r="K357" s="18"/>
      <c r="L357" s="18"/>
      <c r="M357" s="17"/>
    </row>
    <row r="358" spans="1:13">
      <c r="A358" s="42">
        <v>351</v>
      </c>
      <c r="B358" s="17"/>
      <c r="C358" s="17"/>
      <c r="D358" s="17"/>
      <c r="E358" s="28"/>
      <c r="F358" s="28"/>
      <c r="G358" s="19"/>
      <c r="H358" s="33"/>
      <c r="I358" s="30"/>
      <c r="J358" s="43" t="e">
        <f t="shared" si="8"/>
        <v>#DIV/0!</v>
      </c>
      <c r="K358" s="18"/>
      <c r="L358" s="18"/>
      <c r="M358" s="17"/>
    </row>
    <row r="359" spans="1:13">
      <c r="A359">
        <v>352</v>
      </c>
      <c r="B359" s="17"/>
      <c r="C359" s="17"/>
      <c r="D359" s="17"/>
      <c r="E359" s="28"/>
      <c r="F359" s="28"/>
      <c r="G359" s="19"/>
      <c r="H359" s="33"/>
      <c r="I359" s="30"/>
      <c r="J359" s="43" t="e">
        <f t="shared" ref="J359:J360" si="9">H359/I359</f>
        <v>#DIV/0!</v>
      </c>
      <c r="K359" s="18"/>
      <c r="L359" s="18"/>
      <c r="M359" s="17"/>
    </row>
    <row r="360" spans="1:13">
      <c r="A360" s="42">
        <v>353</v>
      </c>
      <c r="B360" s="17"/>
      <c r="C360" s="17"/>
      <c r="D360" s="17"/>
      <c r="E360" s="28"/>
      <c r="F360" s="28"/>
      <c r="G360" s="19"/>
      <c r="H360" s="33"/>
      <c r="I360" s="30"/>
      <c r="J360" s="9" t="e">
        <f t="shared" si="9"/>
        <v>#DIV/0!</v>
      </c>
      <c r="K360" s="18"/>
      <c r="L360" s="18"/>
      <c r="M360" s="17"/>
    </row>
    <row r="361" spans="1:13">
      <c r="B361" s="2"/>
      <c r="H361" s="44"/>
      <c r="I361" s="44"/>
      <c r="J361" s="45"/>
    </row>
    <row r="362" spans="1:13">
      <c r="B362" s="2"/>
      <c r="H362" s="44"/>
      <c r="I362" s="44"/>
      <c r="J362" s="45"/>
    </row>
  </sheetData>
  <mergeCells count="7">
    <mergeCell ref="C35:H35"/>
    <mergeCell ref="K35:L35"/>
    <mergeCell ref="E2:G2"/>
    <mergeCell ref="E3:G3"/>
    <mergeCell ref="E4:G4"/>
    <mergeCell ref="C33:H33"/>
    <mergeCell ref="K33:L33"/>
  </mergeCells>
  <phoneticPr fontId="2"/>
  <dataValidations count="1">
    <dataValidation type="list" allowBlank="1" showInputMessage="1" showErrorMessage="1" sqref="E34 E44:E360 E36:E40 E8:E32">
      <formula1>"10電力,PPS"</formula1>
    </dataValidation>
  </dataValidations>
  <pageMargins left="0.78700000000000003" right="0.78700000000000003" top="0.59" bottom="0.55000000000000004" header="0.51200000000000001" footer="0.51200000000000001"/>
  <pageSetup paperSize="9" scale="76" fitToHeight="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A6" sqref="A6:IV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625" style="3" customWidth="1"/>
    <col min="15" max="15" width="11.125" customWidth="1"/>
  </cols>
  <sheetData>
    <row r="1" spans="1:15">
      <c r="A1" t="s">
        <v>0</v>
      </c>
      <c r="B1" s="1" t="e">
        <f>#REF!</f>
        <v>#REF!</v>
      </c>
      <c r="I1" t="s">
        <v>1</v>
      </c>
    </row>
    <row r="2" spans="1:15" s="42" customFormat="1" ht="51" customHeight="1">
      <c r="B2" s="46"/>
      <c r="E2" s="813" t="s">
        <v>27</v>
      </c>
      <c r="F2" s="813"/>
      <c r="G2" s="814"/>
      <c r="H2" s="5">
        <f>SUMIF(E8:E357,"PPS",H8:H357)</f>
        <v>59222</v>
      </c>
      <c r="I2" s="6"/>
      <c r="J2" s="3"/>
      <c r="K2" s="47"/>
      <c r="L2" s="47"/>
      <c r="O2"/>
    </row>
    <row r="3" spans="1:15" s="42" customFormat="1" ht="41.25" customHeight="1">
      <c r="B3" s="2"/>
      <c r="E3" s="815" t="s">
        <v>28</v>
      </c>
      <c r="F3" s="815"/>
      <c r="G3" s="816"/>
      <c r="H3" s="5">
        <f>O7</f>
        <v>59222</v>
      </c>
      <c r="I3" s="6"/>
      <c r="J3" s="2"/>
      <c r="K3" s="47"/>
      <c r="L3" s="47"/>
      <c r="O3"/>
    </row>
    <row r="4" spans="1:15" s="42" customFormat="1" ht="60" customHeight="1">
      <c r="B4" s="2"/>
      <c r="E4" s="817" t="s">
        <v>29</v>
      </c>
      <c r="F4" s="817"/>
      <c r="G4" s="817"/>
      <c r="H4" s="48">
        <f>H3/I7</f>
        <v>0.92735785534207105</v>
      </c>
      <c r="I4" s="49"/>
      <c r="J4" s="2"/>
      <c r="K4" s="47"/>
      <c r="L4" s="47"/>
    </row>
    <row r="5" spans="1:15" s="2" customFormat="1" ht="12.75" customHeight="1">
      <c r="B5" s="11"/>
      <c r="E5" s="12"/>
      <c r="F5" s="12"/>
      <c r="G5" s="12"/>
      <c r="H5" s="14"/>
      <c r="I5" s="14"/>
      <c r="J5" s="11"/>
      <c r="K5" s="15"/>
      <c r="L5" s="15"/>
    </row>
    <row r="6" spans="1:15" ht="54">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59222</v>
      </c>
      <c r="I7" s="23">
        <f>SUM(I8:I357)</f>
        <v>63861</v>
      </c>
      <c r="J7" s="24">
        <f>H7/I7</f>
        <v>0.92735785534207105</v>
      </c>
      <c r="K7" s="51"/>
      <c r="L7" s="51"/>
      <c r="M7" s="22"/>
      <c r="N7" s="22"/>
      <c r="O7" s="52">
        <f>SUM(O8:O357)</f>
        <v>59222</v>
      </c>
    </row>
    <row r="8" spans="1:15" ht="72.75" customHeight="1" thickTop="1">
      <c r="A8">
        <v>1</v>
      </c>
      <c r="B8" s="39" t="s">
        <v>1186</v>
      </c>
      <c r="C8" s="35" t="s">
        <v>1171</v>
      </c>
      <c r="D8" s="35" t="s">
        <v>1187</v>
      </c>
      <c r="E8" s="28" t="s">
        <v>54</v>
      </c>
      <c r="F8" s="59" t="s">
        <v>1188</v>
      </c>
      <c r="G8" s="81">
        <v>2</v>
      </c>
      <c r="H8" s="82">
        <v>59222</v>
      </c>
      <c r="I8" s="83">
        <v>63861</v>
      </c>
      <c r="J8" s="55">
        <f>H8/I8</f>
        <v>0.92735785534207105</v>
      </c>
      <c r="K8" s="41">
        <v>500</v>
      </c>
      <c r="L8" s="41">
        <v>3751000</v>
      </c>
      <c r="M8" s="635" t="s">
        <v>1189</v>
      </c>
      <c r="N8" s="635" t="s">
        <v>1190</v>
      </c>
      <c r="O8" s="17">
        <f>IF(ISBLANK(I8),"",H8)</f>
        <v>59222</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5"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8"/>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8"/>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412384</v>
      </c>
      <c r="I5" s="75">
        <f>SUM(I6:I65)</f>
        <v>18549</v>
      </c>
      <c r="J5" s="22">
        <f>H5/I5</f>
        <v>22.232141894441749</v>
      </c>
    </row>
    <row r="6" spans="1:10" ht="39.75" customHeight="1" thickTop="1">
      <c r="A6">
        <v>1</v>
      </c>
      <c r="B6" s="18" t="s">
        <v>1191</v>
      </c>
      <c r="C6" s="17" t="s">
        <v>1192</v>
      </c>
      <c r="D6" s="17" t="s">
        <v>90</v>
      </c>
      <c r="E6" s="77"/>
      <c r="F6" s="18" t="s">
        <v>1193</v>
      </c>
      <c r="G6" s="28" t="s">
        <v>78</v>
      </c>
      <c r="H6" s="550">
        <v>359</v>
      </c>
      <c r="I6" s="550">
        <v>8</v>
      </c>
      <c r="J6" s="76">
        <f>H6/I6</f>
        <v>44.875</v>
      </c>
    </row>
    <row r="7" spans="1:10" ht="39.75" customHeight="1">
      <c r="A7">
        <v>2</v>
      </c>
      <c r="B7" s="18" t="s">
        <v>1194</v>
      </c>
      <c r="C7" s="17" t="s">
        <v>1192</v>
      </c>
      <c r="D7" s="17" t="s">
        <v>90</v>
      </c>
      <c r="E7" s="77"/>
      <c r="F7" s="18" t="s">
        <v>1193</v>
      </c>
      <c r="G7" s="28" t="s">
        <v>78</v>
      </c>
      <c r="H7" s="550">
        <v>27003</v>
      </c>
      <c r="I7" s="550">
        <v>1215</v>
      </c>
      <c r="J7" s="17">
        <f>H7/I7</f>
        <v>22.224691358024693</v>
      </c>
    </row>
    <row r="8" spans="1:10" ht="39.75" customHeight="1">
      <c r="A8">
        <v>3</v>
      </c>
      <c r="B8" s="110" t="s">
        <v>1195</v>
      </c>
      <c r="C8" s="18" t="s">
        <v>720</v>
      </c>
      <c r="D8" s="17" t="s">
        <v>90</v>
      </c>
      <c r="E8" s="77">
        <v>1</v>
      </c>
      <c r="F8" s="18" t="s">
        <v>1196</v>
      </c>
      <c r="G8" s="28" t="s">
        <v>78</v>
      </c>
      <c r="H8" s="5">
        <v>385022</v>
      </c>
      <c r="I8" s="5">
        <v>17326</v>
      </c>
      <c r="J8" s="76">
        <f>H8/I8</f>
        <v>22.222209396283041</v>
      </c>
    </row>
    <row r="9" spans="1:10">
      <c r="A9">
        <v>4</v>
      </c>
      <c r="B9" s="17"/>
      <c r="C9" s="17"/>
      <c r="D9" s="17"/>
      <c r="E9" s="17"/>
      <c r="F9" s="17"/>
      <c r="G9" s="28"/>
      <c r="H9" s="17"/>
      <c r="I9" s="17"/>
      <c r="J9" s="17" t="e">
        <f t="shared" ref="J9:J65" si="0">H9/I9</f>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1" workbookViewId="0">
      <selection activeCell="M9" sqref="M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90898.021000000008</v>
      </c>
      <c r="I2" s="6"/>
      <c r="J2" s="3"/>
    </row>
    <row r="3" spans="1:13" ht="57" customHeight="1">
      <c r="B3" s="2"/>
      <c r="E3" s="815" t="s">
        <v>3</v>
      </c>
      <c r="F3" s="815"/>
      <c r="G3" s="816"/>
      <c r="H3" s="5">
        <f>M7</f>
        <v>90898.021000000008</v>
      </c>
      <c r="I3" s="6"/>
      <c r="J3" s="7"/>
    </row>
    <row r="4" spans="1:13" s="7" customFormat="1" ht="55.5" customHeight="1">
      <c r="B4" s="8"/>
      <c r="E4" s="817" t="s">
        <v>4</v>
      </c>
      <c r="F4" s="817"/>
      <c r="G4" s="817"/>
      <c r="H4" s="9">
        <f>H3/I7</f>
        <v>0.8744310963548908</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90898.021000000008</v>
      </c>
      <c r="I7" s="23">
        <f>SUM(I8:I357)</f>
        <v>103951.03899999999</v>
      </c>
      <c r="J7" s="24">
        <f>H7/I7</f>
        <v>0.8744310963548908</v>
      </c>
      <c r="K7" s="25">
        <f>SUM(K8:K357)</f>
        <v>1500</v>
      </c>
      <c r="L7" s="26">
        <f>SUM(L8:L357)</f>
        <v>4702762</v>
      </c>
      <c r="M7" s="27">
        <f>SUM(M8:M357)</f>
        <v>90898.021000000008</v>
      </c>
    </row>
    <row r="8" spans="1:13" ht="14.25" thickTop="1">
      <c r="A8">
        <v>1</v>
      </c>
      <c r="B8" s="39" t="s">
        <v>1197</v>
      </c>
      <c r="C8" s="35" t="s">
        <v>125</v>
      </c>
      <c r="D8" s="40" t="s">
        <v>199</v>
      </c>
      <c r="E8" s="40" t="s">
        <v>54</v>
      </c>
      <c r="F8" s="35" t="s">
        <v>1198</v>
      </c>
      <c r="G8" s="38">
        <v>2</v>
      </c>
      <c r="H8" s="38">
        <v>36131.385000000002</v>
      </c>
      <c r="I8" s="41">
        <v>43911.760999999999</v>
      </c>
      <c r="J8" s="9">
        <f>H8/I8</f>
        <v>0.82281794619896942</v>
      </c>
      <c r="K8" s="41">
        <v>800</v>
      </c>
      <c r="L8" s="41">
        <v>1791435</v>
      </c>
      <c r="M8" s="17">
        <f>IF(ISBLANK(I8),"",H8)</f>
        <v>36131.385000000002</v>
      </c>
    </row>
    <row r="9" spans="1:13">
      <c r="A9">
        <v>2</v>
      </c>
      <c r="B9" s="39" t="s">
        <v>1199</v>
      </c>
      <c r="C9" s="35" t="s">
        <v>125</v>
      </c>
      <c r="D9" s="40" t="s">
        <v>199</v>
      </c>
      <c r="E9" s="40" t="s">
        <v>54</v>
      </c>
      <c r="F9" s="35" t="s">
        <v>1198</v>
      </c>
      <c r="G9" s="38">
        <v>2</v>
      </c>
      <c r="H9" s="38">
        <v>54766.635999999999</v>
      </c>
      <c r="I9" s="41">
        <v>60039.277999999998</v>
      </c>
      <c r="J9" s="9">
        <f>H9/I9</f>
        <v>0.91218012315204722</v>
      </c>
      <c r="K9" s="41">
        <v>700</v>
      </c>
      <c r="L9" s="41">
        <v>2911327</v>
      </c>
      <c r="M9" s="17">
        <f t="shared" ref="M9:M14" si="0">IF(ISBLANK(I9),"",H9)</f>
        <v>54766.635999999999</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9" sqref="M9"/>
    </sheetView>
  </sheetViews>
  <sheetFormatPr defaultRowHeight="13.5"/>
  <cols>
    <col min="2" max="2" width="20" customWidth="1"/>
    <col min="3" max="3" width="12" customWidth="1"/>
    <col min="4" max="4" width="14.75" customWidth="1"/>
    <col min="5" max="5" width="13" bestFit="1" customWidth="1"/>
    <col min="6" max="6" width="24.25" customWidth="1"/>
    <col min="7" max="7" width="13.125" bestFit="1" customWidth="1"/>
    <col min="8" max="8" width="11.375" bestFit="1" customWidth="1"/>
    <col min="9" max="9" width="10.25" bestFit="1" customWidth="1"/>
  </cols>
  <sheetData>
    <row r="1" spans="1:10">
      <c r="A1" t="s">
        <v>0</v>
      </c>
      <c r="B1" s="1" t="str">
        <f>'[3]03岩手県　電気購入額+配慮契約＋売却額'!B6</f>
        <v>岩手県</v>
      </c>
    </row>
    <row r="2" spans="1:10" ht="49.5" customHeight="1">
      <c r="B2" s="46"/>
      <c r="E2" s="818" t="s">
        <v>44</v>
      </c>
      <c r="F2" s="818"/>
      <c r="G2" s="819"/>
      <c r="H2" s="5">
        <f>SUMIF(G6:G356,"PPS",H6:H356)</f>
        <v>94907990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46</v>
      </c>
      <c r="I4" s="73" t="s">
        <v>47</v>
      </c>
      <c r="J4" s="74" t="s">
        <v>48</v>
      </c>
    </row>
    <row r="5" spans="1:10" s="21" customFormat="1" ht="14.25" thickBot="1">
      <c r="B5" s="22" t="s">
        <v>18</v>
      </c>
      <c r="C5" s="22"/>
      <c r="D5" s="22"/>
      <c r="E5" s="22"/>
      <c r="F5" s="22"/>
      <c r="G5" s="22"/>
      <c r="H5" s="75">
        <f>SUM(H6:H65)</f>
        <v>94907990</v>
      </c>
      <c r="I5" s="75">
        <f>SUM(I6:I65)</f>
        <v>2633800</v>
      </c>
      <c r="J5" s="22">
        <f>H5/I5</f>
        <v>36.034622978206393</v>
      </c>
    </row>
    <row r="6" spans="1:10" ht="14.25" thickTop="1">
      <c r="A6">
        <v>1</v>
      </c>
      <c r="B6" s="17" t="s">
        <v>49</v>
      </c>
      <c r="C6" s="17" t="s">
        <v>37</v>
      </c>
      <c r="D6" s="17" t="s">
        <v>23</v>
      </c>
      <c r="E6" s="17">
        <v>4</v>
      </c>
      <c r="F6" s="17" t="s">
        <v>50</v>
      </c>
      <c r="G6" s="17" t="s">
        <v>22</v>
      </c>
      <c r="H6" s="67">
        <v>34247771</v>
      </c>
      <c r="I6" s="67">
        <v>1070243</v>
      </c>
      <c r="J6" s="76">
        <f>H6/I6</f>
        <v>31.999995328163791</v>
      </c>
    </row>
    <row r="7" spans="1:10">
      <c r="A7">
        <v>2</v>
      </c>
      <c r="B7" s="17" t="s">
        <v>51</v>
      </c>
      <c r="C7" s="17" t="s">
        <v>52</v>
      </c>
      <c r="D7" s="17" t="s">
        <v>23</v>
      </c>
      <c r="E7" s="17">
        <v>3</v>
      </c>
      <c r="F7" s="17" t="s">
        <v>53</v>
      </c>
      <c r="G7" s="17" t="s">
        <v>54</v>
      </c>
      <c r="H7" s="67">
        <v>60660219</v>
      </c>
      <c r="I7" s="67">
        <v>1563557</v>
      </c>
      <c r="J7" s="17">
        <f t="shared" ref="J7:J65" si="0">H7/I7</f>
        <v>38.79629524219456</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6"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24" sqref="G2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1200</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E10" sqref="E10"/>
    </sheetView>
  </sheetViews>
  <sheetFormatPr defaultRowHeight="13.5"/>
  <cols>
    <col min="2" max="2" width="36.625" bestFit="1"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113" customWidth="1"/>
    <col min="13" max="13" width="14.5" style="112" customWidth="1"/>
    <col min="14" max="14" width="7.25" bestFit="1" customWidth="1"/>
  </cols>
  <sheetData>
    <row r="1" spans="1:13">
      <c r="A1" t="s">
        <v>0</v>
      </c>
      <c r="B1" s="1" t="e">
        <f>#REF!</f>
        <v>#REF!</v>
      </c>
      <c r="I1" t="s">
        <v>1</v>
      </c>
    </row>
    <row r="2" spans="1:13" ht="54" customHeight="1">
      <c r="B2" s="4"/>
      <c r="E2" s="813" t="s">
        <v>2</v>
      </c>
      <c r="F2" s="813"/>
      <c r="G2" s="814"/>
      <c r="H2" s="5">
        <f>SUMIF(E8:E357,"PPS",H8:H357)</f>
        <v>124284</v>
      </c>
      <c r="I2" s="6"/>
      <c r="J2" s="3"/>
    </row>
    <row r="3" spans="1:13" ht="57" customHeight="1">
      <c r="B3" s="2"/>
      <c r="E3" s="815" t="s">
        <v>3</v>
      </c>
      <c r="F3" s="815"/>
      <c r="G3" s="816"/>
      <c r="H3" s="5">
        <f>M7</f>
        <v>397269</v>
      </c>
      <c r="I3" s="6"/>
      <c r="J3" s="7"/>
    </row>
    <row r="4" spans="1:13" s="7" customFormat="1" ht="55.5" customHeight="1">
      <c r="B4" s="8"/>
      <c r="E4" s="817" t="s">
        <v>4</v>
      </c>
      <c r="F4" s="817"/>
      <c r="G4" s="817"/>
      <c r="H4" s="9">
        <f>H3/I7</f>
        <v>0.9181164779292813</v>
      </c>
      <c r="I4" s="6"/>
      <c r="K4" s="10"/>
      <c r="L4" s="145"/>
      <c r="M4" s="139"/>
    </row>
    <row r="5" spans="1:13" s="2" customFormat="1" ht="17.25" customHeight="1">
      <c r="B5" s="11"/>
      <c r="E5" s="12"/>
      <c r="F5" s="12"/>
      <c r="G5" s="12"/>
      <c r="H5" s="13"/>
      <c r="I5" s="14"/>
      <c r="J5" s="11"/>
      <c r="K5" s="15"/>
      <c r="L5" s="146"/>
      <c r="M5" s="49"/>
    </row>
    <row r="6" spans="1:13" ht="54">
      <c r="A6" s="16" t="s">
        <v>5</v>
      </c>
      <c r="B6" s="17" t="s">
        <v>6</v>
      </c>
      <c r="C6" s="17" t="s">
        <v>7</v>
      </c>
      <c r="D6" s="17" t="s">
        <v>8</v>
      </c>
      <c r="E6" s="18" t="s">
        <v>9</v>
      </c>
      <c r="F6" s="17" t="s">
        <v>10</v>
      </c>
      <c r="G6" s="19" t="s">
        <v>11</v>
      </c>
      <c r="H6" s="18" t="s">
        <v>12</v>
      </c>
      <c r="I6" s="18" t="s">
        <v>13</v>
      </c>
      <c r="J6" s="18" t="s">
        <v>14</v>
      </c>
      <c r="K6" s="18" t="s">
        <v>15</v>
      </c>
      <c r="L6" s="73" t="s">
        <v>16</v>
      </c>
      <c r="M6" s="101" t="s">
        <v>17</v>
      </c>
    </row>
    <row r="7" spans="1:13" s="21" customFormat="1" ht="14.25" thickBot="1">
      <c r="B7" s="22" t="s">
        <v>18</v>
      </c>
      <c r="C7" s="22"/>
      <c r="D7" s="22"/>
      <c r="E7" s="22"/>
      <c r="F7" s="22"/>
      <c r="G7" s="22"/>
      <c r="H7" s="23">
        <f>SUM(H8:H357)</f>
        <v>397269</v>
      </c>
      <c r="I7" s="23">
        <f>SUM(I8:I357)</f>
        <v>432700</v>
      </c>
      <c r="J7" s="24">
        <f t="shared" ref="J7:J70" si="0">H7/I7</f>
        <v>0.9181164779292813</v>
      </c>
      <c r="K7" s="25">
        <f>SUM(K8:K357)</f>
        <v>9935</v>
      </c>
      <c r="L7" s="636">
        <f>SUM(L8:L357)</f>
        <v>24235209</v>
      </c>
      <c r="M7" s="52">
        <f>SUM(M8:M357)</f>
        <v>397269</v>
      </c>
    </row>
    <row r="8" spans="1:13" s="42" customFormat="1" ht="14.25" thickTop="1">
      <c r="A8" s="42">
        <v>1</v>
      </c>
      <c r="B8" s="19" t="s">
        <v>1201</v>
      </c>
      <c r="C8" s="19" t="s">
        <v>125</v>
      </c>
      <c r="D8" s="19" t="s">
        <v>1202</v>
      </c>
      <c r="E8" s="97" t="s">
        <v>78</v>
      </c>
      <c r="F8" s="62" t="s">
        <v>23</v>
      </c>
      <c r="G8" s="98">
        <v>4</v>
      </c>
      <c r="H8" s="98">
        <v>53667</v>
      </c>
      <c r="I8" s="78">
        <v>53667</v>
      </c>
      <c r="J8" s="43">
        <f t="shared" si="0"/>
        <v>1</v>
      </c>
      <c r="K8" s="78">
        <v>1177</v>
      </c>
      <c r="L8" s="78">
        <v>3058740</v>
      </c>
      <c r="M8" s="78">
        <f t="shared" ref="M8:M22" si="1">IF(ISBLANK(I8),"",H8)</f>
        <v>53667</v>
      </c>
    </row>
    <row r="9" spans="1:13" s="42" customFormat="1">
      <c r="A9" s="42">
        <v>2</v>
      </c>
      <c r="B9" s="19" t="s">
        <v>1203</v>
      </c>
      <c r="C9" s="19" t="s">
        <v>125</v>
      </c>
      <c r="D9" s="19" t="s">
        <v>1202</v>
      </c>
      <c r="E9" s="97" t="s">
        <v>78</v>
      </c>
      <c r="F9" s="62" t="s">
        <v>23</v>
      </c>
      <c r="G9" s="98">
        <v>1</v>
      </c>
      <c r="H9" s="98">
        <v>20137</v>
      </c>
      <c r="I9" s="78">
        <v>20137</v>
      </c>
      <c r="J9" s="43">
        <f t="shared" si="0"/>
        <v>1</v>
      </c>
      <c r="K9" s="78">
        <v>361</v>
      </c>
      <c r="L9" s="78">
        <v>1180300</v>
      </c>
      <c r="M9" s="78">
        <f t="shared" si="1"/>
        <v>20137</v>
      </c>
    </row>
    <row r="10" spans="1:13" s="42" customFormat="1">
      <c r="A10" s="42">
        <v>3</v>
      </c>
      <c r="B10" s="19" t="s">
        <v>1204</v>
      </c>
      <c r="C10" s="19" t="s">
        <v>125</v>
      </c>
      <c r="D10" s="19" t="s">
        <v>1202</v>
      </c>
      <c r="E10" s="81" t="s">
        <v>78</v>
      </c>
      <c r="F10" s="62" t="s">
        <v>23</v>
      </c>
      <c r="G10" s="98">
        <v>1</v>
      </c>
      <c r="H10" s="98">
        <v>7481</v>
      </c>
      <c r="I10" s="98">
        <v>7481</v>
      </c>
      <c r="J10" s="43">
        <f t="shared" si="0"/>
        <v>1</v>
      </c>
      <c r="K10" s="78">
        <v>190</v>
      </c>
      <c r="L10" s="98">
        <v>363200</v>
      </c>
      <c r="M10" s="78">
        <f t="shared" si="1"/>
        <v>7481</v>
      </c>
    </row>
    <row r="11" spans="1:13" s="42" customFormat="1">
      <c r="A11" s="42">
        <v>4</v>
      </c>
      <c r="B11" s="19" t="s">
        <v>1205</v>
      </c>
      <c r="C11" s="19" t="s">
        <v>125</v>
      </c>
      <c r="D11" s="19" t="s">
        <v>465</v>
      </c>
      <c r="E11" s="81" t="s">
        <v>54</v>
      </c>
      <c r="F11" s="19" t="s">
        <v>23</v>
      </c>
      <c r="G11" s="19">
        <v>3</v>
      </c>
      <c r="H11" s="101">
        <v>8128</v>
      </c>
      <c r="I11" s="78">
        <v>8863</v>
      </c>
      <c r="J11" s="43">
        <f t="shared" si="0"/>
        <v>0.91707096919778852</v>
      </c>
      <c r="K11" s="101">
        <v>217</v>
      </c>
      <c r="L11" s="101">
        <v>389</v>
      </c>
      <c r="M11" s="78">
        <f t="shared" si="1"/>
        <v>8128</v>
      </c>
    </row>
    <row r="12" spans="1:13" s="42" customFormat="1">
      <c r="A12" s="42">
        <v>5</v>
      </c>
      <c r="B12" s="19" t="s">
        <v>19</v>
      </c>
      <c r="C12" s="19" t="s">
        <v>20</v>
      </c>
      <c r="D12" s="19" t="s">
        <v>1202</v>
      </c>
      <c r="E12" s="81" t="s">
        <v>78</v>
      </c>
      <c r="F12" s="62" t="s">
        <v>23</v>
      </c>
      <c r="G12" s="62">
        <v>1</v>
      </c>
      <c r="H12" s="98">
        <v>31871</v>
      </c>
      <c r="I12" s="78">
        <v>31871</v>
      </c>
      <c r="J12" s="43">
        <f t="shared" si="0"/>
        <v>1</v>
      </c>
      <c r="K12" s="478">
        <v>560</v>
      </c>
      <c r="L12" s="478">
        <v>1990944</v>
      </c>
      <c r="M12" s="78">
        <f t="shared" si="1"/>
        <v>31871</v>
      </c>
    </row>
    <row r="13" spans="1:13" s="42" customFormat="1">
      <c r="A13" s="42">
        <v>6</v>
      </c>
      <c r="B13" s="62" t="s">
        <v>1206</v>
      </c>
      <c r="C13" s="19" t="s">
        <v>464</v>
      </c>
      <c r="D13" s="19" t="s">
        <v>1207</v>
      </c>
      <c r="E13" s="81" t="s">
        <v>78</v>
      </c>
      <c r="F13" s="19" t="s">
        <v>23</v>
      </c>
      <c r="G13" s="19">
        <v>1</v>
      </c>
      <c r="H13" s="637">
        <v>77109</v>
      </c>
      <c r="I13" s="414">
        <v>77109</v>
      </c>
      <c r="J13" s="638">
        <f t="shared" si="0"/>
        <v>1</v>
      </c>
      <c r="K13" s="553">
        <v>1274</v>
      </c>
      <c r="L13" s="639">
        <v>5196348</v>
      </c>
      <c r="M13" s="78">
        <f t="shared" si="1"/>
        <v>77109</v>
      </c>
    </row>
    <row r="14" spans="1:13" s="42" customFormat="1">
      <c r="A14" s="42">
        <v>7</v>
      </c>
      <c r="B14" s="19" t="s">
        <v>1208</v>
      </c>
      <c r="C14" s="19" t="s">
        <v>464</v>
      </c>
      <c r="D14" s="19" t="s">
        <v>1207</v>
      </c>
      <c r="E14" s="81" t="s">
        <v>78</v>
      </c>
      <c r="F14" s="62" t="s">
        <v>23</v>
      </c>
      <c r="G14" s="62">
        <v>1</v>
      </c>
      <c r="H14" s="98">
        <v>59269</v>
      </c>
      <c r="I14" s="98">
        <v>59269</v>
      </c>
      <c r="J14" s="43">
        <f t="shared" si="0"/>
        <v>1</v>
      </c>
      <c r="K14" s="101">
        <v>980</v>
      </c>
      <c r="L14" s="101">
        <v>4223500</v>
      </c>
      <c r="M14" s="78">
        <f t="shared" si="1"/>
        <v>59269</v>
      </c>
    </row>
    <row r="15" spans="1:13" s="42" customFormat="1">
      <c r="A15" s="42">
        <v>8</v>
      </c>
      <c r="B15" s="19" t="s">
        <v>1209</v>
      </c>
      <c r="C15" s="19" t="s">
        <v>215</v>
      </c>
      <c r="D15" s="19" t="s">
        <v>1207</v>
      </c>
      <c r="E15" s="81" t="s">
        <v>78</v>
      </c>
      <c r="F15" s="19" t="s">
        <v>23</v>
      </c>
      <c r="G15" s="19">
        <v>1</v>
      </c>
      <c r="H15" s="478">
        <v>14036</v>
      </c>
      <c r="I15" s="550">
        <v>14036</v>
      </c>
      <c r="J15" s="638">
        <f t="shared" si="0"/>
        <v>1</v>
      </c>
      <c r="K15" s="553">
        <v>242</v>
      </c>
      <c r="L15" s="478">
        <v>938922</v>
      </c>
      <c r="M15" s="78">
        <f t="shared" si="1"/>
        <v>14036</v>
      </c>
    </row>
    <row r="16" spans="1:13" s="42" customFormat="1">
      <c r="A16" s="42">
        <v>9</v>
      </c>
      <c r="B16" s="19" t="s">
        <v>1210</v>
      </c>
      <c r="C16" s="19" t="s">
        <v>215</v>
      </c>
      <c r="D16" s="19" t="s">
        <v>1207</v>
      </c>
      <c r="E16" s="81" t="s">
        <v>78</v>
      </c>
      <c r="F16" s="19" t="s">
        <v>23</v>
      </c>
      <c r="G16" s="19">
        <v>1</v>
      </c>
      <c r="H16" s="550">
        <v>9415</v>
      </c>
      <c r="I16" s="550">
        <v>9415</v>
      </c>
      <c r="J16" s="638">
        <f t="shared" si="0"/>
        <v>1</v>
      </c>
      <c r="K16" s="553">
        <v>182</v>
      </c>
      <c r="L16" s="478">
        <v>611166</v>
      </c>
      <c r="M16" s="78">
        <f t="shared" si="1"/>
        <v>9415</v>
      </c>
    </row>
    <row r="17" spans="1:13" s="42" customFormat="1">
      <c r="A17" s="42">
        <v>10</v>
      </c>
      <c r="B17" s="19" t="s">
        <v>1211</v>
      </c>
      <c r="C17" s="19" t="s">
        <v>228</v>
      </c>
      <c r="D17" s="19" t="s">
        <v>1212</v>
      </c>
      <c r="E17" s="401" t="s">
        <v>54</v>
      </c>
      <c r="F17" s="19" t="s">
        <v>23</v>
      </c>
      <c r="G17" s="19">
        <v>4</v>
      </c>
      <c r="H17" s="399">
        <v>51495</v>
      </c>
      <c r="I17" s="68">
        <v>67349</v>
      </c>
      <c r="J17" s="43">
        <f t="shared" si="0"/>
        <v>0.76459932589941948</v>
      </c>
      <c r="K17" s="637">
        <v>2454</v>
      </c>
      <c r="L17" s="101">
        <v>2793711</v>
      </c>
      <c r="M17" s="78">
        <f t="shared" si="1"/>
        <v>51495</v>
      </c>
    </row>
    <row r="18" spans="1:13" s="42" customFormat="1">
      <c r="A18" s="42">
        <v>11</v>
      </c>
      <c r="B18" s="19" t="s">
        <v>1213</v>
      </c>
      <c r="C18" s="19" t="s">
        <v>228</v>
      </c>
      <c r="D18" s="19" t="s">
        <v>1212</v>
      </c>
      <c r="E18" s="401" t="s">
        <v>54</v>
      </c>
      <c r="F18" s="19" t="s">
        <v>23</v>
      </c>
      <c r="G18" s="19">
        <v>5</v>
      </c>
      <c r="H18" s="399">
        <v>64661</v>
      </c>
      <c r="I18" s="68">
        <v>83503</v>
      </c>
      <c r="J18" s="43">
        <f t="shared" si="0"/>
        <v>0.77435541238039352</v>
      </c>
      <c r="K18" s="20">
        <v>2298</v>
      </c>
      <c r="L18" s="101">
        <v>3877989</v>
      </c>
      <c r="M18" s="78">
        <f t="shared" si="1"/>
        <v>64661</v>
      </c>
    </row>
    <row r="19" spans="1:13">
      <c r="A19">
        <v>12</v>
      </c>
      <c r="B19" s="17"/>
      <c r="C19" s="17"/>
      <c r="D19" s="17"/>
      <c r="E19" s="28"/>
      <c r="F19" s="28"/>
      <c r="G19" s="19"/>
      <c r="H19" s="33"/>
      <c r="I19" s="30"/>
      <c r="J19" s="9" t="e">
        <f t="shared" si="0"/>
        <v>#DIV/0!</v>
      </c>
      <c r="K19" s="18"/>
      <c r="L19" s="73"/>
      <c r="M19" s="5" t="str">
        <f t="shared" si="1"/>
        <v/>
      </c>
    </row>
    <row r="20" spans="1:13">
      <c r="A20">
        <v>13</v>
      </c>
      <c r="B20" s="17"/>
      <c r="C20" s="17"/>
      <c r="D20" s="17"/>
      <c r="E20" s="28"/>
      <c r="F20" s="28"/>
      <c r="G20" s="19"/>
      <c r="H20" s="33"/>
      <c r="I20" s="30"/>
      <c r="J20" s="9" t="e">
        <f t="shared" si="0"/>
        <v>#DIV/0!</v>
      </c>
      <c r="K20" s="18"/>
      <c r="L20" s="73"/>
      <c r="M20" s="5" t="str">
        <f t="shared" si="1"/>
        <v/>
      </c>
    </row>
    <row r="21" spans="1:13">
      <c r="A21">
        <v>14</v>
      </c>
      <c r="B21" s="17"/>
      <c r="C21" s="17"/>
      <c r="D21" s="17"/>
      <c r="E21" s="28"/>
      <c r="F21" s="28"/>
      <c r="G21" s="19"/>
      <c r="H21" s="33"/>
      <c r="I21" s="30"/>
      <c r="J21" s="9" t="e">
        <f t="shared" si="0"/>
        <v>#DIV/0!</v>
      </c>
      <c r="K21" s="18"/>
      <c r="L21" s="73"/>
      <c r="M21" s="5" t="str">
        <f t="shared" si="1"/>
        <v/>
      </c>
    </row>
    <row r="22" spans="1:13">
      <c r="A22">
        <v>15</v>
      </c>
      <c r="B22" s="17"/>
      <c r="C22" s="17"/>
      <c r="D22" s="17"/>
      <c r="E22" s="28"/>
      <c r="F22" s="28"/>
      <c r="G22" s="19"/>
      <c r="H22" s="33"/>
      <c r="I22" s="30"/>
      <c r="J22" s="43" t="e">
        <f t="shared" si="0"/>
        <v>#DIV/0!</v>
      </c>
      <c r="K22" s="18"/>
      <c r="L22" s="73"/>
      <c r="M22" s="5" t="str">
        <f t="shared" si="1"/>
        <v/>
      </c>
    </row>
    <row r="23" spans="1:13">
      <c r="A23" s="42">
        <v>16</v>
      </c>
      <c r="B23" s="17"/>
      <c r="C23" s="17"/>
      <c r="D23" s="17"/>
      <c r="E23" s="28"/>
      <c r="F23" s="28"/>
      <c r="G23" s="19"/>
      <c r="H23" s="33"/>
      <c r="I23" s="30"/>
      <c r="J23" s="43" t="e">
        <f t="shared" si="0"/>
        <v>#DIV/0!</v>
      </c>
      <c r="K23" s="18"/>
      <c r="L23" s="73"/>
      <c r="M23" s="5"/>
    </row>
    <row r="24" spans="1:13">
      <c r="A24" s="42">
        <v>17</v>
      </c>
      <c r="B24" s="17"/>
      <c r="C24" s="17"/>
      <c r="D24" s="17"/>
      <c r="E24" s="28"/>
      <c r="F24" s="28"/>
      <c r="G24" s="19"/>
      <c r="H24" s="33"/>
      <c r="I24" s="30"/>
      <c r="J24" s="9" t="e">
        <f t="shared" si="0"/>
        <v>#DIV/0!</v>
      </c>
      <c r="K24" s="18"/>
      <c r="L24" s="73"/>
      <c r="M24" s="5"/>
    </row>
    <row r="25" spans="1:13">
      <c r="A25">
        <v>18</v>
      </c>
      <c r="B25" s="17"/>
      <c r="C25" s="17"/>
      <c r="D25" s="17"/>
      <c r="E25" s="28"/>
      <c r="F25" s="28"/>
      <c r="G25" s="19"/>
      <c r="H25" s="33"/>
      <c r="I25" s="30"/>
      <c r="J25" s="43" t="e">
        <f t="shared" si="0"/>
        <v>#DIV/0!</v>
      </c>
      <c r="K25" s="18"/>
      <c r="L25" s="73"/>
      <c r="M25" s="5"/>
    </row>
    <row r="26" spans="1:13">
      <c r="A26">
        <v>19</v>
      </c>
      <c r="B26" s="17"/>
      <c r="C26" s="17"/>
      <c r="D26" s="17"/>
      <c r="E26" s="28"/>
      <c r="F26" s="28"/>
      <c r="G26" s="19"/>
      <c r="H26" s="33"/>
      <c r="I26" s="30"/>
      <c r="J26" s="43" t="e">
        <f t="shared" si="0"/>
        <v>#DIV/0!</v>
      </c>
      <c r="K26" s="18"/>
      <c r="L26" s="73"/>
      <c r="M26" s="5"/>
    </row>
    <row r="27" spans="1:13">
      <c r="A27">
        <v>20</v>
      </c>
      <c r="B27" s="17"/>
      <c r="C27" s="17"/>
      <c r="D27" s="17"/>
      <c r="E27" s="28"/>
      <c r="F27" s="28"/>
      <c r="G27" s="19"/>
      <c r="H27" s="33"/>
      <c r="I27" s="30"/>
      <c r="J27" s="9" t="e">
        <f t="shared" si="0"/>
        <v>#DIV/0!</v>
      </c>
      <c r="K27" s="18"/>
      <c r="L27" s="73"/>
      <c r="M27" s="5"/>
    </row>
    <row r="28" spans="1:13">
      <c r="A28">
        <v>21</v>
      </c>
      <c r="B28" s="17"/>
      <c r="C28" s="17"/>
      <c r="D28" s="17"/>
      <c r="E28" s="28"/>
      <c r="F28" s="28"/>
      <c r="G28" s="19"/>
      <c r="H28" s="33"/>
      <c r="I28" s="30"/>
      <c r="J28" s="9" t="e">
        <f t="shared" si="0"/>
        <v>#DIV/0!</v>
      </c>
      <c r="K28" s="18"/>
      <c r="L28" s="73"/>
      <c r="M28" s="5"/>
    </row>
    <row r="29" spans="1:13">
      <c r="A29">
        <v>22</v>
      </c>
      <c r="B29" s="17"/>
      <c r="C29" s="17"/>
      <c r="D29" s="17"/>
      <c r="E29" s="28"/>
      <c r="F29" s="28"/>
      <c r="G29" s="19"/>
      <c r="H29" s="33"/>
      <c r="I29" s="30"/>
      <c r="J29" s="9" t="e">
        <f t="shared" si="0"/>
        <v>#DIV/0!</v>
      </c>
      <c r="K29" s="18"/>
      <c r="L29" s="73"/>
      <c r="M29" s="5"/>
    </row>
    <row r="30" spans="1:13">
      <c r="A30">
        <v>23</v>
      </c>
      <c r="B30" s="17"/>
      <c r="C30" s="17"/>
      <c r="D30" s="17"/>
      <c r="E30" s="28"/>
      <c r="F30" s="28"/>
      <c r="G30" s="19"/>
      <c r="H30" s="33"/>
      <c r="I30" s="30"/>
      <c r="J30" s="9" t="e">
        <f t="shared" si="0"/>
        <v>#DIV/0!</v>
      </c>
      <c r="K30" s="18"/>
      <c r="L30" s="73"/>
      <c r="M30" s="5"/>
    </row>
    <row r="31" spans="1:13">
      <c r="A31">
        <v>24</v>
      </c>
      <c r="B31" s="17"/>
      <c r="C31" s="17"/>
      <c r="D31" s="17"/>
      <c r="E31" s="28"/>
      <c r="F31" s="28"/>
      <c r="G31" s="19"/>
      <c r="H31" s="33"/>
      <c r="I31" s="30"/>
      <c r="J31" s="43" t="e">
        <f t="shared" si="0"/>
        <v>#DIV/0!</v>
      </c>
      <c r="K31" s="18"/>
      <c r="L31" s="73"/>
      <c r="M31" s="5"/>
    </row>
    <row r="32" spans="1:13">
      <c r="A32">
        <v>25</v>
      </c>
      <c r="B32" s="17"/>
      <c r="C32" s="17"/>
      <c r="D32" s="17"/>
      <c r="E32" s="28"/>
      <c r="F32" s="28"/>
      <c r="G32" s="19"/>
      <c r="H32" s="33"/>
      <c r="I32" s="30"/>
      <c r="J32" s="43" t="e">
        <f t="shared" si="0"/>
        <v>#DIV/0!</v>
      </c>
      <c r="K32" s="18"/>
      <c r="L32" s="73"/>
      <c r="M32" s="5"/>
    </row>
    <row r="33" spans="1:13">
      <c r="A33" s="42">
        <v>26</v>
      </c>
      <c r="B33" s="17"/>
      <c r="C33" s="17"/>
      <c r="D33" s="17"/>
      <c r="E33" s="28"/>
      <c r="F33" s="28"/>
      <c r="G33" s="19"/>
      <c r="H33" s="33"/>
      <c r="I33" s="30"/>
      <c r="J33" s="9" t="e">
        <f t="shared" si="0"/>
        <v>#DIV/0!</v>
      </c>
      <c r="K33" s="18"/>
      <c r="L33" s="73"/>
      <c r="M33" s="5"/>
    </row>
    <row r="34" spans="1:13">
      <c r="A34" s="42">
        <v>27</v>
      </c>
      <c r="B34" s="17"/>
      <c r="C34" s="17"/>
      <c r="D34" s="17"/>
      <c r="E34" s="28"/>
      <c r="F34" s="28"/>
      <c r="G34" s="19"/>
      <c r="H34" s="33"/>
      <c r="I34" s="30"/>
      <c r="J34" s="43" t="e">
        <f t="shared" si="0"/>
        <v>#DIV/0!</v>
      </c>
      <c r="K34" s="18"/>
      <c r="L34" s="73"/>
      <c r="M34" s="5"/>
    </row>
    <row r="35" spans="1:13">
      <c r="A35">
        <v>28</v>
      </c>
      <c r="B35" s="17"/>
      <c r="C35" s="17"/>
      <c r="D35" s="17"/>
      <c r="E35" s="28"/>
      <c r="F35" s="28"/>
      <c r="G35" s="19"/>
      <c r="H35" s="33"/>
      <c r="I35" s="30"/>
      <c r="J35" s="43" t="e">
        <f t="shared" si="0"/>
        <v>#DIV/0!</v>
      </c>
      <c r="K35" s="18"/>
      <c r="L35" s="73"/>
      <c r="M35" s="5"/>
    </row>
    <row r="36" spans="1:13">
      <c r="A36">
        <v>29</v>
      </c>
      <c r="B36" s="17"/>
      <c r="C36" s="17"/>
      <c r="D36" s="17"/>
      <c r="E36" s="28"/>
      <c r="F36" s="28"/>
      <c r="G36" s="19"/>
      <c r="H36" s="33"/>
      <c r="I36" s="30"/>
      <c r="J36" s="9" t="e">
        <f t="shared" si="0"/>
        <v>#DIV/0!</v>
      </c>
      <c r="K36" s="18"/>
      <c r="L36" s="73"/>
      <c r="M36" s="5"/>
    </row>
    <row r="37" spans="1:13">
      <c r="A37">
        <v>30</v>
      </c>
      <c r="B37" s="17"/>
      <c r="C37" s="17"/>
      <c r="D37" s="17"/>
      <c r="E37" s="28"/>
      <c r="F37" s="28"/>
      <c r="G37" s="19"/>
      <c r="H37" s="33"/>
      <c r="I37" s="30"/>
      <c r="J37" s="9" t="e">
        <f t="shared" si="0"/>
        <v>#DIV/0!</v>
      </c>
      <c r="K37" s="18"/>
      <c r="L37" s="73"/>
      <c r="M37" s="5"/>
    </row>
    <row r="38" spans="1:13">
      <c r="A38">
        <v>31</v>
      </c>
      <c r="B38" s="17"/>
      <c r="C38" s="17"/>
      <c r="D38" s="17"/>
      <c r="E38" s="28"/>
      <c r="F38" s="28"/>
      <c r="G38" s="19"/>
      <c r="H38" s="33"/>
      <c r="I38" s="30"/>
      <c r="J38" s="9" t="e">
        <f t="shared" si="0"/>
        <v>#DIV/0!</v>
      </c>
      <c r="K38" s="18"/>
      <c r="L38" s="73"/>
      <c r="M38" s="5"/>
    </row>
    <row r="39" spans="1:13">
      <c r="A39">
        <v>32</v>
      </c>
      <c r="B39" s="17"/>
      <c r="C39" s="17"/>
      <c r="D39" s="17"/>
      <c r="E39" s="28"/>
      <c r="F39" s="28"/>
      <c r="G39" s="19"/>
      <c r="H39" s="33"/>
      <c r="I39" s="30"/>
      <c r="J39" s="9" t="e">
        <f t="shared" si="0"/>
        <v>#DIV/0!</v>
      </c>
      <c r="K39" s="18"/>
      <c r="L39" s="73"/>
      <c r="M39" s="5"/>
    </row>
    <row r="40" spans="1:13">
      <c r="A40">
        <v>33</v>
      </c>
      <c r="B40" s="17"/>
      <c r="C40" s="17"/>
      <c r="D40" s="17"/>
      <c r="E40" s="28"/>
      <c r="F40" s="28"/>
      <c r="G40" s="19"/>
      <c r="H40" s="33"/>
      <c r="I40" s="30"/>
      <c r="J40" s="43" t="e">
        <f t="shared" si="0"/>
        <v>#DIV/0!</v>
      </c>
      <c r="K40" s="18"/>
      <c r="L40" s="73"/>
      <c r="M40" s="5"/>
    </row>
    <row r="41" spans="1:13">
      <c r="A41">
        <v>34</v>
      </c>
      <c r="B41" s="17"/>
      <c r="C41" s="17"/>
      <c r="D41" s="17"/>
      <c r="E41" s="28"/>
      <c r="F41" s="28"/>
      <c r="G41" s="19"/>
      <c r="H41" s="33"/>
      <c r="I41" s="30"/>
      <c r="J41" s="43" t="e">
        <f t="shared" si="0"/>
        <v>#DIV/0!</v>
      </c>
      <c r="K41" s="18"/>
      <c r="L41" s="73"/>
      <c r="M41" s="5"/>
    </row>
    <row r="42" spans="1:13">
      <c r="A42">
        <v>35</v>
      </c>
      <c r="B42" s="17"/>
      <c r="C42" s="17"/>
      <c r="D42" s="17"/>
      <c r="E42" s="28"/>
      <c r="F42" s="28"/>
      <c r="G42" s="19"/>
      <c r="H42" s="33"/>
      <c r="I42" s="30"/>
      <c r="J42" s="9" t="e">
        <f t="shared" si="0"/>
        <v>#DIV/0!</v>
      </c>
      <c r="K42" s="18"/>
      <c r="L42" s="73"/>
      <c r="M42" s="5"/>
    </row>
    <row r="43" spans="1:13">
      <c r="A43" s="42">
        <v>36</v>
      </c>
      <c r="B43" s="17"/>
      <c r="C43" s="17"/>
      <c r="D43" s="17"/>
      <c r="E43" s="28"/>
      <c r="F43" s="28"/>
      <c r="G43" s="19"/>
      <c r="H43" s="33"/>
      <c r="I43" s="30"/>
      <c r="J43" s="43" t="e">
        <f t="shared" si="0"/>
        <v>#DIV/0!</v>
      </c>
      <c r="K43" s="18"/>
      <c r="L43" s="73"/>
      <c r="M43" s="5"/>
    </row>
    <row r="44" spans="1:13">
      <c r="A44" s="42">
        <v>37</v>
      </c>
      <c r="B44" s="17"/>
      <c r="C44" s="17"/>
      <c r="D44" s="17"/>
      <c r="E44" s="28"/>
      <c r="F44" s="28"/>
      <c r="G44" s="19"/>
      <c r="H44" s="33"/>
      <c r="I44" s="30"/>
      <c r="J44" s="43" t="e">
        <f t="shared" si="0"/>
        <v>#DIV/0!</v>
      </c>
      <c r="K44" s="18"/>
      <c r="L44" s="73"/>
      <c r="M44" s="5"/>
    </row>
    <row r="45" spans="1:13">
      <c r="A45">
        <v>38</v>
      </c>
      <c r="B45" s="17"/>
      <c r="C45" s="17"/>
      <c r="D45" s="17"/>
      <c r="E45" s="28"/>
      <c r="F45" s="28"/>
      <c r="G45" s="19"/>
      <c r="H45" s="33"/>
      <c r="I45" s="30"/>
      <c r="J45" s="9" t="e">
        <f t="shared" si="0"/>
        <v>#DIV/0!</v>
      </c>
      <c r="K45" s="18"/>
      <c r="L45" s="73"/>
      <c r="M45" s="5"/>
    </row>
    <row r="46" spans="1:13">
      <c r="A46">
        <v>39</v>
      </c>
      <c r="B46" s="17"/>
      <c r="C46" s="17"/>
      <c r="D46" s="17"/>
      <c r="E46" s="28"/>
      <c r="F46" s="28"/>
      <c r="G46" s="19"/>
      <c r="H46" s="33"/>
      <c r="I46" s="30"/>
      <c r="J46" s="9" t="e">
        <f t="shared" si="0"/>
        <v>#DIV/0!</v>
      </c>
      <c r="K46" s="18"/>
      <c r="L46" s="73"/>
      <c r="M46" s="5"/>
    </row>
    <row r="47" spans="1:13">
      <c r="A47">
        <v>40</v>
      </c>
      <c r="B47" s="17"/>
      <c r="C47" s="17"/>
      <c r="D47" s="17"/>
      <c r="E47" s="28"/>
      <c r="F47" s="28"/>
      <c r="G47" s="19"/>
      <c r="H47" s="33"/>
      <c r="I47" s="30"/>
      <c r="J47" s="9" t="e">
        <f t="shared" si="0"/>
        <v>#DIV/0!</v>
      </c>
      <c r="K47" s="18"/>
      <c r="L47" s="73"/>
      <c r="M47" s="5"/>
    </row>
    <row r="48" spans="1:13">
      <c r="A48">
        <v>41</v>
      </c>
      <c r="B48" s="17"/>
      <c r="C48" s="17"/>
      <c r="D48" s="17"/>
      <c r="E48" s="28"/>
      <c r="F48" s="28"/>
      <c r="G48" s="19"/>
      <c r="H48" s="33"/>
      <c r="I48" s="30"/>
      <c r="J48" s="9" t="e">
        <f t="shared" si="0"/>
        <v>#DIV/0!</v>
      </c>
      <c r="K48" s="18"/>
      <c r="L48" s="73"/>
      <c r="M48" s="5"/>
    </row>
    <row r="49" spans="1:13">
      <c r="A49">
        <v>42</v>
      </c>
      <c r="B49" s="17"/>
      <c r="C49" s="17"/>
      <c r="D49" s="17"/>
      <c r="E49" s="28"/>
      <c r="F49" s="28"/>
      <c r="G49" s="19"/>
      <c r="H49" s="33"/>
      <c r="I49" s="30"/>
      <c r="J49" s="43" t="e">
        <f t="shared" si="0"/>
        <v>#DIV/0!</v>
      </c>
      <c r="K49" s="18"/>
      <c r="L49" s="73"/>
      <c r="M49" s="5"/>
    </row>
    <row r="50" spans="1:13">
      <c r="A50">
        <v>43</v>
      </c>
      <c r="B50" s="17"/>
      <c r="C50" s="17"/>
      <c r="D50" s="17"/>
      <c r="E50" s="28"/>
      <c r="F50" s="28"/>
      <c r="G50" s="19"/>
      <c r="H50" s="33"/>
      <c r="I50" s="30"/>
      <c r="J50" s="43" t="e">
        <f t="shared" si="0"/>
        <v>#DIV/0!</v>
      </c>
      <c r="K50" s="18"/>
      <c r="L50" s="73"/>
      <c r="M50" s="5"/>
    </row>
    <row r="51" spans="1:13">
      <c r="A51">
        <v>44</v>
      </c>
      <c r="B51" s="17"/>
      <c r="C51" s="17"/>
      <c r="D51" s="17"/>
      <c r="E51" s="28"/>
      <c r="F51" s="28"/>
      <c r="G51" s="19"/>
      <c r="H51" s="33"/>
      <c r="I51" s="30"/>
      <c r="J51" s="9" t="e">
        <f t="shared" si="0"/>
        <v>#DIV/0!</v>
      </c>
      <c r="K51" s="18"/>
      <c r="L51" s="73"/>
      <c r="M51" s="5"/>
    </row>
    <row r="52" spans="1:13">
      <c r="A52">
        <v>45</v>
      </c>
      <c r="B52" s="17"/>
      <c r="C52" s="17"/>
      <c r="D52" s="17"/>
      <c r="E52" s="28"/>
      <c r="F52" s="28"/>
      <c r="G52" s="19"/>
      <c r="H52" s="33"/>
      <c r="I52" s="30"/>
      <c r="J52" s="43" t="e">
        <f t="shared" si="0"/>
        <v>#DIV/0!</v>
      </c>
      <c r="K52" s="18"/>
      <c r="L52" s="73"/>
      <c r="M52" s="5"/>
    </row>
    <row r="53" spans="1:13">
      <c r="A53" s="42">
        <v>46</v>
      </c>
      <c r="B53" s="17"/>
      <c r="C53" s="17"/>
      <c r="D53" s="17"/>
      <c r="E53" s="28"/>
      <c r="F53" s="28"/>
      <c r="G53" s="19"/>
      <c r="H53" s="33"/>
      <c r="I53" s="30"/>
      <c r="J53" s="43" t="e">
        <f t="shared" si="0"/>
        <v>#DIV/0!</v>
      </c>
      <c r="K53" s="18"/>
      <c r="L53" s="73"/>
      <c r="M53" s="5"/>
    </row>
    <row r="54" spans="1:13">
      <c r="A54" s="42">
        <v>47</v>
      </c>
      <c r="B54" s="17"/>
      <c r="C54" s="17"/>
      <c r="D54" s="17"/>
      <c r="E54" s="28"/>
      <c r="F54" s="28"/>
      <c r="G54" s="19"/>
      <c r="H54" s="33"/>
      <c r="I54" s="30"/>
      <c r="J54" s="9" t="e">
        <f t="shared" si="0"/>
        <v>#DIV/0!</v>
      </c>
      <c r="K54" s="18"/>
      <c r="L54" s="73"/>
      <c r="M54" s="5"/>
    </row>
    <row r="55" spans="1:13">
      <c r="A55">
        <v>48</v>
      </c>
      <c r="B55" s="17"/>
      <c r="C55" s="17"/>
      <c r="D55" s="17"/>
      <c r="E55" s="28"/>
      <c r="F55" s="28"/>
      <c r="G55" s="19"/>
      <c r="H55" s="33"/>
      <c r="I55" s="30"/>
      <c r="J55" s="9" t="e">
        <f t="shared" si="0"/>
        <v>#DIV/0!</v>
      </c>
      <c r="K55" s="18"/>
      <c r="L55" s="73"/>
      <c r="M55" s="5"/>
    </row>
    <row r="56" spans="1:13">
      <c r="A56">
        <v>49</v>
      </c>
      <c r="B56" s="17"/>
      <c r="C56" s="17"/>
      <c r="D56" s="17"/>
      <c r="E56" s="28"/>
      <c r="F56" s="28"/>
      <c r="G56" s="19"/>
      <c r="H56" s="33"/>
      <c r="I56" s="30"/>
      <c r="J56" s="9" t="e">
        <f t="shared" si="0"/>
        <v>#DIV/0!</v>
      </c>
      <c r="K56" s="18"/>
      <c r="L56" s="73"/>
      <c r="M56" s="5"/>
    </row>
    <row r="57" spans="1:13">
      <c r="A57">
        <v>50</v>
      </c>
      <c r="B57" s="17"/>
      <c r="C57" s="17"/>
      <c r="D57" s="17"/>
      <c r="E57" s="28"/>
      <c r="F57" s="28"/>
      <c r="G57" s="19"/>
      <c r="H57" s="33"/>
      <c r="I57" s="30"/>
      <c r="J57" s="9" t="e">
        <f t="shared" si="0"/>
        <v>#DIV/0!</v>
      </c>
      <c r="K57" s="18"/>
      <c r="L57" s="73"/>
      <c r="M57" s="5"/>
    </row>
    <row r="58" spans="1:13">
      <c r="A58">
        <v>51</v>
      </c>
      <c r="B58" s="17"/>
      <c r="C58" s="17"/>
      <c r="D58" s="17"/>
      <c r="E58" s="28"/>
      <c r="F58" s="28"/>
      <c r="G58" s="19"/>
      <c r="H58" s="33"/>
      <c r="I58" s="30"/>
      <c r="J58" s="43" t="e">
        <f t="shared" si="0"/>
        <v>#DIV/0!</v>
      </c>
      <c r="K58" s="18"/>
      <c r="L58" s="73"/>
      <c r="M58" s="5"/>
    </row>
    <row r="59" spans="1:13">
      <c r="A59">
        <v>52</v>
      </c>
      <c r="B59" s="17"/>
      <c r="C59" s="17"/>
      <c r="D59" s="17"/>
      <c r="E59" s="28"/>
      <c r="F59" s="28"/>
      <c r="G59" s="19"/>
      <c r="H59" s="33"/>
      <c r="I59" s="30"/>
      <c r="J59" s="43" t="e">
        <f t="shared" si="0"/>
        <v>#DIV/0!</v>
      </c>
      <c r="K59" s="18"/>
      <c r="L59" s="73"/>
      <c r="M59" s="5"/>
    </row>
    <row r="60" spans="1:13">
      <c r="A60">
        <v>53</v>
      </c>
      <c r="B60" s="17"/>
      <c r="C60" s="17"/>
      <c r="D60" s="17"/>
      <c r="E60" s="28"/>
      <c r="F60" s="28"/>
      <c r="G60" s="19"/>
      <c r="H60" s="33"/>
      <c r="I60" s="30"/>
      <c r="J60" s="9" t="e">
        <f t="shared" si="0"/>
        <v>#DIV/0!</v>
      </c>
      <c r="K60" s="18"/>
      <c r="L60" s="73"/>
      <c r="M60" s="5"/>
    </row>
    <row r="61" spans="1:13">
      <c r="A61">
        <v>54</v>
      </c>
      <c r="B61" s="17"/>
      <c r="C61" s="17"/>
      <c r="D61" s="17"/>
      <c r="E61" s="28"/>
      <c r="F61" s="28"/>
      <c r="G61" s="19"/>
      <c r="H61" s="33"/>
      <c r="I61" s="30"/>
      <c r="J61" s="43" t="e">
        <f t="shared" si="0"/>
        <v>#DIV/0!</v>
      </c>
      <c r="K61" s="18"/>
      <c r="L61" s="73"/>
      <c r="M61" s="5"/>
    </row>
    <row r="62" spans="1:13">
      <c r="A62">
        <v>55</v>
      </c>
      <c r="B62" s="17"/>
      <c r="C62" s="17"/>
      <c r="D62" s="17"/>
      <c r="E62" s="28"/>
      <c r="F62" s="28"/>
      <c r="G62" s="19"/>
      <c r="H62" s="33"/>
      <c r="I62" s="30"/>
      <c r="J62" s="43" t="e">
        <f t="shared" si="0"/>
        <v>#DIV/0!</v>
      </c>
      <c r="K62" s="18"/>
      <c r="L62" s="73"/>
      <c r="M62" s="5"/>
    </row>
    <row r="63" spans="1:13">
      <c r="A63" s="42">
        <v>56</v>
      </c>
      <c r="B63" s="17"/>
      <c r="C63" s="17"/>
      <c r="D63" s="17"/>
      <c r="E63" s="28"/>
      <c r="F63" s="28"/>
      <c r="G63" s="19"/>
      <c r="H63" s="33"/>
      <c r="I63" s="30"/>
      <c r="J63" s="9" t="e">
        <f t="shared" si="0"/>
        <v>#DIV/0!</v>
      </c>
      <c r="K63" s="18"/>
      <c r="L63" s="73"/>
      <c r="M63" s="5"/>
    </row>
    <row r="64" spans="1:13">
      <c r="A64" s="42">
        <v>57</v>
      </c>
      <c r="B64" s="17"/>
      <c r="C64" s="17"/>
      <c r="D64" s="17"/>
      <c r="E64" s="28"/>
      <c r="F64" s="28"/>
      <c r="G64" s="19"/>
      <c r="H64" s="33"/>
      <c r="I64" s="30"/>
      <c r="J64" s="9" t="e">
        <f t="shared" si="0"/>
        <v>#DIV/0!</v>
      </c>
      <c r="K64" s="18"/>
      <c r="L64" s="73"/>
      <c r="M64" s="5"/>
    </row>
    <row r="65" spans="1:13">
      <c r="A65">
        <v>58</v>
      </c>
      <c r="B65" s="17"/>
      <c r="C65" s="17"/>
      <c r="D65" s="17"/>
      <c r="E65" s="28"/>
      <c r="F65" s="28"/>
      <c r="G65" s="19"/>
      <c r="H65" s="33"/>
      <c r="I65" s="30"/>
      <c r="J65" s="9" t="e">
        <f t="shared" si="0"/>
        <v>#DIV/0!</v>
      </c>
      <c r="K65" s="18"/>
      <c r="L65" s="73"/>
      <c r="M65" s="5"/>
    </row>
    <row r="66" spans="1:13">
      <c r="A66">
        <v>59</v>
      </c>
      <c r="B66" s="17"/>
      <c r="C66" s="17"/>
      <c r="D66" s="17"/>
      <c r="E66" s="28"/>
      <c r="F66" s="28"/>
      <c r="G66" s="19"/>
      <c r="H66" s="33"/>
      <c r="I66" s="30"/>
      <c r="J66" s="9" t="e">
        <f t="shared" si="0"/>
        <v>#DIV/0!</v>
      </c>
      <c r="K66" s="18"/>
      <c r="L66" s="73"/>
      <c r="M66" s="5"/>
    </row>
    <row r="67" spans="1:13">
      <c r="A67">
        <v>60</v>
      </c>
      <c r="B67" s="17"/>
      <c r="C67" s="17"/>
      <c r="D67" s="17"/>
      <c r="E67" s="28"/>
      <c r="F67" s="28"/>
      <c r="G67" s="19"/>
      <c r="H67" s="33"/>
      <c r="I67" s="30"/>
      <c r="J67" s="43" t="e">
        <f t="shared" si="0"/>
        <v>#DIV/0!</v>
      </c>
      <c r="K67" s="18"/>
      <c r="L67" s="73"/>
      <c r="M67" s="5"/>
    </row>
    <row r="68" spans="1:13">
      <c r="A68">
        <v>61</v>
      </c>
      <c r="B68" s="17"/>
      <c r="C68" s="17"/>
      <c r="D68" s="17"/>
      <c r="E68" s="28"/>
      <c r="F68" s="28"/>
      <c r="G68" s="19"/>
      <c r="H68" s="33"/>
      <c r="I68" s="30"/>
      <c r="J68" s="43" t="e">
        <f t="shared" si="0"/>
        <v>#DIV/0!</v>
      </c>
      <c r="K68" s="18"/>
      <c r="L68" s="73"/>
      <c r="M68" s="5"/>
    </row>
    <row r="69" spans="1:13">
      <c r="A69">
        <v>62</v>
      </c>
      <c r="B69" s="17"/>
      <c r="C69" s="17"/>
      <c r="D69" s="17"/>
      <c r="E69" s="28"/>
      <c r="F69" s="28"/>
      <c r="G69" s="19"/>
      <c r="H69" s="33"/>
      <c r="I69" s="30"/>
      <c r="J69" s="9" t="e">
        <f t="shared" si="0"/>
        <v>#DIV/0!</v>
      </c>
      <c r="K69" s="18"/>
      <c r="L69" s="73"/>
      <c r="M69" s="5"/>
    </row>
    <row r="70" spans="1:13">
      <c r="A70">
        <v>63</v>
      </c>
      <c r="B70" s="17"/>
      <c r="C70" s="17"/>
      <c r="D70" s="17"/>
      <c r="E70" s="28"/>
      <c r="F70" s="28"/>
      <c r="G70" s="19"/>
      <c r="H70" s="33"/>
      <c r="I70" s="30"/>
      <c r="J70" s="43" t="e">
        <f t="shared" si="0"/>
        <v>#DIV/0!</v>
      </c>
      <c r="K70" s="18"/>
      <c r="L70" s="73"/>
      <c r="M70" s="5"/>
    </row>
    <row r="71" spans="1:13">
      <c r="A71">
        <v>64</v>
      </c>
      <c r="B71" s="17"/>
      <c r="C71" s="17"/>
      <c r="D71" s="17"/>
      <c r="E71" s="28"/>
      <c r="F71" s="28"/>
      <c r="G71" s="19"/>
      <c r="H71" s="33"/>
      <c r="I71" s="30"/>
      <c r="J71" s="43" t="e">
        <f t="shared" ref="J71:J134" si="2">H71/I71</f>
        <v>#DIV/0!</v>
      </c>
      <c r="K71" s="18"/>
      <c r="L71" s="73"/>
      <c r="M71" s="5"/>
    </row>
    <row r="72" spans="1:13">
      <c r="A72">
        <v>65</v>
      </c>
      <c r="B72" s="17"/>
      <c r="C72" s="17"/>
      <c r="D72" s="17"/>
      <c r="E72" s="28"/>
      <c r="F72" s="28"/>
      <c r="G72" s="19"/>
      <c r="H72" s="33"/>
      <c r="I72" s="30"/>
      <c r="J72" s="9" t="e">
        <f t="shared" si="2"/>
        <v>#DIV/0!</v>
      </c>
      <c r="K72" s="18"/>
      <c r="L72" s="73"/>
      <c r="M72" s="5"/>
    </row>
    <row r="73" spans="1:13">
      <c r="A73" s="42">
        <v>66</v>
      </c>
      <c r="B73" s="17"/>
      <c r="C73" s="17"/>
      <c r="D73" s="17"/>
      <c r="E73" s="28"/>
      <c r="F73" s="28"/>
      <c r="G73" s="19"/>
      <c r="H73" s="33"/>
      <c r="I73" s="30"/>
      <c r="J73" s="9" t="e">
        <f t="shared" si="2"/>
        <v>#DIV/0!</v>
      </c>
      <c r="K73" s="18"/>
      <c r="L73" s="73"/>
      <c r="M73" s="5"/>
    </row>
    <row r="74" spans="1:13">
      <c r="A74" s="42">
        <v>67</v>
      </c>
      <c r="B74" s="17"/>
      <c r="C74" s="17"/>
      <c r="D74" s="17"/>
      <c r="E74" s="28"/>
      <c r="F74" s="28"/>
      <c r="G74" s="19"/>
      <c r="H74" s="33"/>
      <c r="I74" s="30"/>
      <c r="J74" s="9" t="e">
        <f t="shared" si="2"/>
        <v>#DIV/0!</v>
      </c>
      <c r="K74" s="18"/>
      <c r="L74" s="73"/>
      <c r="M74" s="5"/>
    </row>
    <row r="75" spans="1:13">
      <c r="A75">
        <v>68</v>
      </c>
      <c r="B75" s="17"/>
      <c r="C75" s="17"/>
      <c r="D75" s="17"/>
      <c r="E75" s="28"/>
      <c r="F75" s="28"/>
      <c r="G75" s="19"/>
      <c r="H75" s="33"/>
      <c r="I75" s="30"/>
      <c r="J75" s="9" t="e">
        <f t="shared" si="2"/>
        <v>#DIV/0!</v>
      </c>
      <c r="K75" s="18"/>
      <c r="L75" s="73"/>
      <c r="M75" s="5"/>
    </row>
    <row r="76" spans="1:13">
      <c r="A76">
        <v>69</v>
      </c>
      <c r="B76" s="17"/>
      <c r="C76" s="17"/>
      <c r="D76" s="17"/>
      <c r="E76" s="28"/>
      <c r="F76" s="28"/>
      <c r="G76" s="19"/>
      <c r="H76" s="33"/>
      <c r="I76" s="30"/>
      <c r="J76" s="43" t="e">
        <f t="shared" si="2"/>
        <v>#DIV/0!</v>
      </c>
      <c r="K76" s="18"/>
      <c r="L76" s="73"/>
      <c r="M76" s="5"/>
    </row>
    <row r="77" spans="1:13">
      <c r="A77">
        <v>70</v>
      </c>
      <c r="B77" s="17"/>
      <c r="C77" s="17"/>
      <c r="D77" s="17"/>
      <c r="E77" s="28"/>
      <c r="F77" s="28"/>
      <c r="G77" s="19"/>
      <c r="H77" s="33"/>
      <c r="I77" s="30"/>
      <c r="J77" s="43" t="e">
        <f t="shared" si="2"/>
        <v>#DIV/0!</v>
      </c>
      <c r="K77" s="18"/>
      <c r="L77" s="73"/>
      <c r="M77" s="5"/>
    </row>
    <row r="78" spans="1:13">
      <c r="A78">
        <v>71</v>
      </c>
      <c r="B78" s="17"/>
      <c r="C78" s="17"/>
      <c r="D78" s="17"/>
      <c r="E78" s="28"/>
      <c r="F78" s="28"/>
      <c r="G78" s="19"/>
      <c r="H78" s="33"/>
      <c r="I78" s="30"/>
      <c r="J78" s="9" t="e">
        <f t="shared" si="2"/>
        <v>#DIV/0!</v>
      </c>
      <c r="K78" s="18"/>
      <c r="L78" s="73"/>
      <c r="M78" s="5"/>
    </row>
    <row r="79" spans="1:13">
      <c r="A79">
        <v>72</v>
      </c>
      <c r="B79" s="17"/>
      <c r="C79" s="17"/>
      <c r="D79" s="17"/>
      <c r="E79" s="28"/>
      <c r="F79" s="28"/>
      <c r="G79" s="19"/>
      <c r="H79" s="33"/>
      <c r="I79" s="30"/>
      <c r="J79" s="43" t="e">
        <f t="shared" si="2"/>
        <v>#DIV/0!</v>
      </c>
      <c r="K79" s="18"/>
      <c r="L79" s="73"/>
      <c r="M79" s="5"/>
    </row>
    <row r="80" spans="1:13">
      <c r="A80">
        <v>73</v>
      </c>
      <c r="B80" s="17"/>
      <c r="C80" s="17"/>
      <c r="D80" s="17"/>
      <c r="E80" s="28"/>
      <c r="F80" s="28"/>
      <c r="G80" s="19"/>
      <c r="H80" s="33"/>
      <c r="I80" s="30"/>
      <c r="J80" s="43" t="e">
        <f t="shared" si="2"/>
        <v>#DIV/0!</v>
      </c>
      <c r="K80" s="18"/>
      <c r="L80" s="73"/>
      <c r="M80" s="5"/>
    </row>
    <row r="81" spans="1:13">
      <c r="A81">
        <v>74</v>
      </c>
      <c r="B81" s="17"/>
      <c r="C81" s="17"/>
      <c r="D81" s="17"/>
      <c r="E81" s="28"/>
      <c r="F81" s="28"/>
      <c r="G81" s="19"/>
      <c r="H81" s="33"/>
      <c r="I81" s="30"/>
      <c r="J81" s="9" t="e">
        <f t="shared" si="2"/>
        <v>#DIV/0!</v>
      </c>
      <c r="K81" s="18"/>
      <c r="L81" s="73"/>
      <c r="M81" s="5"/>
    </row>
    <row r="82" spans="1:13">
      <c r="A82">
        <v>75</v>
      </c>
      <c r="B82" s="17"/>
      <c r="C82" s="17"/>
      <c r="D82" s="17"/>
      <c r="E82" s="28"/>
      <c r="F82" s="28"/>
      <c r="G82" s="19"/>
      <c r="H82" s="33"/>
      <c r="I82" s="30"/>
      <c r="J82" s="9" t="e">
        <f t="shared" si="2"/>
        <v>#DIV/0!</v>
      </c>
      <c r="K82" s="18"/>
      <c r="L82" s="73"/>
      <c r="M82" s="5"/>
    </row>
    <row r="83" spans="1:13">
      <c r="A83" s="42">
        <v>76</v>
      </c>
      <c r="B83" s="17"/>
      <c r="C83" s="17"/>
      <c r="D83" s="17"/>
      <c r="E83" s="28"/>
      <c r="F83" s="28"/>
      <c r="G83" s="19"/>
      <c r="H83" s="33"/>
      <c r="I83" s="30"/>
      <c r="J83" s="9" t="e">
        <f t="shared" si="2"/>
        <v>#DIV/0!</v>
      </c>
      <c r="K83" s="18"/>
      <c r="L83" s="73"/>
      <c r="M83" s="5"/>
    </row>
    <row r="84" spans="1:13">
      <c r="A84" s="42">
        <v>77</v>
      </c>
      <c r="B84" s="17"/>
      <c r="C84" s="17"/>
      <c r="D84" s="17"/>
      <c r="E84" s="28"/>
      <c r="F84" s="28"/>
      <c r="G84" s="19"/>
      <c r="H84" s="33"/>
      <c r="I84" s="30"/>
      <c r="J84" s="9" t="e">
        <f t="shared" si="2"/>
        <v>#DIV/0!</v>
      </c>
      <c r="K84" s="18"/>
      <c r="L84" s="73"/>
      <c r="M84" s="5"/>
    </row>
    <row r="85" spans="1:13">
      <c r="A85">
        <v>78</v>
      </c>
      <c r="B85" s="17"/>
      <c r="C85" s="17"/>
      <c r="D85" s="17"/>
      <c r="E85" s="28"/>
      <c r="F85" s="28"/>
      <c r="G85" s="19"/>
      <c r="H85" s="33"/>
      <c r="I85" s="30"/>
      <c r="J85" s="43" t="e">
        <f t="shared" si="2"/>
        <v>#DIV/0!</v>
      </c>
      <c r="K85" s="18"/>
      <c r="L85" s="73"/>
      <c r="M85" s="5"/>
    </row>
    <row r="86" spans="1:13">
      <c r="A86">
        <v>79</v>
      </c>
      <c r="B86" s="17"/>
      <c r="C86" s="17"/>
      <c r="D86" s="17"/>
      <c r="E86" s="28"/>
      <c r="F86" s="28"/>
      <c r="G86" s="19"/>
      <c r="H86" s="33"/>
      <c r="I86" s="30"/>
      <c r="J86" s="43" t="e">
        <f t="shared" si="2"/>
        <v>#DIV/0!</v>
      </c>
      <c r="K86" s="18"/>
      <c r="L86" s="73"/>
      <c r="M86" s="5"/>
    </row>
    <row r="87" spans="1:13">
      <c r="A87">
        <v>80</v>
      </c>
      <c r="B87" s="17"/>
      <c r="C87" s="17"/>
      <c r="D87" s="17"/>
      <c r="E87" s="28"/>
      <c r="F87" s="28"/>
      <c r="G87" s="19"/>
      <c r="H87" s="33"/>
      <c r="I87" s="30"/>
      <c r="J87" s="9" t="e">
        <f t="shared" si="2"/>
        <v>#DIV/0!</v>
      </c>
      <c r="K87" s="18"/>
      <c r="L87" s="73"/>
      <c r="M87" s="5"/>
    </row>
    <row r="88" spans="1:13">
      <c r="A88">
        <v>81</v>
      </c>
      <c r="B88" s="17"/>
      <c r="C88" s="17"/>
      <c r="D88" s="17"/>
      <c r="E88" s="28"/>
      <c r="F88" s="28"/>
      <c r="G88" s="19"/>
      <c r="H88" s="33"/>
      <c r="I88" s="30"/>
      <c r="J88" s="43" t="e">
        <f t="shared" si="2"/>
        <v>#DIV/0!</v>
      </c>
      <c r="K88" s="18"/>
      <c r="L88" s="73"/>
      <c r="M88" s="5"/>
    </row>
    <row r="89" spans="1:13">
      <c r="A89">
        <v>82</v>
      </c>
      <c r="B89" s="17"/>
      <c r="C89" s="17"/>
      <c r="D89" s="17"/>
      <c r="E89" s="28"/>
      <c r="F89" s="28"/>
      <c r="G89" s="19"/>
      <c r="H89" s="33"/>
      <c r="I89" s="30"/>
      <c r="J89" s="43" t="e">
        <f t="shared" si="2"/>
        <v>#DIV/0!</v>
      </c>
      <c r="K89" s="18"/>
      <c r="L89" s="73"/>
      <c r="M89" s="5"/>
    </row>
    <row r="90" spans="1:13">
      <c r="A90">
        <v>83</v>
      </c>
      <c r="B90" s="17"/>
      <c r="C90" s="17"/>
      <c r="D90" s="17"/>
      <c r="E90" s="28"/>
      <c r="F90" s="28"/>
      <c r="G90" s="19"/>
      <c r="H90" s="33"/>
      <c r="I90" s="30"/>
      <c r="J90" s="9" t="e">
        <f t="shared" si="2"/>
        <v>#DIV/0!</v>
      </c>
      <c r="K90" s="18"/>
      <c r="L90" s="73"/>
      <c r="M90" s="5"/>
    </row>
    <row r="91" spans="1:13">
      <c r="A91">
        <v>84</v>
      </c>
      <c r="B91" s="17"/>
      <c r="C91" s="17"/>
      <c r="D91" s="17"/>
      <c r="E91" s="28"/>
      <c r="F91" s="28"/>
      <c r="G91" s="19"/>
      <c r="H91" s="33"/>
      <c r="I91" s="30"/>
      <c r="J91" s="9" t="e">
        <f t="shared" si="2"/>
        <v>#DIV/0!</v>
      </c>
      <c r="K91" s="18"/>
      <c r="L91" s="73"/>
      <c r="M91" s="5"/>
    </row>
    <row r="92" spans="1:13">
      <c r="A92">
        <v>85</v>
      </c>
      <c r="B92" s="17"/>
      <c r="C92" s="17"/>
      <c r="D92" s="17"/>
      <c r="E92" s="28"/>
      <c r="F92" s="28"/>
      <c r="G92" s="19"/>
      <c r="H92" s="33"/>
      <c r="I92" s="30"/>
      <c r="J92" s="9" t="e">
        <f t="shared" si="2"/>
        <v>#DIV/0!</v>
      </c>
      <c r="K92" s="18"/>
      <c r="L92" s="73"/>
      <c r="M92" s="5"/>
    </row>
    <row r="93" spans="1:13">
      <c r="A93" s="42">
        <v>86</v>
      </c>
      <c r="B93" s="17"/>
      <c r="C93" s="17"/>
      <c r="D93" s="17"/>
      <c r="E93" s="28"/>
      <c r="F93" s="28"/>
      <c r="G93" s="19"/>
      <c r="H93" s="33"/>
      <c r="I93" s="30"/>
      <c r="J93" s="9" t="e">
        <f t="shared" si="2"/>
        <v>#DIV/0!</v>
      </c>
      <c r="K93" s="18"/>
      <c r="L93" s="73"/>
      <c r="M93" s="5"/>
    </row>
    <row r="94" spans="1:13">
      <c r="A94" s="42">
        <v>87</v>
      </c>
      <c r="B94" s="17"/>
      <c r="C94" s="17"/>
      <c r="D94" s="17"/>
      <c r="E94" s="28"/>
      <c r="F94" s="28"/>
      <c r="G94" s="19"/>
      <c r="H94" s="33"/>
      <c r="I94" s="30"/>
      <c r="J94" s="43" t="e">
        <f t="shared" si="2"/>
        <v>#DIV/0!</v>
      </c>
      <c r="K94" s="18"/>
      <c r="L94" s="73"/>
      <c r="M94" s="5"/>
    </row>
    <row r="95" spans="1:13">
      <c r="A95">
        <v>88</v>
      </c>
      <c r="B95" s="17"/>
      <c r="C95" s="17"/>
      <c r="D95" s="17"/>
      <c r="E95" s="28"/>
      <c r="F95" s="28"/>
      <c r="G95" s="19"/>
      <c r="H95" s="33"/>
      <c r="I95" s="30"/>
      <c r="J95" s="43" t="e">
        <f t="shared" si="2"/>
        <v>#DIV/0!</v>
      </c>
      <c r="K95" s="18"/>
      <c r="L95" s="73"/>
      <c r="M95" s="5"/>
    </row>
    <row r="96" spans="1:13">
      <c r="A96">
        <v>89</v>
      </c>
      <c r="B96" s="17"/>
      <c r="C96" s="17"/>
      <c r="D96" s="17"/>
      <c r="E96" s="28"/>
      <c r="F96" s="28"/>
      <c r="G96" s="19"/>
      <c r="H96" s="33"/>
      <c r="I96" s="30"/>
      <c r="J96" s="9" t="e">
        <f t="shared" si="2"/>
        <v>#DIV/0!</v>
      </c>
      <c r="K96" s="18"/>
      <c r="L96" s="73"/>
      <c r="M96" s="5"/>
    </row>
    <row r="97" spans="1:13">
      <c r="A97">
        <v>90</v>
      </c>
      <c r="B97" s="17"/>
      <c r="C97" s="17"/>
      <c r="D97" s="17"/>
      <c r="E97" s="28"/>
      <c r="F97" s="28"/>
      <c r="G97" s="19"/>
      <c r="H97" s="33"/>
      <c r="I97" s="30"/>
      <c r="J97" s="43" t="e">
        <f t="shared" si="2"/>
        <v>#DIV/0!</v>
      </c>
      <c r="K97" s="18"/>
      <c r="L97" s="73"/>
      <c r="M97" s="5"/>
    </row>
    <row r="98" spans="1:13">
      <c r="A98">
        <v>91</v>
      </c>
      <c r="B98" s="17"/>
      <c r="C98" s="17"/>
      <c r="D98" s="17"/>
      <c r="E98" s="28"/>
      <c r="F98" s="28"/>
      <c r="G98" s="19"/>
      <c r="H98" s="33"/>
      <c r="I98" s="30"/>
      <c r="J98" s="43" t="e">
        <f t="shared" si="2"/>
        <v>#DIV/0!</v>
      </c>
      <c r="K98" s="18"/>
      <c r="L98" s="73"/>
      <c r="M98" s="5"/>
    </row>
    <row r="99" spans="1:13">
      <c r="A99">
        <v>92</v>
      </c>
      <c r="B99" s="17"/>
      <c r="C99" s="17"/>
      <c r="D99" s="17"/>
      <c r="E99" s="28"/>
      <c r="F99" s="28"/>
      <c r="G99" s="19"/>
      <c r="H99" s="33"/>
      <c r="I99" s="30"/>
      <c r="J99" s="9" t="e">
        <f t="shared" si="2"/>
        <v>#DIV/0!</v>
      </c>
      <c r="K99" s="18"/>
      <c r="L99" s="73"/>
      <c r="M99" s="5"/>
    </row>
    <row r="100" spans="1:13">
      <c r="A100">
        <v>93</v>
      </c>
      <c r="B100" s="17"/>
      <c r="C100" s="17"/>
      <c r="D100" s="17"/>
      <c r="E100" s="28"/>
      <c r="F100" s="28"/>
      <c r="G100" s="19"/>
      <c r="H100" s="33"/>
      <c r="I100" s="30"/>
      <c r="J100" s="9" t="e">
        <f t="shared" si="2"/>
        <v>#DIV/0!</v>
      </c>
      <c r="K100" s="18"/>
      <c r="L100" s="73"/>
      <c r="M100" s="5"/>
    </row>
    <row r="101" spans="1:13">
      <c r="A101">
        <v>94</v>
      </c>
      <c r="B101" s="17"/>
      <c r="C101" s="17"/>
      <c r="D101" s="17"/>
      <c r="E101" s="28"/>
      <c r="F101" s="28"/>
      <c r="G101" s="19"/>
      <c r="H101" s="33"/>
      <c r="I101" s="30"/>
      <c r="J101" s="9" t="e">
        <f t="shared" si="2"/>
        <v>#DIV/0!</v>
      </c>
      <c r="K101" s="18"/>
      <c r="L101" s="73"/>
      <c r="M101" s="5"/>
    </row>
    <row r="102" spans="1:13">
      <c r="A102">
        <v>95</v>
      </c>
      <c r="B102" s="17"/>
      <c r="C102" s="17"/>
      <c r="D102" s="17"/>
      <c r="E102" s="28"/>
      <c r="F102" s="28"/>
      <c r="G102" s="19"/>
      <c r="H102" s="33"/>
      <c r="I102" s="30"/>
      <c r="J102" s="9" t="e">
        <f t="shared" si="2"/>
        <v>#DIV/0!</v>
      </c>
      <c r="K102" s="18"/>
      <c r="L102" s="73"/>
      <c r="M102" s="5"/>
    </row>
    <row r="103" spans="1:13">
      <c r="A103" s="42">
        <v>96</v>
      </c>
      <c r="B103" s="17"/>
      <c r="C103" s="17"/>
      <c r="D103" s="17"/>
      <c r="E103" s="28"/>
      <c r="F103" s="28"/>
      <c r="G103" s="19"/>
      <c r="H103" s="33"/>
      <c r="I103" s="30"/>
      <c r="J103" s="43" t="e">
        <f t="shared" si="2"/>
        <v>#DIV/0!</v>
      </c>
      <c r="K103" s="18"/>
      <c r="L103" s="73"/>
      <c r="M103" s="5"/>
    </row>
    <row r="104" spans="1:13">
      <c r="A104" s="42">
        <v>97</v>
      </c>
      <c r="B104" s="17"/>
      <c r="C104" s="17"/>
      <c r="D104" s="17"/>
      <c r="E104" s="28"/>
      <c r="F104" s="28"/>
      <c r="G104" s="19"/>
      <c r="H104" s="33"/>
      <c r="I104" s="30"/>
      <c r="J104" s="43" t="e">
        <f t="shared" si="2"/>
        <v>#DIV/0!</v>
      </c>
      <c r="K104" s="18"/>
      <c r="L104" s="73"/>
      <c r="M104" s="5"/>
    </row>
    <row r="105" spans="1:13">
      <c r="A105">
        <v>98</v>
      </c>
      <c r="B105" s="17"/>
      <c r="C105" s="17"/>
      <c r="D105" s="17"/>
      <c r="E105" s="28"/>
      <c r="F105" s="28"/>
      <c r="G105" s="19"/>
      <c r="H105" s="33"/>
      <c r="I105" s="30"/>
      <c r="J105" s="9" t="e">
        <f t="shared" si="2"/>
        <v>#DIV/0!</v>
      </c>
      <c r="K105" s="18"/>
      <c r="L105" s="73"/>
      <c r="M105" s="5"/>
    </row>
    <row r="106" spans="1:13">
      <c r="A106">
        <v>99</v>
      </c>
      <c r="B106" s="17"/>
      <c r="C106" s="17"/>
      <c r="D106" s="17"/>
      <c r="E106" s="28"/>
      <c r="F106" s="28"/>
      <c r="G106" s="19"/>
      <c r="H106" s="33"/>
      <c r="I106" s="30"/>
      <c r="J106" s="43" t="e">
        <f t="shared" si="2"/>
        <v>#DIV/0!</v>
      </c>
      <c r="K106" s="18"/>
      <c r="L106" s="73"/>
      <c r="M106" s="5"/>
    </row>
    <row r="107" spans="1:13">
      <c r="A107">
        <v>100</v>
      </c>
      <c r="B107" s="17"/>
      <c r="C107" s="17"/>
      <c r="D107" s="17"/>
      <c r="E107" s="28"/>
      <c r="F107" s="28"/>
      <c r="G107" s="19"/>
      <c r="H107" s="33"/>
      <c r="I107" s="30"/>
      <c r="J107" s="43" t="e">
        <f t="shared" si="2"/>
        <v>#DIV/0!</v>
      </c>
      <c r="K107" s="18"/>
      <c r="L107" s="73"/>
      <c r="M107" s="5"/>
    </row>
    <row r="108" spans="1:13">
      <c r="A108">
        <v>101</v>
      </c>
      <c r="B108" s="17"/>
      <c r="C108" s="17"/>
      <c r="D108" s="17"/>
      <c r="E108" s="28"/>
      <c r="F108" s="28"/>
      <c r="G108" s="19"/>
      <c r="H108" s="33"/>
      <c r="I108" s="30"/>
      <c r="J108" s="9" t="e">
        <f t="shared" si="2"/>
        <v>#DIV/0!</v>
      </c>
      <c r="K108" s="18"/>
      <c r="L108" s="73"/>
      <c r="M108" s="5"/>
    </row>
    <row r="109" spans="1:13">
      <c r="A109">
        <v>102</v>
      </c>
      <c r="B109" s="17"/>
      <c r="C109" s="17"/>
      <c r="D109" s="17"/>
      <c r="E109" s="28"/>
      <c r="F109" s="28"/>
      <c r="G109" s="19"/>
      <c r="H109" s="33"/>
      <c r="I109" s="30"/>
      <c r="J109" s="9" t="e">
        <f t="shared" si="2"/>
        <v>#DIV/0!</v>
      </c>
      <c r="K109" s="18"/>
      <c r="L109" s="73"/>
      <c r="M109" s="5"/>
    </row>
    <row r="110" spans="1:13">
      <c r="A110">
        <v>103</v>
      </c>
      <c r="B110" s="17"/>
      <c r="C110" s="17"/>
      <c r="D110" s="17"/>
      <c r="E110" s="28"/>
      <c r="F110" s="28"/>
      <c r="G110" s="19"/>
      <c r="H110" s="33"/>
      <c r="I110" s="30"/>
      <c r="J110" s="9" t="e">
        <f t="shared" si="2"/>
        <v>#DIV/0!</v>
      </c>
      <c r="K110" s="18"/>
      <c r="L110" s="73"/>
      <c r="M110" s="5"/>
    </row>
    <row r="111" spans="1:13">
      <c r="A111">
        <v>104</v>
      </c>
      <c r="B111" s="17"/>
      <c r="C111" s="17"/>
      <c r="D111" s="17"/>
      <c r="E111" s="28"/>
      <c r="F111" s="28"/>
      <c r="G111" s="19"/>
      <c r="H111" s="33"/>
      <c r="I111" s="30"/>
      <c r="J111" s="9" t="e">
        <f t="shared" si="2"/>
        <v>#DIV/0!</v>
      </c>
      <c r="K111" s="18"/>
      <c r="L111" s="73"/>
      <c r="M111" s="5"/>
    </row>
    <row r="112" spans="1:13">
      <c r="A112">
        <v>105</v>
      </c>
      <c r="B112" s="17"/>
      <c r="C112" s="17"/>
      <c r="D112" s="17"/>
      <c r="E112" s="28"/>
      <c r="F112" s="28"/>
      <c r="G112" s="19"/>
      <c r="H112" s="33"/>
      <c r="I112" s="30"/>
      <c r="J112" s="43" t="e">
        <f t="shared" si="2"/>
        <v>#DIV/0!</v>
      </c>
      <c r="K112" s="18"/>
      <c r="L112" s="73"/>
      <c r="M112" s="5"/>
    </row>
    <row r="113" spans="1:13">
      <c r="A113" s="42">
        <v>106</v>
      </c>
      <c r="B113" s="17"/>
      <c r="C113" s="17"/>
      <c r="D113" s="17"/>
      <c r="E113" s="28"/>
      <c r="F113" s="28"/>
      <c r="G113" s="19"/>
      <c r="H113" s="33"/>
      <c r="I113" s="30"/>
      <c r="J113" s="43" t="e">
        <f t="shared" si="2"/>
        <v>#DIV/0!</v>
      </c>
      <c r="K113" s="18"/>
      <c r="L113" s="73"/>
      <c r="M113" s="5"/>
    </row>
    <row r="114" spans="1:13">
      <c r="A114" s="42">
        <v>107</v>
      </c>
      <c r="B114" s="17"/>
      <c r="C114" s="17"/>
      <c r="D114" s="17"/>
      <c r="E114" s="28"/>
      <c r="F114" s="28"/>
      <c r="G114" s="19"/>
      <c r="H114" s="33"/>
      <c r="I114" s="30"/>
      <c r="J114" s="9" t="e">
        <f t="shared" si="2"/>
        <v>#DIV/0!</v>
      </c>
      <c r="K114" s="18"/>
      <c r="L114" s="73"/>
      <c r="M114" s="5"/>
    </row>
    <row r="115" spans="1:13">
      <c r="A115">
        <v>108</v>
      </c>
      <c r="B115" s="17"/>
      <c r="C115" s="17"/>
      <c r="D115" s="17"/>
      <c r="E115" s="28"/>
      <c r="F115" s="28"/>
      <c r="G115" s="19"/>
      <c r="H115" s="33"/>
      <c r="I115" s="30"/>
      <c r="J115" s="43" t="e">
        <f t="shared" si="2"/>
        <v>#DIV/0!</v>
      </c>
      <c r="K115" s="18"/>
      <c r="L115" s="73"/>
      <c r="M115" s="5"/>
    </row>
    <row r="116" spans="1:13">
      <c r="A116">
        <v>109</v>
      </c>
      <c r="B116" s="17"/>
      <c r="C116" s="17"/>
      <c r="D116" s="17"/>
      <c r="E116" s="28"/>
      <c r="F116" s="28"/>
      <c r="G116" s="19"/>
      <c r="H116" s="33"/>
      <c r="I116" s="30"/>
      <c r="J116" s="43" t="e">
        <f t="shared" si="2"/>
        <v>#DIV/0!</v>
      </c>
      <c r="K116" s="18"/>
      <c r="L116" s="73"/>
      <c r="M116" s="5"/>
    </row>
    <row r="117" spans="1:13">
      <c r="A117">
        <v>110</v>
      </c>
      <c r="B117" s="17"/>
      <c r="C117" s="17"/>
      <c r="D117" s="17"/>
      <c r="E117" s="28"/>
      <c r="F117" s="28"/>
      <c r="G117" s="19"/>
      <c r="H117" s="33"/>
      <c r="I117" s="30"/>
      <c r="J117" s="9" t="e">
        <f t="shared" si="2"/>
        <v>#DIV/0!</v>
      </c>
      <c r="K117" s="18"/>
      <c r="L117" s="73"/>
      <c r="M117" s="5"/>
    </row>
    <row r="118" spans="1:13">
      <c r="A118">
        <v>111</v>
      </c>
      <c r="B118" s="17"/>
      <c r="C118" s="17"/>
      <c r="D118" s="17"/>
      <c r="E118" s="28"/>
      <c r="F118" s="28"/>
      <c r="G118" s="19"/>
      <c r="H118" s="33"/>
      <c r="I118" s="30"/>
      <c r="J118" s="9" t="e">
        <f t="shared" si="2"/>
        <v>#DIV/0!</v>
      </c>
      <c r="K118" s="18"/>
      <c r="L118" s="73"/>
      <c r="M118" s="5"/>
    </row>
    <row r="119" spans="1:13">
      <c r="A119">
        <v>112</v>
      </c>
      <c r="B119" s="17"/>
      <c r="C119" s="17"/>
      <c r="D119" s="17"/>
      <c r="E119" s="28"/>
      <c r="F119" s="28"/>
      <c r="G119" s="19"/>
      <c r="H119" s="33"/>
      <c r="I119" s="30"/>
      <c r="J119" s="9" t="e">
        <f t="shared" si="2"/>
        <v>#DIV/0!</v>
      </c>
      <c r="K119" s="18"/>
      <c r="L119" s="73"/>
      <c r="M119" s="5"/>
    </row>
    <row r="120" spans="1:13">
      <c r="A120">
        <v>113</v>
      </c>
      <c r="B120" s="17"/>
      <c r="C120" s="17"/>
      <c r="D120" s="17"/>
      <c r="E120" s="28"/>
      <c r="F120" s="28"/>
      <c r="G120" s="19"/>
      <c r="H120" s="33"/>
      <c r="I120" s="30"/>
      <c r="J120" s="9" t="e">
        <f t="shared" si="2"/>
        <v>#DIV/0!</v>
      </c>
      <c r="K120" s="18"/>
      <c r="L120" s="73"/>
      <c r="M120" s="5"/>
    </row>
    <row r="121" spans="1:13">
      <c r="A121">
        <v>114</v>
      </c>
      <c r="B121" s="17"/>
      <c r="C121" s="17"/>
      <c r="D121" s="17"/>
      <c r="E121" s="28"/>
      <c r="F121" s="28"/>
      <c r="G121" s="19"/>
      <c r="H121" s="33"/>
      <c r="I121" s="30"/>
      <c r="J121" s="43" t="e">
        <f t="shared" si="2"/>
        <v>#DIV/0!</v>
      </c>
      <c r="K121" s="18"/>
      <c r="L121" s="73"/>
      <c r="M121" s="5"/>
    </row>
    <row r="122" spans="1:13">
      <c r="A122">
        <v>115</v>
      </c>
      <c r="B122" s="17"/>
      <c r="C122" s="17"/>
      <c r="D122" s="17"/>
      <c r="E122" s="28"/>
      <c r="F122" s="28"/>
      <c r="G122" s="19"/>
      <c r="H122" s="33"/>
      <c r="I122" s="30"/>
      <c r="J122" s="43" t="e">
        <f t="shared" si="2"/>
        <v>#DIV/0!</v>
      </c>
      <c r="K122" s="18"/>
      <c r="L122" s="73"/>
      <c r="M122" s="5"/>
    </row>
    <row r="123" spans="1:13">
      <c r="A123" s="42">
        <v>116</v>
      </c>
      <c r="B123" s="17"/>
      <c r="C123" s="17"/>
      <c r="D123" s="17"/>
      <c r="E123" s="28"/>
      <c r="F123" s="28"/>
      <c r="G123" s="19"/>
      <c r="H123" s="33"/>
      <c r="I123" s="30"/>
      <c r="J123" s="9" t="e">
        <f t="shared" si="2"/>
        <v>#DIV/0!</v>
      </c>
      <c r="K123" s="18"/>
      <c r="L123" s="73"/>
      <c r="M123" s="5"/>
    </row>
    <row r="124" spans="1:13">
      <c r="A124" s="42">
        <v>117</v>
      </c>
      <c r="B124" s="17"/>
      <c r="C124" s="17"/>
      <c r="D124" s="17"/>
      <c r="E124" s="28"/>
      <c r="F124" s="28"/>
      <c r="G124" s="19"/>
      <c r="H124" s="33"/>
      <c r="I124" s="30"/>
      <c r="J124" s="43" t="e">
        <f t="shared" si="2"/>
        <v>#DIV/0!</v>
      </c>
      <c r="K124" s="18"/>
      <c r="L124" s="73"/>
      <c r="M124" s="5"/>
    </row>
    <row r="125" spans="1:13">
      <c r="A125">
        <v>118</v>
      </c>
      <c r="B125" s="17"/>
      <c r="C125" s="17"/>
      <c r="D125" s="17"/>
      <c r="E125" s="28"/>
      <c r="F125" s="28"/>
      <c r="G125" s="19"/>
      <c r="H125" s="33"/>
      <c r="I125" s="30"/>
      <c r="J125" s="43" t="e">
        <f t="shared" si="2"/>
        <v>#DIV/0!</v>
      </c>
      <c r="K125" s="18"/>
      <c r="L125" s="73"/>
      <c r="M125" s="5"/>
    </row>
    <row r="126" spans="1:13">
      <c r="A126">
        <v>119</v>
      </c>
      <c r="B126" s="17"/>
      <c r="C126" s="17"/>
      <c r="D126" s="17"/>
      <c r="E126" s="28"/>
      <c r="F126" s="28"/>
      <c r="G126" s="19"/>
      <c r="H126" s="33"/>
      <c r="I126" s="30"/>
      <c r="J126" s="9" t="e">
        <f t="shared" si="2"/>
        <v>#DIV/0!</v>
      </c>
      <c r="K126" s="18"/>
      <c r="L126" s="73"/>
      <c r="M126" s="5"/>
    </row>
    <row r="127" spans="1:13">
      <c r="A127">
        <v>120</v>
      </c>
      <c r="B127" s="17"/>
      <c r="C127" s="17"/>
      <c r="D127" s="17"/>
      <c r="E127" s="28"/>
      <c r="F127" s="28"/>
      <c r="G127" s="19"/>
      <c r="H127" s="33"/>
      <c r="I127" s="30"/>
      <c r="J127" s="9" t="e">
        <f t="shared" si="2"/>
        <v>#DIV/0!</v>
      </c>
      <c r="K127" s="18"/>
      <c r="L127" s="73"/>
      <c r="M127" s="5"/>
    </row>
    <row r="128" spans="1:13">
      <c r="A128">
        <v>121</v>
      </c>
      <c r="B128" s="17"/>
      <c r="C128" s="17"/>
      <c r="D128" s="17"/>
      <c r="E128" s="28"/>
      <c r="F128" s="28"/>
      <c r="G128" s="19"/>
      <c r="H128" s="33"/>
      <c r="I128" s="30"/>
      <c r="J128" s="9" t="e">
        <f t="shared" si="2"/>
        <v>#DIV/0!</v>
      </c>
      <c r="K128" s="18"/>
      <c r="L128" s="73"/>
      <c r="M128" s="5"/>
    </row>
    <row r="129" spans="1:13">
      <c r="A129">
        <v>122</v>
      </c>
      <c r="B129" s="17"/>
      <c r="C129" s="17"/>
      <c r="D129" s="17"/>
      <c r="E129" s="28"/>
      <c r="F129" s="28"/>
      <c r="G129" s="19"/>
      <c r="H129" s="33"/>
      <c r="I129" s="30"/>
      <c r="J129" s="9" t="e">
        <f t="shared" si="2"/>
        <v>#DIV/0!</v>
      </c>
      <c r="K129" s="18"/>
      <c r="L129" s="73"/>
      <c r="M129" s="5"/>
    </row>
    <row r="130" spans="1:13">
      <c r="A130">
        <v>123</v>
      </c>
      <c r="B130" s="17"/>
      <c r="C130" s="17"/>
      <c r="D130" s="17"/>
      <c r="E130" s="28"/>
      <c r="F130" s="28"/>
      <c r="G130" s="19"/>
      <c r="H130" s="33"/>
      <c r="I130" s="30"/>
      <c r="J130" s="43" t="e">
        <f t="shared" si="2"/>
        <v>#DIV/0!</v>
      </c>
      <c r="K130" s="18"/>
      <c r="L130" s="73"/>
      <c r="M130" s="5"/>
    </row>
    <row r="131" spans="1:13">
      <c r="A131">
        <v>124</v>
      </c>
      <c r="B131" s="17"/>
      <c r="C131" s="17"/>
      <c r="D131" s="17"/>
      <c r="E131" s="28"/>
      <c r="F131" s="28"/>
      <c r="G131" s="19"/>
      <c r="H131" s="33"/>
      <c r="I131" s="30"/>
      <c r="J131" s="43" t="e">
        <f t="shared" si="2"/>
        <v>#DIV/0!</v>
      </c>
      <c r="K131" s="18"/>
      <c r="L131" s="73"/>
      <c r="M131" s="5"/>
    </row>
    <row r="132" spans="1:13">
      <c r="A132">
        <v>125</v>
      </c>
      <c r="B132" s="17"/>
      <c r="C132" s="17"/>
      <c r="D132" s="17"/>
      <c r="E132" s="28"/>
      <c r="F132" s="28"/>
      <c r="G132" s="19"/>
      <c r="H132" s="33"/>
      <c r="I132" s="30"/>
      <c r="J132" s="9" t="e">
        <f t="shared" si="2"/>
        <v>#DIV/0!</v>
      </c>
      <c r="K132" s="18"/>
      <c r="L132" s="73"/>
      <c r="M132" s="5"/>
    </row>
    <row r="133" spans="1:13">
      <c r="A133" s="42">
        <v>126</v>
      </c>
      <c r="B133" s="17"/>
      <c r="C133" s="17"/>
      <c r="D133" s="17"/>
      <c r="E133" s="28"/>
      <c r="F133" s="28"/>
      <c r="G133" s="19"/>
      <c r="H133" s="33"/>
      <c r="I133" s="30"/>
      <c r="J133" s="43" t="e">
        <f t="shared" si="2"/>
        <v>#DIV/0!</v>
      </c>
      <c r="K133" s="18"/>
      <c r="L133" s="73"/>
      <c r="M133" s="5"/>
    </row>
    <row r="134" spans="1:13">
      <c r="A134" s="42">
        <v>127</v>
      </c>
      <c r="B134" s="17"/>
      <c r="C134" s="17"/>
      <c r="D134" s="17"/>
      <c r="E134" s="28"/>
      <c r="F134" s="28"/>
      <c r="G134" s="19"/>
      <c r="H134" s="33"/>
      <c r="I134" s="30"/>
      <c r="J134" s="43" t="e">
        <f t="shared" si="2"/>
        <v>#DIV/0!</v>
      </c>
      <c r="K134" s="18"/>
      <c r="L134" s="73"/>
      <c r="M134" s="5"/>
    </row>
    <row r="135" spans="1:13">
      <c r="A135">
        <v>128</v>
      </c>
      <c r="B135" s="17"/>
      <c r="C135" s="17"/>
      <c r="D135" s="17"/>
      <c r="E135" s="28"/>
      <c r="F135" s="28"/>
      <c r="G135" s="19"/>
      <c r="H135" s="33"/>
      <c r="I135" s="30"/>
      <c r="J135" s="9" t="e">
        <f t="shared" ref="J135:J198" si="3">H135/I135</f>
        <v>#DIV/0!</v>
      </c>
      <c r="K135" s="18"/>
      <c r="L135" s="73"/>
      <c r="M135" s="5"/>
    </row>
    <row r="136" spans="1:13">
      <c r="A136">
        <v>129</v>
      </c>
      <c r="B136" s="17"/>
      <c r="C136" s="17"/>
      <c r="D136" s="17"/>
      <c r="E136" s="28"/>
      <c r="F136" s="28"/>
      <c r="G136" s="19"/>
      <c r="H136" s="33"/>
      <c r="I136" s="30"/>
      <c r="J136" s="9" t="e">
        <f t="shared" si="3"/>
        <v>#DIV/0!</v>
      </c>
      <c r="K136" s="18"/>
      <c r="L136" s="73"/>
      <c r="M136" s="5"/>
    </row>
    <row r="137" spans="1:13">
      <c r="A137">
        <v>130</v>
      </c>
      <c r="B137" s="17"/>
      <c r="C137" s="17"/>
      <c r="D137" s="17"/>
      <c r="E137" s="28"/>
      <c r="F137" s="28"/>
      <c r="G137" s="19"/>
      <c r="H137" s="33"/>
      <c r="I137" s="30"/>
      <c r="J137" s="9" t="e">
        <f t="shared" si="3"/>
        <v>#DIV/0!</v>
      </c>
      <c r="K137" s="18"/>
      <c r="L137" s="73"/>
      <c r="M137" s="5"/>
    </row>
    <row r="138" spans="1:13">
      <c r="A138">
        <v>131</v>
      </c>
      <c r="B138" s="17"/>
      <c r="C138" s="17"/>
      <c r="D138" s="17"/>
      <c r="E138" s="28"/>
      <c r="F138" s="28"/>
      <c r="G138" s="19"/>
      <c r="H138" s="33"/>
      <c r="I138" s="30"/>
      <c r="J138" s="9" t="e">
        <f t="shared" si="3"/>
        <v>#DIV/0!</v>
      </c>
      <c r="K138" s="18"/>
      <c r="L138" s="73"/>
      <c r="M138" s="5"/>
    </row>
    <row r="139" spans="1:13">
      <c r="A139">
        <v>132</v>
      </c>
      <c r="B139" s="17"/>
      <c r="C139" s="17"/>
      <c r="D139" s="17"/>
      <c r="E139" s="28"/>
      <c r="F139" s="28"/>
      <c r="G139" s="19"/>
      <c r="H139" s="33"/>
      <c r="I139" s="30"/>
      <c r="J139" s="43" t="e">
        <f t="shared" si="3"/>
        <v>#DIV/0!</v>
      </c>
      <c r="K139" s="18"/>
      <c r="L139" s="73"/>
      <c r="M139" s="5"/>
    </row>
    <row r="140" spans="1:13">
      <c r="A140">
        <v>133</v>
      </c>
      <c r="B140" s="17"/>
      <c r="C140" s="17"/>
      <c r="D140" s="17"/>
      <c r="E140" s="28"/>
      <c r="F140" s="28"/>
      <c r="G140" s="19"/>
      <c r="H140" s="33"/>
      <c r="I140" s="30"/>
      <c r="J140" s="43" t="e">
        <f t="shared" si="3"/>
        <v>#DIV/0!</v>
      </c>
      <c r="K140" s="18"/>
      <c r="L140" s="73"/>
      <c r="M140" s="5"/>
    </row>
    <row r="141" spans="1:13">
      <c r="A141">
        <v>134</v>
      </c>
      <c r="B141" s="17"/>
      <c r="C141" s="17"/>
      <c r="D141" s="17"/>
      <c r="E141" s="28"/>
      <c r="F141" s="28"/>
      <c r="G141" s="19"/>
      <c r="H141" s="33"/>
      <c r="I141" s="30"/>
      <c r="J141" s="9" t="e">
        <f t="shared" si="3"/>
        <v>#DIV/0!</v>
      </c>
      <c r="K141" s="18"/>
      <c r="L141" s="73"/>
      <c r="M141" s="5"/>
    </row>
    <row r="142" spans="1:13">
      <c r="A142">
        <v>135</v>
      </c>
      <c r="B142" s="17"/>
      <c r="C142" s="17"/>
      <c r="D142" s="17"/>
      <c r="E142" s="28"/>
      <c r="F142" s="28"/>
      <c r="G142" s="19"/>
      <c r="H142" s="33"/>
      <c r="I142" s="30"/>
      <c r="J142" s="43" t="e">
        <f t="shared" si="3"/>
        <v>#DIV/0!</v>
      </c>
      <c r="K142" s="18"/>
      <c r="L142" s="73"/>
      <c r="M142" s="5"/>
    </row>
    <row r="143" spans="1:13">
      <c r="A143" s="42">
        <v>136</v>
      </c>
      <c r="B143" s="17"/>
      <c r="C143" s="17"/>
      <c r="D143" s="17"/>
      <c r="E143" s="28"/>
      <c r="F143" s="28"/>
      <c r="G143" s="19"/>
      <c r="H143" s="33"/>
      <c r="I143" s="30"/>
      <c r="J143" s="43" t="e">
        <f t="shared" si="3"/>
        <v>#DIV/0!</v>
      </c>
      <c r="K143" s="18"/>
      <c r="L143" s="73"/>
      <c r="M143" s="5"/>
    </row>
    <row r="144" spans="1:13">
      <c r="A144" s="42">
        <v>137</v>
      </c>
      <c r="B144" s="17"/>
      <c r="C144" s="17"/>
      <c r="D144" s="17"/>
      <c r="E144" s="28"/>
      <c r="F144" s="28"/>
      <c r="G144" s="19"/>
      <c r="H144" s="33"/>
      <c r="I144" s="30"/>
      <c r="J144" s="9" t="e">
        <f t="shared" si="3"/>
        <v>#DIV/0!</v>
      </c>
      <c r="K144" s="18"/>
      <c r="L144" s="73"/>
      <c r="M144" s="5"/>
    </row>
    <row r="145" spans="1:13">
      <c r="A145">
        <v>138</v>
      </c>
      <c r="B145" s="17"/>
      <c r="C145" s="17"/>
      <c r="D145" s="17"/>
      <c r="E145" s="28"/>
      <c r="F145" s="28"/>
      <c r="G145" s="19"/>
      <c r="H145" s="33"/>
      <c r="I145" s="30"/>
      <c r="J145" s="9" t="e">
        <f t="shared" si="3"/>
        <v>#DIV/0!</v>
      </c>
      <c r="K145" s="18"/>
      <c r="L145" s="73"/>
      <c r="M145" s="5"/>
    </row>
    <row r="146" spans="1:13">
      <c r="A146">
        <v>139</v>
      </c>
      <c r="B146" s="17"/>
      <c r="C146" s="17"/>
      <c r="D146" s="17"/>
      <c r="E146" s="28"/>
      <c r="F146" s="28"/>
      <c r="G146" s="19"/>
      <c r="H146" s="33"/>
      <c r="I146" s="30"/>
      <c r="J146" s="9" t="e">
        <f t="shared" si="3"/>
        <v>#DIV/0!</v>
      </c>
      <c r="K146" s="18"/>
      <c r="L146" s="73"/>
      <c r="M146" s="5"/>
    </row>
    <row r="147" spans="1:13">
      <c r="A147">
        <v>140</v>
      </c>
      <c r="B147" s="17"/>
      <c r="C147" s="17"/>
      <c r="D147" s="17"/>
      <c r="E147" s="28"/>
      <c r="F147" s="28"/>
      <c r="G147" s="19"/>
      <c r="H147" s="33"/>
      <c r="I147" s="30"/>
      <c r="J147" s="9" t="e">
        <f t="shared" si="3"/>
        <v>#DIV/0!</v>
      </c>
      <c r="K147" s="18"/>
      <c r="L147" s="73"/>
      <c r="M147" s="5"/>
    </row>
    <row r="148" spans="1:13">
      <c r="A148">
        <v>141</v>
      </c>
      <c r="B148" s="17"/>
      <c r="C148" s="17"/>
      <c r="D148" s="17"/>
      <c r="E148" s="28"/>
      <c r="F148" s="28"/>
      <c r="G148" s="19"/>
      <c r="H148" s="33"/>
      <c r="I148" s="30"/>
      <c r="J148" s="43" t="e">
        <f t="shared" si="3"/>
        <v>#DIV/0!</v>
      </c>
      <c r="K148" s="18"/>
      <c r="L148" s="73"/>
      <c r="M148" s="5"/>
    </row>
    <row r="149" spans="1:13">
      <c r="A149">
        <v>142</v>
      </c>
      <c r="B149" s="17"/>
      <c r="C149" s="17"/>
      <c r="D149" s="17"/>
      <c r="E149" s="28"/>
      <c r="F149" s="28"/>
      <c r="G149" s="19"/>
      <c r="H149" s="33"/>
      <c r="I149" s="30"/>
      <c r="J149" s="43" t="e">
        <f t="shared" si="3"/>
        <v>#DIV/0!</v>
      </c>
      <c r="K149" s="18"/>
      <c r="L149" s="73"/>
      <c r="M149" s="5"/>
    </row>
    <row r="150" spans="1:13">
      <c r="A150">
        <v>143</v>
      </c>
      <c r="B150" s="17"/>
      <c r="C150" s="17"/>
      <c r="D150" s="17"/>
      <c r="E150" s="28"/>
      <c r="F150" s="28"/>
      <c r="G150" s="19"/>
      <c r="H150" s="33"/>
      <c r="I150" s="30"/>
      <c r="J150" s="9" t="e">
        <f t="shared" si="3"/>
        <v>#DIV/0!</v>
      </c>
      <c r="K150" s="18"/>
      <c r="L150" s="73"/>
      <c r="M150" s="5"/>
    </row>
    <row r="151" spans="1:13">
      <c r="A151">
        <v>144</v>
      </c>
      <c r="B151" s="17"/>
      <c r="C151" s="17"/>
      <c r="D151" s="17"/>
      <c r="E151" s="28"/>
      <c r="F151" s="28"/>
      <c r="G151" s="19"/>
      <c r="H151" s="33"/>
      <c r="I151" s="30"/>
      <c r="J151" s="43" t="e">
        <f t="shared" si="3"/>
        <v>#DIV/0!</v>
      </c>
      <c r="K151" s="18"/>
      <c r="L151" s="73"/>
      <c r="M151" s="5"/>
    </row>
    <row r="152" spans="1:13">
      <c r="A152">
        <v>145</v>
      </c>
      <c r="B152" s="17"/>
      <c r="C152" s="17"/>
      <c r="D152" s="17"/>
      <c r="E152" s="28"/>
      <c r="F152" s="28"/>
      <c r="G152" s="19"/>
      <c r="H152" s="33"/>
      <c r="I152" s="30"/>
      <c r="J152" s="43" t="e">
        <f t="shared" si="3"/>
        <v>#DIV/0!</v>
      </c>
      <c r="K152" s="18"/>
      <c r="L152" s="73"/>
      <c r="M152" s="5"/>
    </row>
    <row r="153" spans="1:13">
      <c r="A153" s="42">
        <v>146</v>
      </c>
      <c r="B153" s="17"/>
      <c r="C153" s="17"/>
      <c r="D153" s="17"/>
      <c r="E153" s="28"/>
      <c r="F153" s="28"/>
      <c r="G153" s="19"/>
      <c r="H153" s="33"/>
      <c r="I153" s="30"/>
      <c r="J153" s="9" t="e">
        <f t="shared" si="3"/>
        <v>#DIV/0!</v>
      </c>
      <c r="K153" s="18"/>
      <c r="L153" s="73"/>
      <c r="M153" s="5"/>
    </row>
    <row r="154" spans="1:13">
      <c r="A154" s="42">
        <v>147</v>
      </c>
      <c r="B154" s="17"/>
      <c r="C154" s="17"/>
      <c r="D154" s="17"/>
      <c r="E154" s="28"/>
      <c r="F154" s="28"/>
      <c r="G154" s="19"/>
      <c r="H154" s="33"/>
      <c r="I154" s="30"/>
      <c r="J154" s="9" t="e">
        <f t="shared" si="3"/>
        <v>#DIV/0!</v>
      </c>
      <c r="K154" s="18"/>
      <c r="L154" s="73"/>
      <c r="M154" s="5"/>
    </row>
    <row r="155" spans="1:13">
      <c r="A155">
        <v>148</v>
      </c>
      <c r="B155" s="17"/>
      <c r="C155" s="17"/>
      <c r="D155" s="17"/>
      <c r="E155" s="28"/>
      <c r="F155" s="28"/>
      <c r="G155" s="19"/>
      <c r="H155" s="33"/>
      <c r="I155" s="30"/>
      <c r="J155" s="9" t="e">
        <f t="shared" si="3"/>
        <v>#DIV/0!</v>
      </c>
      <c r="K155" s="18"/>
      <c r="L155" s="73"/>
      <c r="M155" s="5"/>
    </row>
    <row r="156" spans="1:13">
      <c r="A156">
        <v>149</v>
      </c>
      <c r="B156" s="17"/>
      <c r="C156" s="17"/>
      <c r="D156" s="17"/>
      <c r="E156" s="28"/>
      <c r="F156" s="28"/>
      <c r="G156" s="19"/>
      <c r="H156" s="33"/>
      <c r="I156" s="30"/>
      <c r="J156" s="9" t="e">
        <f t="shared" si="3"/>
        <v>#DIV/0!</v>
      </c>
      <c r="K156" s="18"/>
      <c r="L156" s="73"/>
      <c r="M156" s="5"/>
    </row>
    <row r="157" spans="1:13">
      <c r="A157">
        <v>150</v>
      </c>
      <c r="B157" s="17"/>
      <c r="C157" s="17"/>
      <c r="D157" s="17"/>
      <c r="E157" s="28"/>
      <c r="F157" s="28"/>
      <c r="G157" s="19"/>
      <c r="H157" s="33"/>
      <c r="I157" s="30"/>
      <c r="J157" s="43" t="e">
        <f t="shared" si="3"/>
        <v>#DIV/0!</v>
      </c>
      <c r="K157" s="18"/>
      <c r="L157" s="73"/>
      <c r="M157" s="5"/>
    </row>
    <row r="158" spans="1:13">
      <c r="A158">
        <v>151</v>
      </c>
      <c r="B158" s="17"/>
      <c r="C158" s="17"/>
      <c r="D158" s="17"/>
      <c r="E158" s="28"/>
      <c r="F158" s="28"/>
      <c r="G158" s="19"/>
      <c r="H158" s="33"/>
      <c r="I158" s="30"/>
      <c r="J158" s="43" t="e">
        <f t="shared" si="3"/>
        <v>#DIV/0!</v>
      </c>
      <c r="K158" s="18"/>
      <c r="L158" s="73"/>
      <c r="M158" s="5"/>
    </row>
    <row r="159" spans="1:13">
      <c r="A159">
        <v>152</v>
      </c>
      <c r="B159" s="17"/>
      <c r="C159" s="17"/>
      <c r="D159" s="17"/>
      <c r="E159" s="28"/>
      <c r="F159" s="28"/>
      <c r="G159" s="19"/>
      <c r="H159" s="33"/>
      <c r="I159" s="30"/>
      <c r="J159" s="9" t="e">
        <f t="shared" si="3"/>
        <v>#DIV/0!</v>
      </c>
      <c r="K159" s="18"/>
      <c r="L159" s="73"/>
      <c r="M159" s="5"/>
    </row>
    <row r="160" spans="1:13">
      <c r="A160">
        <v>153</v>
      </c>
      <c r="B160" s="17"/>
      <c r="C160" s="17"/>
      <c r="D160" s="17"/>
      <c r="E160" s="28"/>
      <c r="F160" s="28"/>
      <c r="G160" s="19"/>
      <c r="H160" s="33"/>
      <c r="I160" s="30"/>
      <c r="J160" s="43" t="e">
        <f t="shared" si="3"/>
        <v>#DIV/0!</v>
      </c>
      <c r="K160" s="18"/>
      <c r="L160" s="73"/>
      <c r="M160" s="5"/>
    </row>
    <row r="161" spans="1:13">
      <c r="A161">
        <v>154</v>
      </c>
      <c r="B161" s="17"/>
      <c r="C161" s="17"/>
      <c r="D161" s="17"/>
      <c r="E161" s="28"/>
      <c r="F161" s="28"/>
      <c r="G161" s="19"/>
      <c r="H161" s="33"/>
      <c r="I161" s="30"/>
      <c r="J161" s="43" t="e">
        <f t="shared" si="3"/>
        <v>#DIV/0!</v>
      </c>
      <c r="K161" s="18"/>
      <c r="L161" s="73"/>
      <c r="M161" s="5"/>
    </row>
    <row r="162" spans="1:13">
      <c r="A162">
        <v>155</v>
      </c>
      <c r="B162" s="17"/>
      <c r="C162" s="17"/>
      <c r="D162" s="17"/>
      <c r="E162" s="28"/>
      <c r="F162" s="28"/>
      <c r="G162" s="19"/>
      <c r="H162" s="33"/>
      <c r="I162" s="30"/>
      <c r="J162" s="9" t="e">
        <f t="shared" si="3"/>
        <v>#DIV/0!</v>
      </c>
      <c r="K162" s="18"/>
      <c r="L162" s="73"/>
      <c r="M162" s="5"/>
    </row>
    <row r="163" spans="1:13">
      <c r="A163" s="42">
        <v>156</v>
      </c>
      <c r="B163" s="17"/>
      <c r="C163" s="17"/>
      <c r="D163" s="17"/>
      <c r="E163" s="28"/>
      <c r="F163" s="28"/>
      <c r="G163" s="19"/>
      <c r="H163" s="33"/>
      <c r="I163" s="30"/>
      <c r="J163" s="9" t="e">
        <f t="shared" si="3"/>
        <v>#DIV/0!</v>
      </c>
      <c r="K163" s="18"/>
      <c r="L163" s="73"/>
      <c r="M163" s="5"/>
    </row>
    <row r="164" spans="1:13">
      <c r="A164" s="42">
        <v>157</v>
      </c>
      <c r="B164" s="17"/>
      <c r="C164" s="17"/>
      <c r="D164" s="17"/>
      <c r="E164" s="28"/>
      <c r="F164" s="28"/>
      <c r="G164" s="19"/>
      <c r="H164" s="33"/>
      <c r="I164" s="30"/>
      <c r="J164" s="9" t="e">
        <f t="shared" si="3"/>
        <v>#DIV/0!</v>
      </c>
      <c r="K164" s="18"/>
      <c r="L164" s="73"/>
      <c r="M164" s="5"/>
    </row>
    <row r="165" spans="1:13">
      <c r="A165">
        <v>158</v>
      </c>
      <c r="B165" s="17"/>
      <c r="C165" s="17"/>
      <c r="D165" s="17"/>
      <c r="E165" s="28"/>
      <c r="F165" s="28"/>
      <c r="G165" s="19"/>
      <c r="H165" s="33"/>
      <c r="I165" s="30"/>
      <c r="J165" s="9" t="e">
        <f t="shared" si="3"/>
        <v>#DIV/0!</v>
      </c>
      <c r="K165" s="18"/>
      <c r="L165" s="73"/>
      <c r="M165" s="5"/>
    </row>
    <row r="166" spans="1:13">
      <c r="A166">
        <v>159</v>
      </c>
      <c r="B166" s="17"/>
      <c r="C166" s="17"/>
      <c r="D166" s="17"/>
      <c r="E166" s="28"/>
      <c r="F166" s="28"/>
      <c r="G166" s="19"/>
      <c r="H166" s="33"/>
      <c r="I166" s="30"/>
      <c r="J166" s="43" t="e">
        <f t="shared" si="3"/>
        <v>#DIV/0!</v>
      </c>
      <c r="K166" s="18"/>
      <c r="L166" s="73"/>
      <c r="M166" s="5"/>
    </row>
    <row r="167" spans="1:13">
      <c r="A167">
        <v>160</v>
      </c>
      <c r="B167" s="17"/>
      <c r="C167" s="17"/>
      <c r="D167" s="17"/>
      <c r="E167" s="28"/>
      <c r="F167" s="28"/>
      <c r="G167" s="19"/>
      <c r="H167" s="33"/>
      <c r="I167" s="30"/>
      <c r="J167" s="43" t="e">
        <f t="shared" si="3"/>
        <v>#DIV/0!</v>
      </c>
      <c r="K167" s="18"/>
      <c r="L167" s="73"/>
      <c r="M167" s="5"/>
    </row>
    <row r="168" spans="1:13">
      <c r="A168">
        <v>161</v>
      </c>
      <c r="B168" s="17"/>
      <c r="C168" s="17"/>
      <c r="D168" s="17"/>
      <c r="E168" s="28"/>
      <c r="F168" s="28"/>
      <c r="G168" s="19"/>
      <c r="H168" s="33"/>
      <c r="I168" s="30"/>
      <c r="J168" s="9" t="e">
        <f t="shared" si="3"/>
        <v>#DIV/0!</v>
      </c>
      <c r="K168" s="18"/>
      <c r="L168" s="73"/>
      <c r="M168" s="5"/>
    </row>
    <row r="169" spans="1:13">
      <c r="A169">
        <v>162</v>
      </c>
      <c r="B169" s="17"/>
      <c r="C169" s="17"/>
      <c r="D169" s="17"/>
      <c r="E169" s="28"/>
      <c r="F169" s="28"/>
      <c r="G169" s="19"/>
      <c r="H169" s="33"/>
      <c r="I169" s="30"/>
      <c r="J169" s="43" t="e">
        <f t="shared" si="3"/>
        <v>#DIV/0!</v>
      </c>
      <c r="K169" s="18"/>
      <c r="L169" s="73"/>
      <c r="M169" s="5"/>
    </row>
    <row r="170" spans="1:13">
      <c r="A170">
        <v>163</v>
      </c>
      <c r="B170" s="17"/>
      <c r="C170" s="17"/>
      <c r="D170" s="17"/>
      <c r="E170" s="28"/>
      <c r="F170" s="28"/>
      <c r="G170" s="19"/>
      <c r="H170" s="33"/>
      <c r="I170" s="30"/>
      <c r="J170" s="43" t="e">
        <f t="shared" si="3"/>
        <v>#DIV/0!</v>
      </c>
      <c r="K170" s="18"/>
      <c r="L170" s="73"/>
      <c r="M170" s="5"/>
    </row>
    <row r="171" spans="1:13">
      <c r="A171">
        <v>164</v>
      </c>
      <c r="B171" s="17"/>
      <c r="C171" s="17"/>
      <c r="D171" s="17"/>
      <c r="E171" s="28"/>
      <c r="F171" s="28"/>
      <c r="G171" s="19"/>
      <c r="H171" s="33"/>
      <c r="I171" s="30"/>
      <c r="J171" s="9" t="e">
        <f t="shared" si="3"/>
        <v>#DIV/0!</v>
      </c>
      <c r="K171" s="18"/>
      <c r="L171" s="73"/>
      <c r="M171" s="5"/>
    </row>
    <row r="172" spans="1:13">
      <c r="A172">
        <v>165</v>
      </c>
      <c r="B172" s="17"/>
      <c r="C172" s="17"/>
      <c r="D172" s="17"/>
      <c r="E172" s="28"/>
      <c r="F172" s="28"/>
      <c r="G172" s="19"/>
      <c r="H172" s="33"/>
      <c r="I172" s="30"/>
      <c r="J172" s="9" t="e">
        <f t="shared" si="3"/>
        <v>#DIV/0!</v>
      </c>
      <c r="K172" s="18"/>
      <c r="L172" s="73"/>
      <c r="M172" s="5"/>
    </row>
    <row r="173" spans="1:13">
      <c r="A173" s="42">
        <v>166</v>
      </c>
      <c r="B173" s="17"/>
      <c r="C173" s="17"/>
      <c r="D173" s="17"/>
      <c r="E173" s="28"/>
      <c r="F173" s="28"/>
      <c r="G173" s="19"/>
      <c r="H173" s="33"/>
      <c r="I173" s="30"/>
      <c r="J173" s="9" t="e">
        <f t="shared" si="3"/>
        <v>#DIV/0!</v>
      </c>
      <c r="K173" s="18"/>
      <c r="L173" s="73"/>
      <c r="M173" s="5"/>
    </row>
    <row r="174" spans="1:13">
      <c r="A174" s="42">
        <v>167</v>
      </c>
      <c r="B174" s="17"/>
      <c r="C174" s="17"/>
      <c r="D174" s="17"/>
      <c r="E174" s="28"/>
      <c r="F174" s="28"/>
      <c r="G174" s="19"/>
      <c r="H174" s="33"/>
      <c r="I174" s="30"/>
      <c r="J174" s="9" t="e">
        <f t="shared" si="3"/>
        <v>#DIV/0!</v>
      </c>
      <c r="K174" s="18"/>
      <c r="L174" s="73"/>
      <c r="M174" s="5"/>
    </row>
    <row r="175" spans="1:13">
      <c r="A175">
        <v>168</v>
      </c>
      <c r="B175" s="17"/>
      <c r="C175" s="17"/>
      <c r="D175" s="17"/>
      <c r="E175" s="28"/>
      <c r="F175" s="28"/>
      <c r="G175" s="19"/>
      <c r="H175" s="33"/>
      <c r="I175" s="30"/>
      <c r="J175" s="43" t="e">
        <f t="shared" si="3"/>
        <v>#DIV/0!</v>
      </c>
      <c r="K175" s="18"/>
      <c r="L175" s="73"/>
      <c r="M175" s="5"/>
    </row>
    <row r="176" spans="1:13">
      <c r="A176">
        <v>169</v>
      </c>
      <c r="B176" s="17"/>
      <c r="C176" s="17"/>
      <c r="D176" s="17"/>
      <c r="E176" s="28"/>
      <c r="F176" s="28"/>
      <c r="G176" s="19"/>
      <c r="H176" s="33"/>
      <c r="I176" s="30"/>
      <c r="J176" s="43" t="e">
        <f t="shared" si="3"/>
        <v>#DIV/0!</v>
      </c>
      <c r="K176" s="18"/>
      <c r="L176" s="73"/>
      <c r="M176" s="5"/>
    </row>
    <row r="177" spans="1:13">
      <c r="A177">
        <v>170</v>
      </c>
      <c r="B177" s="17"/>
      <c r="C177" s="17"/>
      <c r="D177" s="17"/>
      <c r="E177" s="28"/>
      <c r="F177" s="28"/>
      <c r="G177" s="19"/>
      <c r="H177" s="33"/>
      <c r="I177" s="30"/>
      <c r="J177" s="9" t="e">
        <f t="shared" si="3"/>
        <v>#DIV/0!</v>
      </c>
      <c r="K177" s="18"/>
      <c r="L177" s="73"/>
      <c r="M177" s="5"/>
    </row>
    <row r="178" spans="1:13">
      <c r="A178">
        <v>171</v>
      </c>
      <c r="B178" s="17"/>
      <c r="C178" s="17"/>
      <c r="D178" s="17"/>
      <c r="E178" s="28"/>
      <c r="F178" s="28"/>
      <c r="G178" s="19"/>
      <c r="H178" s="33"/>
      <c r="I178" s="30"/>
      <c r="J178" s="43" t="e">
        <f t="shared" si="3"/>
        <v>#DIV/0!</v>
      </c>
      <c r="K178" s="18"/>
      <c r="L178" s="73"/>
      <c r="M178" s="5"/>
    </row>
    <row r="179" spans="1:13">
      <c r="A179">
        <v>172</v>
      </c>
      <c r="B179" s="17"/>
      <c r="C179" s="17"/>
      <c r="D179" s="17"/>
      <c r="E179" s="28"/>
      <c r="F179" s="28"/>
      <c r="G179" s="19"/>
      <c r="H179" s="33"/>
      <c r="I179" s="30"/>
      <c r="J179" s="43" t="e">
        <f t="shared" si="3"/>
        <v>#DIV/0!</v>
      </c>
      <c r="K179" s="18"/>
      <c r="L179" s="73"/>
      <c r="M179" s="5"/>
    </row>
    <row r="180" spans="1:13">
      <c r="A180">
        <v>173</v>
      </c>
      <c r="B180" s="17"/>
      <c r="C180" s="17"/>
      <c r="D180" s="17"/>
      <c r="E180" s="28"/>
      <c r="F180" s="28"/>
      <c r="G180" s="19"/>
      <c r="H180" s="33"/>
      <c r="I180" s="30"/>
      <c r="J180" s="9" t="e">
        <f t="shared" si="3"/>
        <v>#DIV/0!</v>
      </c>
      <c r="K180" s="18"/>
      <c r="L180" s="73"/>
      <c r="M180" s="5"/>
    </row>
    <row r="181" spans="1:13">
      <c r="A181">
        <v>174</v>
      </c>
      <c r="B181" s="17"/>
      <c r="C181" s="17"/>
      <c r="D181" s="17"/>
      <c r="E181" s="28"/>
      <c r="F181" s="28"/>
      <c r="G181" s="19"/>
      <c r="H181" s="33"/>
      <c r="I181" s="30"/>
      <c r="J181" s="9" t="e">
        <f t="shared" si="3"/>
        <v>#DIV/0!</v>
      </c>
      <c r="K181" s="18"/>
      <c r="L181" s="73"/>
      <c r="M181" s="5"/>
    </row>
    <row r="182" spans="1:13">
      <c r="A182">
        <v>175</v>
      </c>
      <c r="B182" s="17"/>
      <c r="C182" s="17"/>
      <c r="D182" s="17"/>
      <c r="E182" s="28"/>
      <c r="F182" s="28"/>
      <c r="G182" s="19"/>
      <c r="H182" s="33"/>
      <c r="I182" s="30"/>
      <c r="J182" s="9" t="e">
        <f t="shared" si="3"/>
        <v>#DIV/0!</v>
      </c>
      <c r="K182" s="18"/>
      <c r="L182" s="73"/>
      <c r="M182" s="5"/>
    </row>
    <row r="183" spans="1:13">
      <c r="A183" s="42">
        <v>176</v>
      </c>
      <c r="B183" s="17"/>
      <c r="C183" s="17"/>
      <c r="D183" s="17"/>
      <c r="E183" s="28"/>
      <c r="F183" s="28"/>
      <c r="G183" s="19"/>
      <c r="H183" s="33"/>
      <c r="I183" s="30"/>
      <c r="J183" s="9" t="e">
        <f t="shared" si="3"/>
        <v>#DIV/0!</v>
      </c>
      <c r="K183" s="18"/>
      <c r="L183" s="73"/>
      <c r="M183" s="5"/>
    </row>
    <row r="184" spans="1:13">
      <c r="A184" s="42">
        <v>177</v>
      </c>
      <c r="B184" s="17"/>
      <c r="C184" s="17"/>
      <c r="D184" s="17"/>
      <c r="E184" s="28"/>
      <c r="F184" s="28"/>
      <c r="G184" s="19"/>
      <c r="H184" s="33"/>
      <c r="I184" s="30"/>
      <c r="J184" s="43" t="e">
        <f t="shared" si="3"/>
        <v>#DIV/0!</v>
      </c>
      <c r="K184" s="18"/>
      <c r="L184" s="73"/>
      <c r="M184" s="5"/>
    </row>
    <row r="185" spans="1:13">
      <c r="A185">
        <v>178</v>
      </c>
      <c r="B185" s="17"/>
      <c r="C185" s="17"/>
      <c r="D185" s="17"/>
      <c r="E185" s="28"/>
      <c r="F185" s="28"/>
      <c r="G185" s="19"/>
      <c r="H185" s="33"/>
      <c r="I185" s="30"/>
      <c r="J185" s="43" t="e">
        <f t="shared" si="3"/>
        <v>#DIV/0!</v>
      </c>
      <c r="K185" s="18"/>
      <c r="L185" s="73"/>
      <c r="M185" s="5"/>
    </row>
    <row r="186" spans="1:13">
      <c r="A186">
        <v>179</v>
      </c>
      <c r="B186" s="17"/>
      <c r="C186" s="17"/>
      <c r="D186" s="17"/>
      <c r="E186" s="28"/>
      <c r="F186" s="28"/>
      <c r="G186" s="19"/>
      <c r="H186" s="33"/>
      <c r="I186" s="30"/>
      <c r="J186" s="9" t="e">
        <f t="shared" si="3"/>
        <v>#DIV/0!</v>
      </c>
      <c r="K186" s="18"/>
      <c r="L186" s="73"/>
      <c r="M186" s="5"/>
    </row>
    <row r="187" spans="1:13">
      <c r="A187">
        <v>180</v>
      </c>
      <c r="B187" s="17"/>
      <c r="C187" s="17"/>
      <c r="D187" s="17"/>
      <c r="E187" s="28"/>
      <c r="F187" s="28"/>
      <c r="G187" s="19"/>
      <c r="H187" s="33"/>
      <c r="I187" s="30"/>
      <c r="J187" s="43" t="e">
        <f t="shared" si="3"/>
        <v>#DIV/0!</v>
      </c>
      <c r="K187" s="18"/>
      <c r="L187" s="73"/>
      <c r="M187" s="5"/>
    </row>
    <row r="188" spans="1:13">
      <c r="A188">
        <v>181</v>
      </c>
      <c r="B188" s="17"/>
      <c r="C188" s="17"/>
      <c r="D188" s="17"/>
      <c r="E188" s="28"/>
      <c r="F188" s="28"/>
      <c r="G188" s="19"/>
      <c r="H188" s="33"/>
      <c r="I188" s="30"/>
      <c r="J188" s="43" t="e">
        <f t="shared" si="3"/>
        <v>#DIV/0!</v>
      </c>
      <c r="K188" s="18"/>
      <c r="L188" s="73"/>
      <c r="M188" s="5"/>
    </row>
    <row r="189" spans="1:13">
      <c r="A189">
        <v>182</v>
      </c>
      <c r="B189" s="17"/>
      <c r="C189" s="17"/>
      <c r="D189" s="17"/>
      <c r="E189" s="28"/>
      <c r="F189" s="28"/>
      <c r="G189" s="19"/>
      <c r="H189" s="33"/>
      <c r="I189" s="30"/>
      <c r="J189" s="9" t="e">
        <f t="shared" si="3"/>
        <v>#DIV/0!</v>
      </c>
      <c r="K189" s="18"/>
      <c r="L189" s="73"/>
      <c r="M189" s="5"/>
    </row>
    <row r="190" spans="1:13">
      <c r="A190">
        <v>183</v>
      </c>
      <c r="B190" s="17"/>
      <c r="C190" s="17"/>
      <c r="D190" s="17"/>
      <c r="E190" s="28"/>
      <c r="F190" s="28"/>
      <c r="G190" s="19"/>
      <c r="H190" s="33"/>
      <c r="I190" s="30"/>
      <c r="J190" s="9" t="e">
        <f t="shared" si="3"/>
        <v>#DIV/0!</v>
      </c>
      <c r="K190" s="18"/>
      <c r="L190" s="73"/>
      <c r="M190" s="5"/>
    </row>
    <row r="191" spans="1:13">
      <c r="A191">
        <v>184</v>
      </c>
      <c r="B191" s="17"/>
      <c r="C191" s="17"/>
      <c r="D191" s="17"/>
      <c r="E191" s="28"/>
      <c r="F191" s="28"/>
      <c r="G191" s="19"/>
      <c r="H191" s="33"/>
      <c r="I191" s="30"/>
      <c r="J191" s="9" t="e">
        <f t="shared" si="3"/>
        <v>#DIV/0!</v>
      </c>
      <c r="K191" s="18"/>
      <c r="L191" s="73"/>
      <c r="M191" s="5"/>
    </row>
    <row r="192" spans="1:13">
      <c r="A192">
        <v>185</v>
      </c>
      <c r="B192" s="17"/>
      <c r="C192" s="17"/>
      <c r="D192" s="17"/>
      <c r="E192" s="28"/>
      <c r="F192" s="28"/>
      <c r="G192" s="19"/>
      <c r="H192" s="33"/>
      <c r="I192" s="30"/>
      <c r="J192" s="9" t="e">
        <f t="shared" si="3"/>
        <v>#DIV/0!</v>
      </c>
      <c r="K192" s="18"/>
      <c r="L192" s="73"/>
      <c r="M192" s="5"/>
    </row>
    <row r="193" spans="1:13">
      <c r="A193" s="42">
        <v>186</v>
      </c>
      <c r="B193" s="17"/>
      <c r="C193" s="17"/>
      <c r="D193" s="17"/>
      <c r="E193" s="28"/>
      <c r="F193" s="28"/>
      <c r="G193" s="19"/>
      <c r="H193" s="33"/>
      <c r="I193" s="30"/>
      <c r="J193" s="43" t="e">
        <f t="shared" si="3"/>
        <v>#DIV/0!</v>
      </c>
      <c r="K193" s="18"/>
      <c r="L193" s="73"/>
      <c r="M193" s="5"/>
    </row>
    <row r="194" spans="1:13">
      <c r="A194" s="42">
        <v>187</v>
      </c>
      <c r="B194" s="17"/>
      <c r="C194" s="17"/>
      <c r="D194" s="17"/>
      <c r="E194" s="28"/>
      <c r="F194" s="28"/>
      <c r="G194" s="19"/>
      <c r="H194" s="33"/>
      <c r="I194" s="30"/>
      <c r="J194" s="43" t="e">
        <f t="shared" si="3"/>
        <v>#DIV/0!</v>
      </c>
      <c r="K194" s="18"/>
      <c r="L194" s="73"/>
      <c r="M194" s="5"/>
    </row>
    <row r="195" spans="1:13">
      <c r="A195">
        <v>188</v>
      </c>
      <c r="B195" s="17"/>
      <c r="C195" s="17"/>
      <c r="D195" s="17"/>
      <c r="E195" s="28"/>
      <c r="F195" s="28"/>
      <c r="G195" s="19"/>
      <c r="H195" s="33"/>
      <c r="I195" s="30"/>
      <c r="J195" s="9" t="e">
        <f t="shared" si="3"/>
        <v>#DIV/0!</v>
      </c>
      <c r="K195" s="18"/>
      <c r="L195" s="73"/>
      <c r="M195" s="5"/>
    </row>
    <row r="196" spans="1:13">
      <c r="A196">
        <v>189</v>
      </c>
      <c r="B196" s="17"/>
      <c r="C196" s="17"/>
      <c r="D196" s="17"/>
      <c r="E196" s="28"/>
      <c r="F196" s="28"/>
      <c r="G196" s="19"/>
      <c r="H196" s="33"/>
      <c r="I196" s="30"/>
      <c r="J196" s="43" t="e">
        <f t="shared" si="3"/>
        <v>#DIV/0!</v>
      </c>
      <c r="K196" s="18"/>
      <c r="L196" s="73"/>
      <c r="M196" s="5"/>
    </row>
    <row r="197" spans="1:13">
      <c r="A197">
        <v>190</v>
      </c>
      <c r="B197" s="17"/>
      <c r="C197" s="17"/>
      <c r="D197" s="17"/>
      <c r="E197" s="28"/>
      <c r="F197" s="28"/>
      <c r="G197" s="19"/>
      <c r="H197" s="33"/>
      <c r="I197" s="30"/>
      <c r="J197" s="43" t="e">
        <f t="shared" si="3"/>
        <v>#DIV/0!</v>
      </c>
      <c r="K197" s="18"/>
      <c r="L197" s="73"/>
      <c r="M197" s="5"/>
    </row>
    <row r="198" spans="1:13">
      <c r="A198">
        <v>191</v>
      </c>
      <c r="B198" s="17"/>
      <c r="C198" s="17"/>
      <c r="D198" s="17"/>
      <c r="E198" s="28"/>
      <c r="F198" s="28"/>
      <c r="G198" s="19"/>
      <c r="H198" s="33"/>
      <c r="I198" s="30"/>
      <c r="J198" s="9" t="e">
        <f t="shared" si="3"/>
        <v>#DIV/0!</v>
      </c>
      <c r="K198" s="18"/>
      <c r="L198" s="73"/>
      <c r="M198" s="5"/>
    </row>
    <row r="199" spans="1:13">
      <c r="A199">
        <v>192</v>
      </c>
      <c r="B199" s="17"/>
      <c r="C199" s="17"/>
      <c r="D199" s="17"/>
      <c r="E199" s="28"/>
      <c r="F199" s="28"/>
      <c r="G199" s="19"/>
      <c r="H199" s="33"/>
      <c r="I199" s="30"/>
      <c r="J199" s="9" t="e">
        <f t="shared" ref="J199:J262" si="4">H199/I199</f>
        <v>#DIV/0!</v>
      </c>
      <c r="K199" s="18"/>
      <c r="L199" s="73"/>
      <c r="M199" s="5"/>
    </row>
    <row r="200" spans="1:13">
      <c r="A200">
        <v>193</v>
      </c>
      <c r="B200" s="17"/>
      <c r="C200" s="17"/>
      <c r="D200" s="17"/>
      <c r="E200" s="28"/>
      <c r="F200" s="28"/>
      <c r="G200" s="19"/>
      <c r="H200" s="33"/>
      <c r="I200" s="30"/>
      <c r="J200" s="9" t="e">
        <f t="shared" si="4"/>
        <v>#DIV/0!</v>
      </c>
      <c r="K200" s="18"/>
      <c r="L200" s="73"/>
      <c r="M200" s="5"/>
    </row>
    <row r="201" spans="1:13">
      <c r="A201">
        <v>194</v>
      </c>
      <c r="B201" s="17"/>
      <c r="C201" s="17"/>
      <c r="D201" s="17"/>
      <c r="E201" s="28"/>
      <c r="F201" s="28"/>
      <c r="G201" s="19"/>
      <c r="H201" s="33"/>
      <c r="I201" s="30"/>
      <c r="J201" s="9" t="e">
        <f t="shared" si="4"/>
        <v>#DIV/0!</v>
      </c>
      <c r="K201" s="18"/>
      <c r="L201" s="73"/>
      <c r="M201" s="5"/>
    </row>
    <row r="202" spans="1:13">
      <c r="A202">
        <v>195</v>
      </c>
      <c r="B202" s="17"/>
      <c r="C202" s="17"/>
      <c r="D202" s="17"/>
      <c r="E202" s="28"/>
      <c r="F202" s="28"/>
      <c r="G202" s="19"/>
      <c r="H202" s="33"/>
      <c r="I202" s="30"/>
      <c r="J202" s="43" t="e">
        <f t="shared" si="4"/>
        <v>#DIV/0!</v>
      </c>
      <c r="K202" s="18"/>
      <c r="L202" s="73"/>
      <c r="M202" s="5"/>
    </row>
    <row r="203" spans="1:13">
      <c r="A203" s="42">
        <v>196</v>
      </c>
      <c r="B203" s="17"/>
      <c r="C203" s="17"/>
      <c r="D203" s="17"/>
      <c r="E203" s="28"/>
      <c r="F203" s="28"/>
      <c r="G203" s="19"/>
      <c r="H203" s="33"/>
      <c r="I203" s="30"/>
      <c r="J203" s="43" t="e">
        <f t="shared" si="4"/>
        <v>#DIV/0!</v>
      </c>
      <c r="K203" s="18"/>
      <c r="L203" s="73"/>
      <c r="M203" s="5"/>
    </row>
    <row r="204" spans="1:13">
      <c r="A204" s="42">
        <v>197</v>
      </c>
      <c r="B204" s="17"/>
      <c r="C204" s="17"/>
      <c r="D204" s="17"/>
      <c r="E204" s="28"/>
      <c r="F204" s="28"/>
      <c r="G204" s="19"/>
      <c r="H204" s="33"/>
      <c r="I204" s="30"/>
      <c r="J204" s="9" t="e">
        <f t="shared" si="4"/>
        <v>#DIV/0!</v>
      </c>
      <c r="K204" s="18"/>
      <c r="L204" s="73"/>
      <c r="M204" s="5"/>
    </row>
    <row r="205" spans="1:13">
      <c r="A205">
        <v>198</v>
      </c>
      <c r="B205" s="17"/>
      <c r="C205" s="17"/>
      <c r="D205" s="17"/>
      <c r="E205" s="28"/>
      <c r="F205" s="28"/>
      <c r="G205" s="19"/>
      <c r="H205" s="33"/>
      <c r="I205" s="30"/>
      <c r="J205" s="43" t="e">
        <f t="shared" si="4"/>
        <v>#DIV/0!</v>
      </c>
      <c r="K205" s="18"/>
      <c r="L205" s="73"/>
      <c r="M205" s="5"/>
    </row>
    <row r="206" spans="1:13">
      <c r="A206">
        <v>199</v>
      </c>
      <c r="B206" s="17"/>
      <c r="C206" s="17"/>
      <c r="D206" s="17"/>
      <c r="E206" s="28"/>
      <c r="F206" s="28"/>
      <c r="G206" s="19"/>
      <c r="H206" s="33"/>
      <c r="I206" s="30"/>
      <c r="J206" s="43" t="e">
        <f t="shared" si="4"/>
        <v>#DIV/0!</v>
      </c>
      <c r="K206" s="18"/>
      <c r="L206" s="73"/>
      <c r="M206" s="5"/>
    </row>
    <row r="207" spans="1:13">
      <c r="A207">
        <v>200</v>
      </c>
      <c r="B207" s="17"/>
      <c r="C207" s="17"/>
      <c r="D207" s="17"/>
      <c r="E207" s="28"/>
      <c r="F207" s="28"/>
      <c r="G207" s="19"/>
      <c r="H207" s="33"/>
      <c r="I207" s="30"/>
      <c r="J207" s="9" t="e">
        <f t="shared" si="4"/>
        <v>#DIV/0!</v>
      </c>
      <c r="K207" s="18"/>
      <c r="L207" s="73"/>
      <c r="M207" s="5"/>
    </row>
    <row r="208" spans="1:13">
      <c r="A208">
        <v>201</v>
      </c>
      <c r="B208" s="17"/>
      <c r="C208" s="17"/>
      <c r="D208" s="17"/>
      <c r="E208" s="28"/>
      <c r="F208" s="28"/>
      <c r="G208" s="19"/>
      <c r="H208" s="33"/>
      <c r="I208" s="30"/>
      <c r="J208" s="9" t="e">
        <f t="shared" si="4"/>
        <v>#DIV/0!</v>
      </c>
      <c r="K208" s="18"/>
      <c r="L208" s="73"/>
      <c r="M208" s="5"/>
    </row>
    <row r="209" spans="1:13">
      <c r="A209">
        <v>202</v>
      </c>
      <c r="B209" s="17"/>
      <c r="C209" s="17"/>
      <c r="D209" s="17"/>
      <c r="E209" s="28"/>
      <c r="F209" s="28"/>
      <c r="G209" s="19"/>
      <c r="H209" s="33"/>
      <c r="I209" s="30"/>
      <c r="J209" s="9" t="e">
        <f t="shared" si="4"/>
        <v>#DIV/0!</v>
      </c>
      <c r="K209" s="18"/>
      <c r="L209" s="73"/>
      <c r="M209" s="5"/>
    </row>
    <row r="210" spans="1:13">
      <c r="A210">
        <v>203</v>
      </c>
      <c r="B210" s="17"/>
      <c r="C210" s="17"/>
      <c r="D210" s="17"/>
      <c r="E210" s="28"/>
      <c r="F210" s="28"/>
      <c r="G210" s="19"/>
      <c r="H210" s="33"/>
      <c r="I210" s="30"/>
      <c r="J210" s="9" t="e">
        <f t="shared" si="4"/>
        <v>#DIV/0!</v>
      </c>
      <c r="K210" s="18"/>
      <c r="L210" s="73"/>
      <c r="M210" s="5"/>
    </row>
    <row r="211" spans="1:13">
      <c r="A211">
        <v>204</v>
      </c>
      <c r="B211" s="17"/>
      <c r="C211" s="17"/>
      <c r="D211" s="17"/>
      <c r="E211" s="28"/>
      <c r="F211" s="28"/>
      <c r="G211" s="19"/>
      <c r="H211" s="33"/>
      <c r="I211" s="30"/>
      <c r="J211" s="43" t="e">
        <f t="shared" si="4"/>
        <v>#DIV/0!</v>
      </c>
      <c r="K211" s="18"/>
      <c r="L211" s="73"/>
      <c r="M211" s="5"/>
    </row>
    <row r="212" spans="1:13">
      <c r="A212">
        <v>205</v>
      </c>
      <c r="B212" s="17"/>
      <c r="C212" s="17"/>
      <c r="D212" s="17"/>
      <c r="E212" s="28"/>
      <c r="F212" s="28"/>
      <c r="G212" s="19"/>
      <c r="H212" s="33"/>
      <c r="I212" s="30"/>
      <c r="J212" s="43" t="e">
        <f t="shared" si="4"/>
        <v>#DIV/0!</v>
      </c>
      <c r="K212" s="18"/>
      <c r="L212" s="73"/>
      <c r="M212" s="5"/>
    </row>
    <row r="213" spans="1:13">
      <c r="A213" s="42">
        <v>206</v>
      </c>
      <c r="B213" s="17"/>
      <c r="C213" s="17"/>
      <c r="D213" s="17"/>
      <c r="E213" s="28"/>
      <c r="F213" s="28"/>
      <c r="G213" s="19"/>
      <c r="H213" s="33"/>
      <c r="I213" s="30"/>
      <c r="J213" s="9" t="e">
        <f t="shared" si="4"/>
        <v>#DIV/0!</v>
      </c>
      <c r="K213" s="18"/>
      <c r="L213" s="73"/>
      <c r="M213" s="5"/>
    </row>
    <row r="214" spans="1:13">
      <c r="A214" s="42">
        <v>207</v>
      </c>
      <c r="B214" s="17"/>
      <c r="C214" s="17"/>
      <c r="D214" s="17"/>
      <c r="E214" s="28"/>
      <c r="F214" s="28"/>
      <c r="G214" s="19"/>
      <c r="H214" s="33"/>
      <c r="I214" s="30"/>
      <c r="J214" s="43" t="e">
        <f t="shared" si="4"/>
        <v>#DIV/0!</v>
      </c>
      <c r="K214" s="18"/>
      <c r="L214" s="73"/>
      <c r="M214" s="5"/>
    </row>
    <row r="215" spans="1:13">
      <c r="A215">
        <v>208</v>
      </c>
      <c r="B215" s="17"/>
      <c r="C215" s="17"/>
      <c r="D215" s="17"/>
      <c r="E215" s="28"/>
      <c r="F215" s="28"/>
      <c r="G215" s="19"/>
      <c r="H215" s="33"/>
      <c r="I215" s="30"/>
      <c r="J215" s="43" t="e">
        <f t="shared" si="4"/>
        <v>#DIV/0!</v>
      </c>
      <c r="K215" s="18"/>
      <c r="L215" s="73"/>
      <c r="M215" s="5"/>
    </row>
    <row r="216" spans="1:13">
      <c r="A216">
        <v>209</v>
      </c>
      <c r="B216" s="17"/>
      <c r="C216" s="17"/>
      <c r="D216" s="17"/>
      <c r="E216" s="28"/>
      <c r="F216" s="28"/>
      <c r="G216" s="19"/>
      <c r="H216" s="33"/>
      <c r="I216" s="30"/>
      <c r="J216" s="9" t="e">
        <f t="shared" si="4"/>
        <v>#DIV/0!</v>
      </c>
      <c r="K216" s="18"/>
      <c r="L216" s="73"/>
      <c r="M216" s="5"/>
    </row>
    <row r="217" spans="1:13">
      <c r="A217">
        <v>210</v>
      </c>
      <c r="B217" s="17"/>
      <c r="C217" s="17"/>
      <c r="D217" s="17"/>
      <c r="E217" s="28"/>
      <c r="F217" s="28"/>
      <c r="G217" s="19"/>
      <c r="H217" s="33"/>
      <c r="I217" s="30"/>
      <c r="J217" s="9" t="e">
        <f t="shared" si="4"/>
        <v>#DIV/0!</v>
      </c>
      <c r="K217" s="18"/>
      <c r="L217" s="73"/>
      <c r="M217" s="5"/>
    </row>
    <row r="218" spans="1:13">
      <c r="A218">
        <v>211</v>
      </c>
      <c r="B218" s="17"/>
      <c r="C218" s="17"/>
      <c r="D218" s="17"/>
      <c r="E218" s="28"/>
      <c r="F218" s="28"/>
      <c r="G218" s="19"/>
      <c r="H218" s="33"/>
      <c r="I218" s="30"/>
      <c r="J218" s="9" t="e">
        <f t="shared" si="4"/>
        <v>#DIV/0!</v>
      </c>
      <c r="K218" s="18"/>
      <c r="L218" s="73"/>
      <c r="M218" s="5"/>
    </row>
    <row r="219" spans="1:13">
      <c r="A219">
        <v>212</v>
      </c>
      <c r="B219" s="17"/>
      <c r="C219" s="17"/>
      <c r="D219" s="17"/>
      <c r="E219" s="28"/>
      <c r="F219" s="28"/>
      <c r="G219" s="19"/>
      <c r="H219" s="33"/>
      <c r="I219" s="30"/>
      <c r="J219" s="9" t="e">
        <f t="shared" si="4"/>
        <v>#DIV/0!</v>
      </c>
      <c r="K219" s="18"/>
      <c r="L219" s="73"/>
      <c r="M219" s="5"/>
    </row>
    <row r="220" spans="1:13">
      <c r="A220">
        <v>213</v>
      </c>
      <c r="B220" s="17"/>
      <c r="C220" s="17"/>
      <c r="D220" s="17"/>
      <c r="E220" s="28"/>
      <c r="F220" s="28"/>
      <c r="G220" s="19"/>
      <c r="H220" s="33"/>
      <c r="I220" s="30"/>
      <c r="J220" s="43" t="e">
        <f t="shared" si="4"/>
        <v>#DIV/0!</v>
      </c>
      <c r="K220" s="18"/>
      <c r="L220" s="73"/>
      <c r="M220" s="5"/>
    </row>
    <row r="221" spans="1:13">
      <c r="A221">
        <v>214</v>
      </c>
      <c r="B221" s="17"/>
      <c r="C221" s="17"/>
      <c r="D221" s="17"/>
      <c r="E221" s="28"/>
      <c r="F221" s="28"/>
      <c r="G221" s="19"/>
      <c r="H221" s="33"/>
      <c r="I221" s="30"/>
      <c r="J221" s="43" t="e">
        <f t="shared" si="4"/>
        <v>#DIV/0!</v>
      </c>
      <c r="K221" s="18"/>
      <c r="L221" s="73"/>
      <c r="M221" s="5"/>
    </row>
    <row r="222" spans="1:13">
      <c r="A222">
        <v>215</v>
      </c>
      <c r="B222" s="17"/>
      <c r="C222" s="17"/>
      <c r="D222" s="17"/>
      <c r="E222" s="28"/>
      <c r="F222" s="28"/>
      <c r="G222" s="19"/>
      <c r="H222" s="33"/>
      <c r="I222" s="30"/>
      <c r="J222" s="9" t="e">
        <f t="shared" si="4"/>
        <v>#DIV/0!</v>
      </c>
      <c r="K222" s="18"/>
      <c r="L222" s="73"/>
      <c r="M222" s="5"/>
    </row>
    <row r="223" spans="1:13">
      <c r="A223" s="42">
        <v>216</v>
      </c>
      <c r="B223" s="17"/>
      <c r="C223" s="17"/>
      <c r="D223" s="17"/>
      <c r="E223" s="28"/>
      <c r="F223" s="28"/>
      <c r="G223" s="19"/>
      <c r="H223" s="33"/>
      <c r="I223" s="30"/>
      <c r="J223" s="43" t="e">
        <f t="shared" si="4"/>
        <v>#DIV/0!</v>
      </c>
      <c r="K223" s="18"/>
      <c r="L223" s="73"/>
      <c r="M223" s="5"/>
    </row>
    <row r="224" spans="1:13">
      <c r="A224" s="42">
        <v>217</v>
      </c>
      <c r="B224" s="17"/>
      <c r="C224" s="17"/>
      <c r="D224" s="17"/>
      <c r="E224" s="28"/>
      <c r="F224" s="28"/>
      <c r="G224" s="19"/>
      <c r="H224" s="33"/>
      <c r="I224" s="30"/>
      <c r="J224" s="43" t="e">
        <f t="shared" si="4"/>
        <v>#DIV/0!</v>
      </c>
      <c r="K224" s="18"/>
      <c r="L224" s="73"/>
      <c r="M224" s="5"/>
    </row>
    <row r="225" spans="1:13">
      <c r="A225">
        <v>218</v>
      </c>
      <c r="B225" s="17"/>
      <c r="C225" s="17"/>
      <c r="D225" s="17"/>
      <c r="E225" s="28"/>
      <c r="F225" s="28"/>
      <c r="G225" s="19"/>
      <c r="H225" s="33"/>
      <c r="I225" s="30"/>
      <c r="J225" s="9" t="e">
        <f t="shared" si="4"/>
        <v>#DIV/0!</v>
      </c>
      <c r="K225" s="18"/>
      <c r="L225" s="73"/>
      <c r="M225" s="5"/>
    </row>
    <row r="226" spans="1:13">
      <c r="A226">
        <v>219</v>
      </c>
      <c r="B226" s="17"/>
      <c r="C226" s="17"/>
      <c r="D226" s="17"/>
      <c r="E226" s="28"/>
      <c r="F226" s="28"/>
      <c r="G226" s="19"/>
      <c r="H226" s="33"/>
      <c r="I226" s="30"/>
      <c r="J226" s="9" t="e">
        <f t="shared" si="4"/>
        <v>#DIV/0!</v>
      </c>
      <c r="K226" s="18"/>
      <c r="L226" s="73"/>
      <c r="M226" s="5"/>
    </row>
    <row r="227" spans="1:13">
      <c r="A227">
        <v>220</v>
      </c>
      <c r="B227" s="17"/>
      <c r="C227" s="17"/>
      <c r="D227" s="17"/>
      <c r="E227" s="28"/>
      <c r="F227" s="28"/>
      <c r="G227" s="19"/>
      <c r="H227" s="33"/>
      <c r="I227" s="30"/>
      <c r="J227" s="9" t="e">
        <f t="shared" si="4"/>
        <v>#DIV/0!</v>
      </c>
      <c r="K227" s="18"/>
      <c r="L227" s="73"/>
      <c r="M227" s="5"/>
    </row>
    <row r="228" spans="1:13">
      <c r="A228">
        <v>221</v>
      </c>
      <c r="B228" s="17"/>
      <c r="C228" s="17"/>
      <c r="D228" s="17"/>
      <c r="E228" s="28"/>
      <c r="F228" s="28"/>
      <c r="G228" s="19"/>
      <c r="H228" s="33"/>
      <c r="I228" s="30"/>
      <c r="J228" s="9" t="e">
        <f t="shared" si="4"/>
        <v>#DIV/0!</v>
      </c>
      <c r="K228" s="18"/>
      <c r="L228" s="73"/>
      <c r="M228" s="5"/>
    </row>
    <row r="229" spans="1:13">
      <c r="A229">
        <v>222</v>
      </c>
      <c r="B229" s="17"/>
      <c r="C229" s="17"/>
      <c r="D229" s="17"/>
      <c r="E229" s="28"/>
      <c r="F229" s="28"/>
      <c r="G229" s="19"/>
      <c r="H229" s="33"/>
      <c r="I229" s="30"/>
      <c r="J229" s="43" t="e">
        <f t="shared" si="4"/>
        <v>#DIV/0!</v>
      </c>
      <c r="K229" s="18"/>
      <c r="L229" s="73"/>
      <c r="M229" s="5"/>
    </row>
    <row r="230" spans="1:13">
      <c r="A230">
        <v>223</v>
      </c>
      <c r="B230" s="17"/>
      <c r="C230" s="17"/>
      <c r="D230" s="17"/>
      <c r="E230" s="28"/>
      <c r="F230" s="28"/>
      <c r="G230" s="19"/>
      <c r="H230" s="33"/>
      <c r="I230" s="30"/>
      <c r="J230" s="43" t="e">
        <f t="shared" si="4"/>
        <v>#DIV/0!</v>
      </c>
      <c r="K230" s="18"/>
      <c r="L230" s="73"/>
      <c r="M230" s="5"/>
    </row>
    <row r="231" spans="1:13">
      <c r="A231">
        <v>224</v>
      </c>
      <c r="B231" s="17"/>
      <c r="C231" s="17"/>
      <c r="D231" s="17"/>
      <c r="E231" s="28"/>
      <c r="F231" s="28"/>
      <c r="G231" s="19"/>
      <c r="H231" s="33"/>
      <c r="I231" s="30"/>
      <c r="J231" s="9" t="e">
        <f t="shared" si="4"/>
        <v>#DIV/0!</v>
      </c>
      <c r="K231" s="18"/>
      <c r="L231" s="73"/>
      <c r="M231" s="5"/>
    </row>
    <row r="232" spans="1:13">
      <c r="A232">
        <v>225</v>
      </c>
      <c r="B232" s="17"/>
      <c r="C232" s="17"/>
      <c r="D232" s="17"/>
      <c r="E232" s="28"/>
      <c r="F232" s="28"/>
      <c r="G232" s="19"/>
      <c r="H232" s="33"/>
      <c r="I232" s="30"/>
      <c r="J232" s="43" t="e">
        <f t="shared" si="4"/>
        <v>#DIV/0!</v>
      </c>
      <c r="K232" s="18"/>
      <c r="L232" s="73"/>
      <c r="M232" s="5"/>
    </row>
    <row r="233" spans="1:13">
      <c r="A233" s="42">
        <v>226</v>
      </c>
      <c r="B233" s="17"/>
      <c r="C233" s="17"/>
      <c r="D233" s="17"/>
      <c r="E233" s="28"/>
      <c r="F233" s="28"/>
      <c r="G233" s="19"/>
      <c r="H233" s="33"/>
      <c r="I233" s="30"/>
      <c r="J233" s="43" t="e">
        <f t="shared" si="4"/>
        <v>#DIV/0!</v>
      </c>
      <c r="K233" s="18"/>
      <c r="L233" s="73"/>
      <c r="M233" s="5"/>
    </row>
    <row r="234" spans="1:13">
      <c r="A234" s="42">
        <v>227</v>
      </c>
      <c r="B234" s="17"/>
      <c r="C234" s="17"/>
      <c r="D234" s="17"/>
      <c r="E234" s="28"/>
      <c r="F234" s="28"/>
      <c r="G234" s="19"/>
      <c r="H234" s="33"/>
      <c r="I234" s="30"/>
      <c r="J234" s="9" t="e">
        <f t="shared" si="4"/>
        <v>#DIV/0!</v>
      </c>
      <c r="K234" s="18"/>
      <c r="L234" s="73"/>
      <c r="M234" s="5"/>
    </row>
    <row r="235" spans="1:13">
      <c r="A235">
        <v>228</v>
      </c>
      <c r="B235" s="17"/>
      <c r="C235" s="17"/>
      <c r="D235" s="17"/>
      <c r="E235" s="28"/>
      <c r="F235" s="28"/>
      <c r="G235" s="19"/>
      <c r="H235" s="33"/>
      <c r="I235" s="30"/>
      <c r="J235" s="9" t="e">
        <f t="shared" si="4"/>
        <v>#DIV/0!</v>
      </c>
      <c r="K235" s="18"/>
      <c r="L235" s="73"/>
      <c r="M235" s="5"/>
    </row>
    <row r="236" spans="1:13">
      <c r="A236">
        <v>229</v>
      </c>
      <c r="B236" s="17"/>
      <c r="C236" s="17"/>
      <c r="D236" s="17"/>
      <c r="E236" s="28"/>
      <c r="F236" s="28"/>
      <c r="G236" s="19"/>
      <c r="H236" s="33"/>
      <c r="I236" s="30"/>
      <c r="J236" s="9" t="e">
        <f t="shared" si="4"/>
        <v>#DIV/0!</v>
      </c>
      <c r="K236" s="18"/>
      <c r="L236" s="73"/>
      <c r="M236" s="5"/>
    </row>
    <row r="237" spans="1:13">
      <c r="A237">
        <v>230</v>
      </c>
      <c r="B237" s="17"/>
      <c r="C237" s="17"/>
      <c r="D237" s="17"/>
      <c r="E237" s="28"/>
      <c r="F237" s="28"/>
      <c r="G237" s="19"/>
      <c r="H237" s="33"/>
      <c r="I237" s="30"/>
      <c r="J237" s="9" t="e">
        <f t="shared" si="4"/>
        <v>#DIV/0!</v>
      </c>
      <c r="K237" s="18"/>
      <c r="L237" s="73"/>
      <c r="M237" s="5"/>
    </row>
    <row r="238" spans="1:13">
      <c r="A238">
        <v>231</v>
      </c>
      <c r="B238" s="17"/>
      <c r="C238" s="17"/>
      <c r="D238" s="17"/>
      <c r="E238" s="28"/>
      <c r="F238" s="28"/>
      <c r="G238" s="19"/>
      <c r="H238" s="33"/>
      <c r="I238" s="30"/>
      <c r="J238" s="43" t="e">
        <f t="shared" si="4"/>
        <v>#DIV/0!</v>
      </c>
      <c r="K238" s="18"/>
      <c r="L238" s="73"/>
      <c r="M238" s="5"/>
    </row>
    <row r="239" spans="1:13">
      <c r="A239">
        <v>232</v>
      </c>
      <c r="B239" s="17"/>
      <c r="C239" s="17"/>
      <c r="D239" s="17"/>
      <c r="E239" s="28"/>
      <c r="F239" s="28"/>
      <c r="G239" s="19"/>
      <c r="H239" s="33"/>
      <c r="I239" s="30"/>
      <c r="J239" s="43" t="e">
        <f t="shared" si="4"/>
        <v>#DIV/0!</v>
      </c>
      <c r="K239" s="18"/>
      <c r="L239" s="73"/>
      <c r="M239" s="5"/>
    </row>
    <row r="240" spans="1:13">
      <c r="A240">
        <v>233</v>
      </c>
      <c r="B240" s="17"/>
      <c r="C240" s="17"/>
      <c r="D240" s="17"/>
      <c r="E240" s="28"/>
      <c r="F240" s="28"/>
      <c r="G240" s="19"/>
      <c r="H240" s="33"/>
      <c r="I240" s="30"/>
      <c r="J240" s="9" t="e">
        <f t="shared" si="4"/>
        <v>#DIV/0!</v>
      </c>
      <c r="K240" s="18"/>
      <c r="L240" s="73"/>
      <c r="M240" s="5"/>
    </row>
    <row r="241" spans="1:13">
      <c r="A241">
        <v>234</v>
      </c>
      <c r="B241" s="17"/>
      <c r="C241" s="17"/>
      <c r="D241" s="17"/>
      <c r="E241" s="28"/>
      <c r="F241" s="28"/>
      <c r="G241" s="19"/>
      <c r="H241" s="33"/>
      <c r="I241" s="30"/>
      <c r="J241" s="43" t="e">
        <f t="shared" si="4"/>
        <v>#DIV/0!</v>
      </c>
      <c r="K241" s="18"/>
      <c r="L241" s="73"/>
      <c r="M241" s="5"/>
    </row>
    <row r="242" spans="1:13">
      <c r="A242">
        <v>235</v>
      </c>
      <c r="B242" s="17"/>
      <c r="C242" s="17"/>
      <c r="D242" s="17"/>
      <c r="E242" s="28"/>
      <c r="F242" s="28"/>
      <c r="G242" s="19"/>
      <c r="H242" s="33"/>
      <c r="I242" s="30"/>
      <c r="J242" s="43" t="e">
        <f t="shared" si="4"/>
        <v>#DIV/0!</v>
      </c>
      <c r="K242" s="18"/>
      <c r="L242" s="73"/>
      <c r="M242" s="5"/>
    </row>
    <row r="243" spans="1:13">
      <c r="A243" s="42">
        <v>236</v>
      </c>
      <c r="B243" s="17"/>
      <c r="C243" s="17"/>
      <c r="D243" s="17"/>
      <c r="E243" s="28"/>
      <c r="F243" s="28"/>
      <c r="G243" s="19"/>
      <c r="H243" s="33"/>
      <c r="I243" s="30"/>
      <c r="J243" s="9" t="e">
        <f t="shared" si="4"/>
        <v>#DIV/0!</v>
      </c>
      <c r="K243" s="18"/>
      <c r="L243" s="73"/>
      <c r="M243" s="5"/>
    </row>
    <row r="244" spans="1:13">
      <c r="A244" s="42">
        <v>237</v>
      </c>
      <c r="B244" s="17"/>
      <c r="C244" s="17"/>
      <c r="D244" s="17"/>
      <c r="E244" s="28"/>
      <c r="F244" s="28"/>
      <c r="G244" s="19"/>
      <c r="H244" s="33"/>
      <c r="I244" s="30"/>
      <c r="J244" s="9" t="e">
        <f t="shared" si="4"/>
        <v>#DIV/0!</v>
      </c>
      <c r="K244" s="18"/>
      <c r="L244" s="73"/>
      <c r="M244" s="5"/>
    </row>
    <row r="245" spans="1:13">
      <c r="A245">
        <v>238</v>
      </c>
      <c r="B245" s="17"/>
      <c r="C245" s="17"/>
      <c r="D245" s="17"/>
      <c r="E245" s="28"/>
      <c r="F245" s="28"/>
      <c r="G245" s="19"/>
      <c r="H245" s="33"/>
      <c r="I245" s="30"/>
      <c r="J245" s="9" t="e">
        <f t="shared" si="4"/>
        <v>#DIV/0!</v>
      </c>
      <c r="K245" s="18"/>
      <c r="L245" s="73"/>
      <c r="M245" s="5"/>
    </row>
    <row r="246" spans="1:13">
      <c r="A246">
        <v>239</v>
      </c>
      <c r="B246" s="17"/>
      <c r="C246" s="17"/>
      <c r="D246" s="17"/>
      <c r="E246" s="28"/>
      <c r="F246" s="28"/>
      <c r="G246" s="19"/>
      <c r="H246" s="33"/>
      <c r="I246" s="30"/>
      <c r="J246" s="9" t="e">
        <f t="shared" si="4"/>
        <v>#DIV/0!</v>
      </c>
      <c r="K246" s="18"/>
      <c r="L246" s="73"/>
      <c r="M246" s="5"/>
    </row>
    <row r="247" spans="1:13">
      <c r="A247">
        <v>240</v>
      </c>
      <c r="B247" s="17"/>
      <c r="C247" s="17"/>
      <c r="D247" s="17"/>
      <c r="E247" s="28"/>
      <c r="F247" s="28"/>
      <c r="G247" s="19"/>
      <c r="H247" s="33"/>
      <c r="I247" s="30"/>
      <c r="J247" s="43" t="e">
        <f t="shared" si="4"/>
        <v>#DIV/0!</v>
      </c>
      <c r="K247" s="18"/>
      <c r="L247" s="73"/>
      <c r="M247" s="5"/>
    </row>
    <row r="248" spans="1:13">
      <c r="A248">
        <v>241</v>
      </c>
      <c r="B248" s="17"/>
      <c r="C248" s="17"/>
      <c r="D248" s="17"/>
      <c r="E248" s="28"/>
      <c r="F248" s="28"/>
      <c r="G248" s="19"/>
      <c r="H248" s="33"/>
      <c r="I248" s="30"/>
      <c r="J248" s="43" t="e">
        <f t="shared" si="4"/>
        <v>#DIV/0!</v>
      </c>
      <c r="K248" s="18"/>
      <c r="L248" s="73"/>
      <c r="M248" s="5"/>
    </row>
    <row r="249" spans="1:13">
      <c r="A249">
        <v>242</v>
      </c>
      <c r="B249" s="17"/>
      <c r="C249" s="17"/>
      <c r="D249" s="17"/>
      <c r="E249" s="28"/>
      <c r="F249" s="28"/>
      <c r="G249" s="19"/>
      <c r="H249" s="33"/>
      <c r="I249" s="30"/>
      <c r="J249" s="9" t="e">
        <f t="shared" si="4"/>
        <v>#DIV/0!</v>
      </c>
      <c r="K249" s="18"/>
      <c r="L249" s="73"/>
      <c r="M249" s="5"/>
    </row>
    <row r="250" spans="1:13">
      <c r="A250">
        <v>243</v>
      </c>
      <c r="B250" s="17"/>
      <c r="C250" s="17"/>
      <c r="D250" s="17"/>
      <c r="E250" s="28"/>
      <c r="F250" s="28"/>
      <c r="G250" s="19"/>
      <c r="H250" s="33"/>
      <c r="I250" s="30"/>
      <c r="J250" s="43" t="e">
        <f t="shared" si="4"/>
        <v>#DIV/0!</v>
      </c>
      <c r="K250" s="18"/>
      <c r="L250" s="73"/>
      <c r="M250" s="5"/>
    </row>
    <row r="251" spans="1:13">
      <c r="A251">
        <v>244</v>
      </c>
      <c r="B251" s="17"/>
      <c r="C251" s="17"/>
      <c r="D251" s="17"/>
      <c r="E251" s="28"/>
      <c r="F251" s="28"/>
      <c r="G251" s="19"/>
      <c r="H251" s="33"/>
      <c r="I251" s="30"/>
      <c r="J251" s="43" t="e">
        <f t="shared" si="4"/>
        <v>#DIV/0!</v>
      </c>
      <c r="K251" s="18"/>
      <c r="L251" s="73"/>
      <c r="M251" s="5"/>
    </row>
    <row r="252" spans="1:13">
      <c r="A252">
        <v>245</v>
      </c>
      <c r="B252" s="17"/>
      <c r="C252" s="17"/>
      <c r="D252" s="17"/>
      <c r="E252" s="28"/>
      <c r="F252" s="28"/>
      <c r="G252" s="19"/>
      <c r="H252" s="33"/>
      <c r="I252" s="30"/>
      <c r="J252" s="9" t="e">
        <f t="shared" si="4"/>
        <v>#DIV/0!</v>
      </c>
      <c r="K252" s="18"/>
      <c r="L252" s="73"/>
      <c r="M252" s="5"/>
    </row>
    <row r="253" spans="1:13">
      <c r="A253" s="42">
        <v>246</v>
      </c>
      <c r="B253" s="17"/>
      <c r="C253" s="17"/>
      <c r="D253" s="17"/>
      <c r="E253" s="28"/>
      <c r="F253" s="28"/>
      <c r="G253" s="19"/>
      <c r="H253" s="33"/>
      <c r="I253" s="30"/>
      <c r="J253" s="9" t="e">
        <f t="shared" si="4"/>
        <v>#DIV/0!</v>
      </c>
      <c r="K253" s="18"/>
      <c r="L253" s="73"/>
      <c r="M253" s="5"/>
    </row>
    <row r="254" spans="1:13">
      <c r="A254" s="42">
        <v>247</v>
      </c>
      <c r="B254" s="17"/>
      <c r="C254" s="17"/>
      <c r="D254" s="17"/>
      <c r="E254" s="28"/>
      <c r="F254" s="28"/>
      <c r="G254" s="19"/>
      <c r="H254" s="33"/>
      <c r="I254" s="30"/>
      <c r="J254" s="9" t="e">
        <f t="shared" si="4"/>
        <v>#DIV/0!</v>
      </c>
      <c r="K254" s="18"/>
      <c r="L254" s="73"/>
      <c r="M254" s="5"/>
    </row>
    <row r="255" spans="1:13">
      <c r="A255">
        <v>248</v>
      </c>
      <c r="B255" s="17"/>
      <c r="C255" s="17"/>
      <c r="D255" s="17"/>
      <c r="E255" s="28"/>
      <c r="F255" s="28"/>
      <c r="G255" s="19"/>
      <c r="H255" s="33"/>
      <c r="I255" s="30"/>
      <c r="J255" s="9" t="e">
        <f t="shared" si="4"/>
        <v>#DIV/0!</v>
      </c>
      <c r="K255" s="18"/>
      <c r="L255" s="73"/>
      <c r="M255" s="5"/>
    </row>
    <row r="256" spans="1:13">
      <c r="A256">
        <v>249</v>
      </c>
      <c r="B256" s="17"/>
      <c r="C256" s="17"/>
      <c r="D256" s="17"/>
      <c r="E256" s="28"/>
      <c r="F256" s="28"/>
      <c r="G256" s="19"/>
      <c r="H256" s="33"/>
      <c r="I256" s="30"/>
      <c r="J256" s="43" t="e">
        <f t="shared" si="4"/>
        <v>#DIV/0!</v>
      </c>
      <c r="K256" s="18"/>
      <c r="L256" s="73"/>
      <c r="M256" s="5"/>
    </row>
    <row r="257" spans="1:13">
      <c r="A257">
        <v>250</v>
      </c>
      <c r="B257" s="17"/>
      <c r="C257" s="17"/>
      <c r="D257" s="17"/>
      <c r="E257" s="28"/>
      <c r="F257" s="28"/>
      <c r="G257" s="19"/>
      <c r="H257" s="33"/>
      <c r="I257" s="30"/>
      <c r="J257" s="43" t="e">
        <f t="shared" si="4"/>
        <v>#DIV/0!</v>
      </c>
      <c r="K257" s="18"/>
      <c r="L257" s="73"/>
      <c r="M257" s="5"/>
    </row>
    <row r="258" spans="1:13">
      <c r="A258">
        <v>251</v>
      </c>
      <c r="B258" s="17"/>
      <c r="C258" s="17"/>
      <c r="D258" s="17"/>
      <c r="E258" s="28"/>
      <c r="F258" s="28"/>
      <c r="G258" s="19"/>
      <c r="H258" s="33"/>
      <c r="I258" s="30"/>
      <c r="J258" s="9" t="e">
        <f t="shared" si="4"/>
        <v>#DIV/0!</v>
      </c>
      <c r="K258" s="18"/>
      <c r="L258" s="73"/>
      <c r="M258" s="5"/>
    </row>
    <row r="259" spans="1:13">
      <c r="A259">
        <v>252</v>
      </c>
      <c r="B259" s="17"/>
      <c r="C259" s="17"/>
      <c r="D259" s="17"/>
      <c r="E259" s="28"/>
      <c r="F259" s="28"/>
      <c r="G259" s="19"/>
      <c r="H259" s="33"/>
      <c r="I259" s="30"/>
      <c r="J259" s="43" t="e">
        <f t="shared" si="4"/>
        <v>#DIV/0!</v>
      </c>
      <c r="K259" s="18"/>
      <c r="L259" s="73"/>
      <c r="M259" s="5"/>
    </row>
    <row r="260" spans="1:13">
      <c r="A260">
        <v>253</v>
      </c>
      <c r="B260" s="17"/>
      <c r="C260" s="17"/>
      <c r="D260" s="17"/>
      <c r="E260" s="28"/>
      <c r="F260" s="28"/>
      <c r="G260" s="19"/>
      <c r="H260" s="33"/>
      <c r="I260" s="30"/>
      <c r="J260" s="43" t="e">
        <f t="shared" si="4"/>
        <v>#DIV/0!</v>
      </c>
      <c r="K260" s="18"/>
      <c r="L260" s="73"/>
      <c r="M260" s="5"/>
    </row>
    <row r="261" spans="1:13">
      <c r="A261">
        <v>254</v>
      </c>
      <c r="B261" s="17"/>
      <c r="C261" s="17"/>
      <c r="D261" s="17"/>
      <c r="E261" s="28"/>
      <c r="F261" s="28"/>
      <c r="G261" s="19"/>
      <c r="H261" s="33"/>
      <c r="I261" s="30"/>
      <c r="J261" s="9" t="e">
        <f t="shared" si="4"/>
        <v>#DIV/0!</v>
      </c>
      <c r="K261" s="18"/>
      <c r="L261" s="73"/>
      <c r="M261" s="5"/>
    </row>
    <row r="262" spans="1:13">
      <c r="A262">
        <v>255</v>
      </c>
      <c r="B262" s="17"/>
      <c r="C262" s="17"/>
      <c r="D262" s="17"/>
      <c r="E262" s="28"/>
      <c r="F262" s="28"/>
      <c r="G262" s="19"/>
      <c r="H262" s="33"/>
      <c r="I262" s="30"/>
      <c r="J262" s="9" t="e">
        <f t="shared" si="4"/>
        <v>#DIV/0!</v>
      </c>
      <c r="K262" s="18"/>
      <c r="L262" s="73"/>
      <c r="M262" s="5"/>
    </row>
    <row r="263" spans="1:13">
      <c r="A263" s="42">
        <v>256</v>
      </c>
      <c r="B263" s="17"/>
      <c r="C263" s="17"/>
      <c r="D263" s="17"/>
      <c r="E263" s="28"/>
      <c r="F263" s="28"/>
      <c r="G263" s="19"/>
      <c r="H263" s="33"/>
      <c r="I263" s="30"/>
      <c r="J263" s="9" t="e">
        <f t="shared" ref="J263:J326" si="5">H263/I263</f>
        <v>#DIV/0!</v>
      </c>
      <c r="K263" s="18"/>
      <c r="L263" s="73"/>
      <c r="M263" s="5"/>
    </row>
    <row r="264" spans="1:13">
      <c r="A264" s="42">
        <v>257</v>
      </c>
      <c r="B264" s="17"/>
      <c r="C264" s="17"/>
      <c r="D264" s="17"/>
      <c r="E264" s="28"/>
      <c r="F264" s="28"/>
      <c r="G264" s="19"/>
      <c r="H264" s="33"/>
      <c r="I264" s="30"/>
      <c r="J264" s="9" t="e">
        <f t="shared" si="5"/>
        <v>#DIV/0!</v>
      </c>
      <c r="K264" s="18"/>
      <c r="L264" s="73"/>
      <c r="M264" s="5"/>
    </row>
    <row r="265" spans="1:13">
      <c r="A265">
        <v>258</v>
      </c>
      <c r="B265" s="17"/>
      <c r="C265" s="17"/>
      <c r="D265" s="17"/>
      <c r="E265" s="28"/>
      <c r="F265" s="28"/>
      <c r="G265" s="19"/>
      <c r="H265" s="33"/>
      <c r="I265" s="30"/>
      <c r="J265" s="43" t="e">
        <f t="shared" si="5"/>
        <v>#DIV/0!</v>
      </c>
      <c r="K265" s="18"/>
      <c r="L265" s="73"/>
      <c r="M265" s="5"/>
    </row>
    <row r="266" spans="1:13">
      <c r="A266">
        <v>259</v>
      </c>
      <c r="B266" s="17"/>
      <c r="C266" s="17"/>
      <c r="D266" s="17"/>
      <c r="E266" s="28"/>
      <c r="F266" s="28"/>
      <c r="G266" s="19"/>
      <c r="H266" s="33"/>
      <c r="I266" s="30"/>
      <c r="J266" s="43" t="e">
        <f t="shared" si="5"/>
        <v>#DIV/0!</v>
      </c>
      <c r="K266" s="18"/>
      <c r="L266" s="73"/>
      <c r="M266" s="5"/>
    </row>
    <row r="267" spans="1:13">
      <c r="A267">
        <v>260</v>
      </c>
      <c r="B267" s="17"/>
      <c r="C267" s="17"/>
      <c r="D267" s="17"/>
      <c r="E267" s="28"/>
      <c r="F267" s="28"/>
      <c r="G267" s="19"/>
      <c r="H267" s="33"/>
      <c r="I267" s="30"/>
      <c r="J267" s="9" t="e">
        <f t="shared" si="5"/>
        <v>#DIV/0!</v>
      </c>
      <c r="K267" s="18"/>
      <c r="L267" s="73"/>
      <c r="M267" s="5"/>
    </row>
    <row r="268" spans="1:13">
      <c r="A268">
        <v>261</v>
      </c>
      <c r="B268" s="17"/>
      <c r="C268" s="17"/>
      <c r="D268" s="17"/>
      <c r="E268" s="28"/>
      <c r="F268" s="28"/>
      <c r="G268" s="19"/>
      <c r="H268" s="33"/>
      <c r="I268" s="30"/>
      <c r="J268" s="43" t="e">
        <f t="shared" si="5"/>
        <v>#DIV/0!</v>
      </c>
      <c r="K268" s="18"/>
      <c r="L268" s="73"/>
      <c r="M268" s="5"/>
    </row>
    <row r="269" spans="1:13">
      <c r="A269">
        <v>262</v>
      </c>
      <c r="B269" s="17"/>
      <c r="C269" s="17"/>
      <c r="D269" s="17"/>
      <c r="E269" s="28"/>
      <c r="F269" s="28"/>
      <c r="G269" s="19"/>
      <c r="H269" s="33"/>
      <c r="I269" s="30"/>
      <c r="J269" s="43" t="e">
        <f t="shared" si="5"/>
        <v>#DIV/0!</v>
      </c>
      <c r="K269" s="18"/>
      <c r="L269" s="73"/>
      <c r="M269" s="5"/>
    </row>
    <row r="270" spans="1:13">
      <c r="A270">
        <v>263</v>
      </c>
      <c r="B270" s="17"/>
      <c r="C270" s="17"/>
      <c r="D270" s="17"/>
      <c r="E270" s="28"/>
      <c r="F270" s="28"/>
      <c r="G270" s="19"/>
      <c r="H270" s="33"/>
      <c r="I270" s="30"/>
      <c r="J270" s="9" t="e">
        <f t="shared" si="5"/>
        <v>#DIV/0!</v>
      </c>
      <c r="K270" s="18"/>
      <c r="L270" s="73"/>
      <c r="M270" s="5"/>
    </row>
    <row r="271" spans="1:13">
      <c r="A271">
        <v>264</v>
      </c>
      <c r="B271" s="17"/>
      <c r="C271" s="17"/>
      <c r="D271" s="17"/>
      <c r="E271" s="28"/>
      <c r="F271" s="28"/>
      <c r="G271" s="19"/>
      <c r="H271" s="33"/>
      <c r="I271" s="30"/>
      <c r="J271" s="9" t="e">
        <f t="shared" si="5"/>
        <v>#DIV/0!</v>
      </c>
      <c r="K271" s="18"/>
      <c r="L271" s="73"/>
      <c r="M271" s="5"/>
    </row>
    <row r="272" spans="1:13">
      <c r="A272">
        <v>265</v>
      </c>
      <c r="B272" s="17"/>
      <c r="C272" s="17"/>
      <c r="D272" s="17"/>
      <c r="E272" s="28"/>
      <c r="F272" s="28"/>
      <c r="G272" s="19"/>
      <c r="H272" s="33"/>
      <c r="I272" s="30"/>
      <c r="J272" s="9" t="e">
        <f t="shared" si="5"/>
        <v>#DIV/0!</v>
      </c>
      <c r="K272" s="18"/>
      <c r="L272" s="73"/>
      <c r="M272" s="5"/>
    </row>
    <row r="273" spans="1:13">
      <c r="A273" s="42">
        <v>266</v>
      </c>
      <c r="B273" s="17"/>
      <c r="C273" s="17"/>
      <c r="D273" s="17"/>
      <c r="E273" s="28"/>
      <c r="F273" s="28"/>
      <c r="G273" s="19"/>
      <c r="H273" s="33"/>
      <c r="I273" s="30"/>
      <c r="J273" s="9" t="e">
        <f t="shared" si="5"/>
        <v>#DIV/0!</v>
      </c>
      <c r="K273" s="18"/>
      <c r="L273" s="73"/>
      <c r="M273" s="5"/>
    </row>
    <row r="274" spans="1:13">
      <c r="A274" s="42">
        <v>267</v>
      </c>
      <c r="B274" s="17"/>
      <c r="C274" s="17"/>
      <c r="D274" s="17"/>
      <c r="E274" s="28"/>
      <c r="F274" s="28"/>
      <c r="G274" s="19"/>
      <c r="H274" s="33"/>
      <c r="I274" s="30"/>
      <c r="J274" s="43" t="e">
        <f t="shared" si="5"/>
        <v>#DIV/0!</v>
      </c>
      <c r="K274" s="18"/>
      <c r="L274" s="73"/>
      <c r="M274" s="5"/>
    </row>
    <row r="275" spans="1:13">
      <c r="A275">
        <v>268</v>
      </c>
      <c r="B275" s="17"/>
      <c r="C275" s="17"/>
      <c r="D275" s="17"/>
      <c r="E275" s="28"/>
      <c r="F275" s="28"/>
      <c r="G275" s="19"/>
      <c r="H275" s="33"/>
      <c r="I275" s="30"/>
      <c r="J275" s="43" t="e">
        <f t="shared" si="5"/>
        <v>#DIV/0!</v>
      </c>
      <c r="K275" s="18"/>
      <c r="L275" s="73"/>
      <c r="M275" s="5"/>
    </row>
    <row r="276" spans="1:13">
      <c r="A276">
        <v>269</v>
      </c>
      <c r="B276" s="17"/>
      <c r="C276" s="17"/>
      <c r="D276" s="17"/>
      <c r="E276" s="28"/>
      <c r="F276" s="28"/>
      <c r="G276" s="19"/>
      <c r="H276" s="33"/>
      <c r="I276" s="30"/>
      <c r="J276" s="9" t="e">
        <f t="shared" si="5"/>
        <v>#DIV/0!</v>
      </c>
      <c r="K276" s="18"/>
      <c r="L276" s="73"/>
      <c r="M276" s="5"/>
    </row>
    <row r="277" spans="1:13">
      <c r="A277">
        <v>270</v>
      </c>
      <c r="B277" s="17"/>
      <c r="C277" s="17"/>
      <c r="D277" s="17"/>
      <c r="E277" s="28"/>
      <c r="F277" s="28"/>
      <c r="G277" s="19"/>
      <c r="H277" s="33"/>
      <c r="I277" s="30"/>
      <c r="J277" s="43" t="e">
        <f t="shared" si="5"/>
        <v>#DIV/0!</v>
      </c>
      <c r="K277" s="18"/>
      <c r="L277" s="73"/>
      <c r="M277" s="5"/>
    </row>
    <row r="278" spans="1:13">
      <c r="A278">
        <v>271</v>
      </c>
      <c r="B278" s="17"/>
      <c r="C278" s="17"/>
      <c r="D278" s="17"/>
      <c r="E278" s="28"/>
      <c r="F278" s="28"/>
      <c r="G278" s="19"/>
      <c r="H278" s="33"/>
      <c r="I278" s="30"/>
      <c r="J278" s="43" t="e">
        <f t="shared" si="5"/>
        <v>#DIV/0!</v>
      </c>
      <c r="K278" s="18"/>
      <c r="L278" s="73"/>
      <c r="M278" s="5"/>
    </row>
    <row r="279" spans="1:13">
      <c r="A279">
        <v>272</v>
      </c>
      <c r="B279" s="17"/>
      <c r="C279" s="17"/>
      <c r="D279" s="17"/>
      <c r="E279" s="28"/>
      <c r="F279" s="28"/>
      <c r="G279" s="19"/>
      <c r="H279" s="33"/>
      <c r="I279" s="30"/>
      <c r="J279" s="9" t="e">
        <f t="shared" si="5"/>
        <v>#DIV/0!</v>
      </c>
      <c r="K279" s="18"/>
      <c r="L279" s="73"/>
      <c r="M279" s="5"/>
    </row>
    <row r="280" spans="1:13">
      <c r="A280">
        <v>273</v>
      </c>
      <c r="B280" s="17"/>
      <c r="C280" s="17"/>
      <c r="D280" s="17"/>
      <c r="E280" s="28"/>
      <c r="F280" s="28"/>
      <c r="G280" s="19"/>
      <c r="H280" s="33"/>
      <c r="I280" s="30"/>
      <c r="J280" s="9" t="e">
        <f t="shared" si="5"/>
        <v>#DIV/0!</v>
      </c>
      <c r="K280" s="18"/>
      <c r="L280" s="73"/>
      <c r="M280" s="5"/>
    </row>
    <row r="281" spans="1:13">
      <c r="A281">
        <v>274</v>
      </c>
      <c r="B281" s="17"/>
      <c r="C281" s="17"/>
      <c r="D281" s="17"/>
      <c r="E281" s="28"/>
      <c r="F281" s="28"/>
      <c r="G281" s="19"/>
      <c r="H281" s="33"/>
      <c r="I281" s="30"/>
      <c r="J281" s="9" t="e">
        <f t="shared" si="5"/>
        <v>#DIV/0!</v>
      </c>
      <c r="K281" s="18"/>
      <c r="L281" s="73"/>
      <c r="M281" s="5"/>
    </row>
    <row r="282" spans="1:13">
      <c r="A282">
        <v>275</v>
      </c>
      <c r="B282" s="17"/>
      <c r="C282" s="17"/>
      <c r="D282" s="17"/>
      <c r="E282" s="28"/>
      <c r="F282" s="28"/>
      <c r="G282" s="19"/>
      <c r="H282" s="33"/>
      <c r="I282" s="30"/>
      <c r="J282" s="9" t="e">
        <f t="shared" si="5"/>
        <v>#DIV/0!</v>
      </c>
      <c r="K282" s="18"/>
      <c r="L282" s="73"/>
      <c r="M282" s="5"/>
    </row>
    <row r="283" spans="1:13">
      <c r="A283" s="42">
        <v>276</v>
      </c>
      <c r="B283" s="17"/>
      <c r="C283" s="17"/>
      <c r="D283" s="17"/>
      <c r="E283" s="28"/>
      <c r="F283" s="28"/>
      <c r="G283" s="19"/>
      <c r="H283" s="33"/>
      <c r="I283" s="30"/>
      <c r="J283" s="43" t="e">
        <f t="shared" si="5"/>
        <v>#DIV/0!</v>
      </c>
      <c r="K283" s="18"/>
      <c r="L283" s="73"/>
      <c r="M283" s="5"/>
    </row>
    <row r="284" spans="1:13">
      <c r="A284" s="42">
        <v>277</v>
      </c>
      <c r="B284" s="17"/>
      <c r="C284" s="17"/>
      <c r="D284" s="17"/>
      <c r="E284" s="28"/>
      <c r="F284" s="28"/>
      <c r="G284" s="19"/>
      <c r="H284" s="33"/>
      <c r="I284" s="30"/>
      <c r="J284" s="43" t="e">
        <f t="shared" si="5"/>
        <v>#DIV/0!</v>
      </c>
      <c r="K284" s="18"/>
      <c r="L284" s="73"/>
      <c r="M284" s="5"/>
    </row>
    <row r="285" spans="1:13">
      <c r="A285">
        <v>278</v>
      </c>
      <c r="B285" s="17"/>
      <c r="C285" s="17"/>
      <c r="D285" s="17"/>
      <c r="E285" s="28"/>
      <c r="F285" s="28"/>
      <c r="G285" s="19"/>
      <c r="H285" s="33"/>
      <c r="I285" s="30"/>
      <c r="J285" s="9" t="e">
        <f t="shared" si="5"/>
        <v>#DIV/0!</v>
      </c>
      <c r="K285" s="18"/>
      <c r="L285" s="73"/>
      <c r="M285" s="5"/>
    </row>
    <row r="286" spans="1:13">
      <c r="A286">
        <v>279</v>
      </c>
      <c r="B286" s="17"/>
      <c r="C286" s="17"/>
      <c r="D286" s="17"/>
      <c r="E286" s="28"/>
      <c r="F286" s="28"/>
      <c r="G286" s="19"/>
      <c r="H286" s="33"/>
      <c r="I286" s="30"/>
      <c r="J286" s="43" t="e">
        <f t="shared" si="5"/>
        <v>#DIV/0!</v>
      </c>
      <c r="K286" s="18"/>
      <c r="L286" s="73"/>
      <c r="M286" s="5"/>
    </row>
    <row r="287" spans="1:13">
      <c r="A287">
        <v>280</v>
      </c>
      <c r="B287" s="17"/>
      <c r="C287" s="17"/>
      <c r="D287" s="17"/>
      <c r="E287" s="28"/>
      <c r="F287" s="28"/>
      <c r="G287" s="19"/>
      <c r="H287" s="33"/>
      <c r="I287" s="30"/>
      <c r="J287" s="43" t="e">
        <f t="shared" si="5"/>
        <v>#DIV/0!</v>
      </c>
      <c r="K287" s="18"/>
      <c r="L287" s="73"/>
      <c r="M287" s="5"/>
    </row>
    <row r="288" spans="1:13">
      <c r="A288">
        <v>281</v>
      </c>
      <c r="B288" s="17"/>
      <c r="C288" s="17"/>
      <c r="D288" s="17"/>
      <c r="E288" s="28"/>
      <c r="F288" s="28"/>
      <c r="G288" s="19"/>
      <c r="H288" s="33"/>
      <c r="I288" s="30"/>
      <c r="J288" s="9" t="e">
        <f t="shared" si="5"/>
        <v>#DIV/0!</v>
      </c>
      <c r="K288" s="18"/>
      <c r="L288" s="73"/>
      <c r="M288" s="5"/>
    </row>
    <row r="289" spans="1:13">
      <c r="A289">
        <v>282</v>
      </c>
      <c r="B289" s="17"/>
      <c r="C289" s="17"/>
      <c r="D289" s="17"/>
      <c r="E289" s="28"/>
      <c r="F289" s="28"/>
      <c r="G289" s="19"/>
      <c r="H289" s="33"/>
      <c r="I289" s="30"/>
      <c r="J289" s="9" t="e">
        <f t="shared" si="5"/>
        <v>#DIV/0!</v>
      </c>
      <c r="K289" s="18"/>
      <c r="L289" s="73"/>
      <c r="M289" s="5"/>
    </row>
    <row r="290" spans="1:13">
      <c r="A290">
        <v>283</v>
      </c>
      <c r="B290" s="17"/>
      <c r="C290" s="17"/>
      <c r="D290" s="17"/>
      <c r="E290" s="28"/>
      <c r="F290" s="28"/>
      <c r="G290" s="19"/>
      <c r="H290" s="33"/>
      <c r="I290" s="30"/>
      <c r="J290" s="9" t="e">
        <f t="shared" si="5"/>
        <v>#DIV/0!</v>
      </c>
      <c r="K290" s="18"/>
      <c r="L290" s="73"/>
      <c r="M290" s="5"/>
    </row>
    <row r="291" spans="1:13">
      <c r="A291">
        <v>284</v>
      </c>
      <c r="B291" s="17"/>
      <c r="C291" s="17"/>
      <c r="D291" s="17"/>
      <c r="E291" s="28"/>
      <c r="F291" s="28"/>
      <c r="G291" s="19"/>
      <c r="H291" s="33"/>
      <c r="I291" s="30"/>
      <c r="J291" s="9" t="e">
        <f t="shared" si="5"/>
        <v>#DIV/0!</v>
      </c>
      <c r="K291" s="18"/>
      <c r="L291" s="73"/>
      <c r="M291" s="5"/>
    </row>
    <row r="292" spans="1:13">
      <c r="A292">
        <v>285</v>
      </c>
      <c r="B292" s="17"/>
      <c r="C292" s="17"/>
      <c r="D292" s="17"/>
      <c r="E292" s="28"/>
      <c r="F292" s="28"/>
      <c r="G292" s="19"/>
      <c r="H292" s="33"/>
      <c r="I292" s="30"/>
      <c r="J292" s="43" t="e">
        <f t="shared" si="5"/>
        <v>#DIV/0!</v>
      </c>
      <c r="K292" s="18"/>
      <c r="L292" s="73"/>
      <c r="M292" s="5"/>
    </row>
    <row r="293" spans="1:13">
      <c r="A293" s="42">
        <v>286</v>
      </c>
      <c r="B293" s="17"/>
      <c r="C293" s="17"/>
      <c r="D293" s="17"/>
      <c r="E293" s="28"/>
      <c r="F293" s="28"/>
      <c r="G293" s="19"/>
      <c r="H293" s="33"/>
      <c r="I293" s="30"/>
      <c r="J293" s="43" t="e">
        <f t="shared" si="5"/>
        <v>#DIV/0!</v>
      </c>
      <c r="K293" s="18"/>
      <c r="L293" s="73"/>
      <c r="M293" s="5"/>
    </row>
    <row r="294" spans="1:13">
      <c r="A294" s="42">
        <v>287</v>
      </c>
      <c r="B294" s="17"/>
      <c r="C294" s="17"/>
      <c r="D294" s="17"/>
      <c r="E294" s="28"/>
      <c r="F294" s="28"/>
      <c r="G294" s="19"/>
      <c r="H294" s="33"/>
      <c r="I294" s="30"/>
      <c r="J294" s="9" t="e">
        <f t="shared" si="5"/>
        <v>#DIV/0!</v>
      </c>
      <c r="K294" s="18"/>
      <c r="L294" s="73"/>
      <c r="M294" s="5"/>
    </row>
    <row r="295" spans="1:13">
      <c r="A295">
        <v>288</v>
      </c>
      <c r="B295" s="17"/>
      <c r="C295" s="17"/>
      <c r="D295" s="17"/>
      <c r="E295" s="28"/>
      <c r="F295" s="28"/>
      <c r="G295" s="19"/>
      <c r="H295" s="33"/>
      <c r="I295" s="30"/>
      <c r="J295" s="43" t="e">
        <f t="shared" si="5"/>
        <v>#DIV/0!</v>
      </c>
      <c r="K295" s="18"/>
      <c r="L295" s="73"/>
      <c r="M295" s="5"/>
    </row>
    <row r="296" spans="1:13">
      <c r="A296">
        <v>289</v>
      </c>
      <c r="B296" s="17"/>
      <c r="C296" s="17"/>
      <c r="D296" s="17"/>
      <c r="E296" s="28"/>
      <c r="F296" s="28"/>
      <c r="G296" s="19"/>
      <c r="H296" s="33"/>
      <c r="I296" s="30"/>
      <c r="J296" s="43" t="e">
        <f t="shared" si="5"/>
        <v>#DIV/0!</v>
      </c>
      <c r="K296" s="18"/>
      <c r="L296" s="73"/>
      <c r="M296" s="5"/>
    </row>
    <row r="297" spans="1:13">
      <c r="A297">
        <v>290</v>
      </c>
      <c r="B297" s="17"/>
      <c r="C297" s="17"/>
      <c r="D297" s="17"/>
      <c r="E297" s="28"/>
      <c r="F297" s="28"/>
      <c r="G297" s="19"/>
      <c r="H297" s="33"/>
      <c r="I297" s="30"/>
      <c r="J297" s="9" t="e">
        <f t="shared" si="5"/>
        <v>#DIV/0!</v>
      </c>
      <c r="K297" s="18"/>
      <c r="L297" s="73"/>
      <c r="M297" s="5"/>
    </row>
    <row r="298" spans="1:13">
      <c r="A298">
        <v>291</v>
      </c>
      <c r="B298" s="17"/>
      <c r="C298" s="17"/>
      <c r="D298" s="17"/>
      <c r="E298" s="28"/>
      <c r="F298" s="28"/>
      <c r="G298" s="19"/>
      <c r="H298" s="33"/>
      <c r="I298" s="30"/>
      <c r="J298" s="9" t="e">
        <f t="shared" si="5"/>
        <v>#DIV/0!</v>
      </c>
      <c r="K298" s="18"/>
      <c r="L298" s="73"/>
      <c r="M298" s="5"/>
    </row>
    <row r="299" spans="1:13">
      <c r="A299">
        <v>292</v>
      </c>
      <c r="B299" s="17"/>
      <c r="C299" s="17"/>
      <c r="D299" s="17"/>
      <c r="E299" s="28"/>
      <c r="F299" s="28"/>
      <c r="G299" s="19"/>
      <c r="H299" s="33"/>
      <c r="I299" s="30"/>
      <c r="J299" s="9" t="e">
        <f t="shared" si="5"/>
        <v>#DIV/0!</v>
      </c>
      <c r="K299" s="18"/>
      <c r="L299" s="73"/>
      <c r="M299" s="5"/>
    </row>
    <row r="300" spans="1:13">
      <c r="A300">
        <v>293</v>
      </c>
      <c r="B300" s="17"/>
      <c r="C300" s="17"/>
      <c r="D300" s="17"/>
      <c r="E300" s="28"/>
      <c r="F300" s="28"/>
      <c r="G300" s="19"/>
      <c r="H300" s="33"/>
      <c r="I300" s="30"/>
      <c r="J300" s="9" t="e">
        <f t="shared" si="5"/>
        <v>#DIV/0!</v>
      </c>
      <c r="K300" s="18"/>
      <c r="L300" s="73"/>
      <c r="M300" s="5"/>
    </row>
    <row r="301" spans="1:13">
      <c r="A301">
        <v>294</v>
      </c>
      <c r="B301" s="17"/>
      <c r="C301" s="17"/>
      <c r="D301" s="17"/>
      <c r="E301" s="28"/>
      <c r="F301" s="28"/>
      <c r="G301" s="19"/>
      <c r="H301" s="33"/>
      <c r="I301" s="30"/>
      <c r="J301" s="43" t="e">
        <f t="shared" si="5"/>
        <v>#DIV/0!</v>
      </c>
      <c r="K301" s="18"/>
      <c r="L301" s="73"/>
      <c r="M301" s="5"/>
    </row>
    <row r="302" spans="1:13">
      <c r="A302">
        <v>295</v>
      </c>
      <c r="B302" s="17"/>
      <c r="C302" s="17"/>
      <c r="D302" s="17"/>
      <c r="E302" s="28"/>
      <c r="F302" s="28"/>
      <c r="G302" s="19"/>
      <c r="H302" s="33"/>
      <c r="I302" s="30"/>
      <c r="J302" s="43" t="e">
        <f t="shared" si="5"/>
        <v>#DIV/0!</v>
      </c>
      <c r="K302" s="18"/>
      <c r="L302" s="73"/>
      <c r="M302" s="5"/>
    </row>
    <row r="303" spans="1:13">
      <c r="A303" s="42">
        <v>296</v>
      </c>
      <c r="B303" s="17"/>
      <c r="C303" s="17"/>
      <c r="D303" s="17"/>
      <c r="E303" s="28"/>
      <c r="F303" s="28"/>
      <c r="G303" s="19"/>
      <c r="H303" s="33"/>
      <c r="I303" s="30"/>
      <c r="J303" s="9" t="e">
        <f t="shared" si="5"/>
        <v>#DIV/0!</v>
      </c>
      <c r="K303" s="18"/>
      <c r="L303" s="73"/>
      <c r="M303" s="5"/>
    </row>
    <row r="304" spans="1:13">
      <c r="A304" s="42">
        <v>297</v>
      </c>
      <c r="B304" s="17"/>
      <c r="C304" s="17"/>
      <c r="D304" s="17"/>
      <c r="E304" s="28"/>
      <c r="F304" s="28"/>
      <c r="G304" s="19"/>
      <c r="H304" s="33"/>
      <c r="I304" s="30"/>
      <c r="J304" s="43" t="e">
        <f t="shared" si="5"/>
        <v>#DIV/0!</v>
      </c>
      <c r="K304" s="18"/>
      <c r="L304" s="73"/>
      <c r="M304" s="5"/>
    </row>
    <row r="305" spans="1:13">
      <c r="A305">
        <v>298</v>
      </c>
      <c r="B305" s="17"/>
      <c r="C305" s="17"/>
      <c r="D305" s="17"/>
      <c r="E305" s="28"/>
      <c r="F305" s="28"/>
      <c r="G305" s="19"/>
      <c r="H305" s="33"/>
      <c r="I305" s="30"/>
      <c r="J305" s="43" t="e">
        <f t="shared" si="5"/>
        <v>#DIV/0!</v>
      </c>
      <c r="K305" s="18"/>
      <c r="L305" s="73"/>
      <c r="M305" s="5"/>
    </row>
    <row r="306" spans="1:13">
      <c r="A306">
        <v>299</v>
      </c>
      <c r="B306" s="17"/>
      <c r="C306" s="17"/>
      <c r="D306" s="17"/>
      <c r="E306" s="28"/>
      <c r="F306" s="28"/>
      <c r="G306" s="19"/>
      <c r="H306" s="33"/>
      <c r="I306" s="30"/>
      <c r="J306" s="9" t="e">
        <f t="shared" si="5"/>
        <v>#DIV/0!</v>
      </c>
      <c r="K306" s="18"/>
      <c r="L306" s="73"/>
      <c r="M306" s="5"/>
    </row>
    <row r="307" spans="1:13">
      <c r="A307">
        <v>300</v>
      </c>
      <c r="B307" s="17"/>
      <c r="C307" s="17"/>
      <c r="D307" s="17"/>
      <c r="E307" s="28"/>
      <c r="F307" s="28"/>
      <c r="G307" s="19"/>
      <c r="H307" s="33"/>
      <c r="I307" s="30"/>
      <c r="J307" s="9" t="e">
        <f t="shared" si="5"/>
        <v>#DIV/0!</v>
      </c>
      <c r="K307" s="18"/>
      <c r="L307" s="73"/>
      <c r="M307" s="5"/>
    </row>
    <row r="308" spans="1:13">
      <c r="A308">
        <v>301</v>
      </c>
      <c r="B308" s="17"/>
      <c r="C308" s="17"/>
      <c r="D308" s="17"/>
      <c r="E308" s="28"/>
      <c r="F308" s="28"/>
      <c r="G308" s="19"/>
      <c r="H308" s="33"/>
      <c r="I308" s="30"/>
      <c r="J308" s="9" t="e">
        <f t="shared" si="5"/>
        <v>#DIV/0!</v>
      </c>
      <c r="K308" s="18"/>
      <c r="L308" s="73"/>
      <c r="M308" s="5"/>
    </row>
    <row r="309" spans="1:13">
      <c r="A309">
        <v>302</v>
      </c>
      <c r="B309" s="17"/>
      <c r="C309" s="17"/>
      <c r="D309" s="17"/>
      <c r="E309" s="28"/>
      <c r="F309" s="28"/>
      <c r="G309" s="19"/>
      <c r="H309" s="33"/>
      <c r="I309" s="30"/>
      <c r="J309" s="9" t="e">
        <f t="shared" si="5"/>
        <v>#DIV/0!</v>
      </c>
      <c r="K309" s="18"/>
      <c r="L309" s="73"/>
      <c r="M309" s="5"/>
    </row>
    <row r="310" spans="1:13">
      <c r="A310">
        <v>303</v>
      </c>
      <c r="B310" s="17"/>
      <c r="C310" s="17"/>
      <c r="D310" s="17"/>
      <c r="E310" s="28"/>
      <c r="F310" s="28"/>
      <c r="G310" s="19"/>
      <c r="H310" s="33"/>
      <c r="I310" s="30"/>
      <c r="J310" s="43" t="e">
        <f t="shared" si="5"/>
        <v>#DIV/0!</v>
      </c>
      <c r="K310" s="18"/>
      <c r="L310" s="73"/>
      <c r="M310" s="5"/>
    </row>
    <row r="311" spans="1:13">
      <c r="A311">
        <v>304</v>
      </c>
      <c r="B311" s="17"/>
      <c r="C311" s="17"/>
      <c r="D311" s="17"/>
      <c r="E311" s="28"/>
      <c r="F311" s="28"/>
      <c r="G311" s="19"/>
      <c r="H311" s="33"/>
      <c r="I311" s="30"/>
      <c r="J311" s="43" t="e">
        <f t="shared" si="5"/>
        <v>#DIV/0!</v>
      </c>
      <c r="K311" s="18"/>
      <c r="L311" s="73"/>
      <c r="M311" s="5"/>
    </row>
    <row r="312" spans="1:13">
      <c r="A312">
        <v>305</v>
      </c>
      <c r="B312" s="17"/>
      <c r="C312" s="17"/>
      <c r="D312" s="17"/>
      <c r="E312" s="28"/>
      <c r="F312" s="28"/>
      <c r="G312" s="19"/>
      <c r="H312" s="33"/>
      <c r="I312" s="30"/>
      <c r="J312" s="9" t="e">
        <f t="shared" si="5"/>
        <v>#DIV/0!</v>
      </c>
      <c r="K312" s="18"/>
      <c r="L312" s="73"/>
      <c r="M312" s="5"/>
    </row>
    <row r="313" spans="1:13">
      <c r="A313" s="42">
        <v>306</v>
      </c>
      <c r="B313" s="17"/>
      <c r="C313" s="17"/>
      <c r="D313" s="17"/>
      <c r="E313" s="28"/>
      <c r="F313" s="28"/>
      <c r="G313" s="19"/>
      <c r="H313" s="33"/>
      <c r="I313" s="30"/>
      <c r="J313" s="43" t="e">
        <f t="shared" si="5"/>
        <v>#DIV/0!</v>
      </c>
      <c r="K313" s="18"/>
      <c r="L313" s="73"/>
      <c r="M313" s="5"/>
    </row>
    <row r="314" spans="1:13">
      <c r="A314" s="42">
        <v>307</v>
      </c>
      <c r="B314" s="17"/>
      <c r="C314" s="17"/>
      <c r="D314" s="17"/>
      <c r="E314" s="28"/>
      <c r="F314" s="28"/>
      <c r="G314" s="19"/>
      <c r="H314" s="33"/>
      <c r="I314" s="30"/>
      <c r="J314" s="43" t="e">
        <f t="shared" si="5"/>
        <v>#DIV/0!</v>
      </c>
      <c r="K314" s="18"/>
      <c r="L314" s="73"/>
      <c r="M314" s="5"/>
    </row>
    <row r="315" spans="1:13">
      <c r="A315">
        <v>308</v>
      </c>
      <c r="B315" s="17"/>
      <c r="C315" s="17"/>
      <c r="D315" s="17"/>
      <c r="E315" s="28"/>
      <c r="F315" s="28"/>
      <c r="G315" s="19"/>
      <c r="H315" s="33"/>
      <c r="I315" s="30"/>
      <c r="J315" s="9" t="e">
        <f t="shared" si="5"/>
        <v>#DIV/0!</v>
      </c>
      <c r="K315" s="18"/>
      <c r="L315" s="73"/>
      <c r="M315" s="5"/>
    </row>
    <row r="316" spans="1:13">
      <c r="A316">
        <v>309</v>
      </c>
      <c r="B316" s="17"/>
      <c r="C316" s="17"/>
      <c r="D316" s="17"/>
      <c r="E316" s="28"/>
      <c r="F316" s="28"/>
      <c r="G316" s="19"/>
      <c r="H316" s="33"/>
      <c r="I316" s="30"/>
      <c r="J316" s="9" t="e">
        <f t="shared" si="5"/>
        <v>#DIV/0!</v>
      </c>
      <c r="K316" s="18"/>
      <c r="L316" s="73"/>
      <c r="M316" s="5"/>
    </row>
    <row r="317" spans="1:13">
      <c r="A317">
        <v>310</v>
      </c>
      <c r="B317" s="17"/>
      <c r="C317" s="17"/>
      <c r="D317" s="17"/>
      <c r="E317" s="28"/>
      <c r="F317" s="28"/>
      <c r="G317" s="19"/>
      <c r="H317" s="33"/>
      <c r="I317" s="30"/>
      <c r="J317" s="9" t="e">
        <f t="shared" si="5"/>
        <v>#DIV/0!</v>
      </c>
      <c r="K317" s="18"/>
      <c r="L317" s="73"/>
      <c r="M317" s="5"/>
    </row>
    <row r="318" spans="1:13">
      <c r="A318">
        <v>311</v>
      </c>
      <c r="B318" s="17"/>
      <c r="C318" s="17"/>
      <c r="D318" s="17"/>
      <c r="E318" s="28"/>
      <c r="F318" s="28"/>
      <c r="G318" s="19"/>
      <c r="H318" s="33"/>
      <c r="I318" s="30"/>
      <c r="J318" s="9" t="e">
        <f t="shared" si="5"/>
        <v>#DIV/0!</v>
      </c>
      <c r="K318" s="18"/>
      <c r="L318" s="73"/>
      <c r="M318" s="5"/>
    </row>
    <row r="319" spans="1:13">
      <c r="A319">
        <v>312</v>
      </c>
      <c r="B319" s="17"/>
      <c r="C319" s="17"/>
      <c r="D319" s="17"/>
      <c r="E319" s="28"/>
      <c r="F319" s="28"/>
      <c r="G319" s="19"/>
      <c r="H319" s="33"/>
      <c r="I319" s="30"/>
      <c r="J319" s="43" t="e">
        <f t="shared" si="5"/>
        <v>#DIV/0!</v>
      </c>
      <c r="K319" s="18"/>
      <c r="L319" s="73"/>
      <c r="M319" s="5"/>
    </row>
    <row r="320" spans="1:13">
      <c r="A320">
        <v>313</v>
      </c>
      <c r="B320" s="17"/>
      <c r="C320" s="17"/>
      <c r="D320" s="17"/>
      <c r="E320" s="28"/>
      <c r="F320" s="28"/>
      <c r="G320" s="19"/>
      <c r="H320" s="33"/>
      <c r="I320" s="30"/>
      <c r="J320" s="43" t="e">
        <f t="shared" si="5"/>
        <v>#DIV/0!</v>
      </c>
      <c r="K320" s="18"/>
      <c r="L320" s="73"/>
      <c r="M320" s="5"/>
    </row>
    <row r="321" spans="1:13">
      <c r="A321">
        <v>314</v>
      </c>
      <c r="B321" s="17"/>
      <c r="C321" s="17"/>
      <c r="D321" s="17"/>
      <c r="E321" s="28"/>
      <c r="F321" s="28"/>
      <c r="G321" s="19"/>
      <c r="H321" s="33"/>
      <c r="I321" s="30"/>
      <c r="J321" s="9" t="e">
        <f t="shared" si="5"/>
        <v>#DIV/0!</v>
      </c>
      <c r="K321" s="18"/>
      <c r="L321" s="73"/>
      <c r="M321" s="5"/>
    </row>
    <row r="322" spans="1:13">
      <c r="A322">
        <v>315</v>
      </c>
      <c r="B322" s="17"/>
      <c r="C322" s="17"/>
      <c r="D322" s="17"/>
      <c r="E322" s="28"/>
      <c r="F322" s="28"/>
      <c r="G322" s="19"/>
      <c r="H322" s="33"/>
      <c r="I322" s="30"/>
      <c r="J322" s="43" t="e">
        <f t="shared" si="5"/>
        <v>#DIV/0!</v>
      </c>
      <c r="K322" s="18"/>
      <c r="L322" s="73"/>
      <c r="M322" s="5"/>
    </row>
    <row r="323" spans="1:13">
      <c r="A323" s="42">
        <v>316</v>
      </c>
      <c r="B323" s="17"/>
      <c r="C323" s="17"/>
      <c r="D323" s="17"/>
      <c r="E323" s="28"/>
      <c r="F323" s="28"/>
      <c r="G323" s="19"/>
      <c r="H323" s="33"/>
      <c r="I323" s="30"/>
      <c r="J323" s="43" t="e">
        <f t="shared" si="5"/>
        <v>#DIV/0!</v>
      </c>
      <c r="K323" s="18"/>
      <c r="L323" s="73"/>
      <c r="M323" s="5"/>
    </row>
    <row r="324" spans="1:13">
      <c r="A324" s="42">
        <v>317</v>
      </c>
      <c r="B324" s="17"/>
      <c r="C324" s="17"/>
      <c r="D324" s="17"/>
      <c r="E324" s="28"/>
      <c r="F324" s="28"/>
      <c r="G324" s="19"/>
      <c r="H324" s="33"/>
      <c r="I324" s="30"/>
      <c r="J324" s="9" t="e">
        <f t="shared" si="5"/>
        <v>#DIV/0!</v>
      </c>
      <c r="K324" s="18"/>
      <c r="L324" s="73"/>
      <c r="M324" s="5"/>
    </row>
    <row r="325" spans="1:13">
      <c r="A325">
        <v>318</v>
      </c>
      <c r="B325" s="17"/>
      <c r="C325" s="17"/>
      <c r="D325" s="17"/>
      <c r="E325" s="28"/>
      <c r="F325" s="28"/>
      <c r="G325" s="19"/>
      <c r="H325" s="33"/>
      <c r="I325" s="30"/>
      <c r="J325" s="9" t="e">
        <f t="shared" si="5"/>
        <v>#DIV/0!</v>
      </c>
      <c r="K325" s="18"/>
      <c r="L325" s="73"/>
      <c r="M325" s="5"/>
    </row>
    <row r="326" spans="1:13">
      <c r="A326">
        <v>319</v>
      </c>
      <c r="B326" s="17"/>
      <c r="C326" s="17"/>
      <c r="D326" s="17"/>
      <c r="E326" s="28"/>
      <c r="F326" s="28"/>
      <c r="G326" s="19"/>
      <c r="H326" s="33"/>
      <c r="I326" s="30"/>
      <c r="J326" s="9" t="e">
        <f t="shared" si="5"/>
        <v>#DIV/0!</v>
      </c>
      <c r="K326" s="18"/>
      <c r="L326" s="73"/>
      <c r="M326" s="5"/>
    </row>
    <row r="327" spans="1:13">
      <c r="A327">
        <v>320</v>
      </c>
      <c r="B327" s="17"/>
      <c r="C327" s="17"/>
      <c r="D327" s="17"/>
      <c r="E327" s="28"/>
      <c r="F327" s="28"/>
      <c r="G327" s="19"/>
      <c r="H327" s="33"/>
      <c r="I327" s="30"/>
      <c r="J327" s="9" t="e">
        <f t="shared" ref="J327:J357" si="6">H327/I327</f>
        <v>#DIV/0!</v>
      </c>
      <c r="K327" s="18"/>
      <c r="L327" s="73"/>
      <c r="M327" s="5"/>
    </row>
    <row r="328" spans="1:13">
      <c r="A328">
        <v>321</v>
      </c>
      <c r="B328" s="17"/>
      <c r="C328" s="17"/>
      <c r="D328" s="17"/>
      <c r="E328" s="28"/>
      <c r="F328" s="28"/>
      <c r="G328" s="19"/>
      <c r="H328" s="33"/>
      <c r="I328" s="30"/>
      <c r="J328" s="43" t="e">
        <f t="shared" si="6"/>
        <v>#DIV/0!</v>
      </c>
      <c r="K328" s="18"/>
      <c r="L328" s="73"/>
      <c r="M328" s="5"/>
    </row>
    <row r="329" spans="1:13">
      <c r="A329">
        <v>322</v>
      </c>
      <c r="B329" s="17"/>
      <c r="C329" s="17"/>
      <c r="D329" s="17"/>
      <c r="E329" s="28"/>
      <c r="F329" s="28"/>
      <c r="G329" s="19"/>
      <c r="H329" s="33"/>
      <c r="I329" s="30"/>
      <c r="J329" s="43" t="e">
        <f t="shared" si="6"/>
        <v>#DIV/0!</v>
      </c>
      <c r="K329" s="18"/>
      <c r="L329" s="73"/>
      <c r="M329" s="5"/>
    </row>
    <row r="330" spans="1:13">
      <c r="A330">
        <v>323</v>
      </c>
      <c r="B330" s="17"/>
      <c r="C330" s="17"/>
      <c r="D330" s="17"/>
      <c r="E330" s="28"/>
      <c r="F330" s="28"/>
      <c r="G330" s="19"/>
      <c r="H330" s="33"/>
      <c r="I330" s="30"/>
      <c r="J330" s="9" t="e">
        <f t="shared" si="6"/>
        <v>#DIV/0!</v>
      </c>
      <c r="K330" s="18"/>
      <c r="L330" s="73"/>
      <c r="M330" s="5"/>
    </row>
    <row r="331" spans="1:13">
      <c r="A331">
        <v>324</v>
      </c>
      <c r="B331" s="17"/>
      <c r="C331" s="17"/>
      <c r="D331" s="17"/>
      <c r="E331" s="28"/>
      <c r="F331" s="28"/>
      <c r="G331" s="19"/>
      <c r="H331" s="33"/>
      <c r="I331" s="30"/>
      <c r="J331" s="43" t="e">
        <f t="shared" si="6"/>
        <v>#DIV/0!</v>
      </c>
      <c r="K331" s="18"/>
      <c r="L331" s="73"/>
      <c r="M331" s="5"/>
    </row>
    <row r="332" spans="1:13">
      <c r="A332">
        <v>325</v>
      </c>
      <c r="B332" s="17"/>
      <c r="C332" s="17"/>
      <c r="D332" s="17"/>
      <c r="E332" s="28"/>
      <c r="F332" s="28"/>
      <c r="G332" s="19"/>
      <c r="H332" s="33"/>
      <c r="I332" s="30"/>
      <c r="J332" s="43" t="e">
        <f t="shared" si="6"/>
        <v>#DIV/0!</v>
      </c>
      <c r="K332" s="18"/>
      <c r="L332" s="73"/>
      <c r="M332" s="5"/>
    </row>
    <row r="333" spans="1:13">
      <c r="A333" s="42">
        <v>326</v>
      </c>
      <c r="B333" s="17"/>
      <c r="C333" s="17"/>
      <c r="D333" s="17"/>
      <c r="E333" s="28"/>
      <c r="F333" s="28"/>
      <c r="G333" s="19"/>
      <c r="H333" s="33"/>
      <c r="I333" s="30"/>
      <c r="J333" s="9" t="e">
        <f t="shared" si="6"/>
        <v>#DIV/0!</v>
      </c>
      <c r="K333" s="18"/>
      <c r="L333" s="73"/>
      <c r="M333" s="5"/>
    </row>
    <row r="334" spans="1:13">
      <c r="A334" s="42">
        <v>327</v>
      </c>
      <c r="B334" s="17"/>
      <c r="C334" s="17"/>
      <c r="D334" s="17"/>
      <c r="E334" s="28"/>
      <c r="F334" s="28"/>
      <c r="G334" s="19"/>
      <c r="H334" s="33"/>
      <c r="I334" s="30"/>
      <c r="J334" s="9" t="e">
        <f t="shared" si="6"/>
        <v>#DIV/0!</v>
      </c>
      <c r="K334" s="18"/>
      <c r="L334" s="73"/>
      <c r="M334" s="5"/>
    </row>
    <row r="335" spans="1:13">
      <c r="A335">
        <v>328</v>
      </c>
      <c r="B335" s="17"/>
      <c r="C335" s="17"/>
      <c r="D335" s="17"/>
      <c r="E335" s="28"/>
      <c r="F335" s="28"/>
      <c r="G335" s="19"/>
      <c r="H335" s="33"/>
      <c r="I335" s="30"/>
      <c r="J335" s="9" t="e">
        <f t="shared" si="6"/>
        <v>#DIV/0!</v>
      </c>
      <c r="K335" s="18"/>
      <c r="L335" s="73"/>
      <c r="M335" s="5"/>
    </row>
    <row r="336" spans="1:13">
      <c r="A336">
        <v>329</v>
      </c>
      <c r="B336" s="17"/>
      <c r="C336" s="17"/>
      <c r="D336" s="17"/>
      <c r="E336" s="28"/>
      <c r="F336" s="28"/>
      <c r="G336" s="19"/>
      <c r="H336" s="33"/>
      <c r="I336" s="30"/>
      <c r="J336" s="9" t="e">
        <f t="shared" si="6"/>
        <v>#DIV/0!</v>
      </c>
      <c r="K336" s="18"/>
      <c r="L336" s="73"/>
      <c r="M336" s="5"/>
    </row>
    <row r="337" spans="1:13">
      <c r="A337">
        <v>330</v>
      </c>
      <c r="B337" s="17"/>
      <c r="C337" s="17"/>
      <c r="D337" s="17"/>
      <c r="E337" s="28"/>
      <c r="F337" s="28"/>
      <c r="G337" s="19"/>
      <c r="H337" s="33"/>
      <c r="I337" s="30"/>
      <c r="J337" s="43" t="e">
        <f t="shared" si="6"/>
        <v>#DIV/0!</v>
      </c>
      <c r="K337" s="18"/>
      <c r="L337" s="73"/>
      <c r="M337" s="5"/>
    </row>
    <row r="338" spans="1:13">
      <c r="A338">
        <v>331</v>
      </c>
      <c r="B338" s="17"/>
      <c r="C338" s="17"/>
      <c r="D338" s="17"/>
      <c r="E338" s="28"/>
      <c r="F338" s="28"/>
      <c r="G338" s="19"/>
      <c r="H338" s="33"/>
      <c r="I338" s="30"/>
      <c r="J338" s="43" t="e">
        <f t="shared" si="6"/>
        <v>#DIV/0!</v>
      </c>
      <c r="K338" s="18"/>
      <c r="L338" s="73"/>
      <c r="M338" s="5"/>
    </row>
    <row r="339" spans="1:13">
      <c r="A339">
        <v>332</v>
      </c>
      <c r="B339" s="17"/>
      <c r="C339" s="17"/>
      <c r="D339" s="17"/>
      <c r="E339" s="28"/>
      <c r="F339" s="28"/>
      <c r="G339" s="19"/>
      <c r="H339" s="33"/>
      <c r="I339" s="30"/>
      <c r="J339" s="9" t="e">
        <f t="shared" si="6"/>
        <v>#DIV/0!</v>
      </c>
      <c r="K339" s="18"/>
      <c r="L339" s="73"/>
      <c r="M339" s="5"/>
    </row>
    <row r="340" spans="1:13">
      <c r="A340">
        <v>333</v>
      </c>
      <c r="B340" s="17"/>
      <c r="C340" s="17"/>
      <c r="D340" s="17"/>
      <c r="E340" s="28"/>
      <c r="F340" s="28"/>
      <c r="G340" s="19"/>
      <c r="H340" s="33"/>
      <c r="I340" s="30"/>
      <c r="J340" s="43" t="e">
        <f t="shared" si="6"/>
        <v>#DIV/0!</v>
      </c>
      <c r="K340" s="18"/>
      <c r="L340" s="73"/>
      <c r="M340" s="5"/>
    </row>
    <row r="341" spans="1:13">
      <c r="A341">
        <v>334</v>
      </c>
      <c r="B341" s="17"/>
      <c r="C341" s="17"/>
      <c r="D341" s="17"/>
      <c r="E341" s="28"/>
      <c r="F341" s="28"/>
      <c r="G341" s="19"/>
      <c r="H341" s="33"/>
      <c r="I341" s="30"/>
      <c r="J341" s="43" t="e">
        <f t="shared" si="6"/>
        <v>#DIV/0!</v>
      </c>
      <c r="K341" s="18"/>
      <c r="L341" s="73"/>
      <c r="M341" s="5"/>
    </row>
    <row r="342" spans="1:13">
      <c r="A342">
        <v>335</v>
      </c>
      <c r="B342" s="17"/>
      <c r="C342" s="17"/>
      <c r="D342" s="17"/>
      <c r="E342" s="28"/>
      <c r="F342" s="28"/>
      <c r="G342" s="19"/>
      <c r="H342" s="33"/>
      <c r="I342" s="30"/>
      <c r="J342" s="9" t="e">
        <f t="shared" si="6"/>
        <v>#DIV/0!</v>
      </c>
      <c r="K342" s="18"/>
      <c r="L342" s="73"/>
      <c r="M342" s="5"/>
    </row>
    <row r="343" spans="1:13">
      <c r="A343" s="42">
        <v>336</v>
      </c>
      <c r="B343" s="17"/>
      <c r="C343" s="17"/>
      <c r="D343" s="17"/>
      <c r="E343" s="28"/>
      <c r="F343" s="28"/>
      <c r="G343" s="19"/>
      <c r="H343" s="33"/>
      <c r="I343" s="30"/>
      <c r="J343" s="9" t="e">
        <f t="shared" si="6"/>
        <v>#DIV/0!</v>
      </c>
      <c r="K343" s="18"/>
      <c r="L343" s="73"/>
      <c r="M343" s="5"/>
    </row>
    <row r="344" spans="1:13">
      <c r="A344" s="42">
        <v>337</v>
      </c>
      <c r="B344" s="17"/>
      <c r="C344" s="17"/>
      <c r="D344" s="17"/>
      <c r="E344" s="28"/>
      <c r="F344" s="28"/>
      <c r="G344" s="19"/>
      <c r="H344" s="33"/>
      <c r="I344" s="30"/>
      <c r="J344" s="9" t="e">
        <f t="shared" si="6"/>
        <v>#DIV/0!</v>
      </c>
      <c r="K344" s="18"/>
      <c r="L344" s="73"/>
      <c r="M344" s="5"/>
    </row>
    <row r="345" spans="1:13">
      <c r="A345">
        <v>338</v>
      </c>
      <c r="B345" s="17"/>
      <c r="C345" s="17"/>
      <c r="D345" s="17"/>
      <c r="E345" s="28"/>
      <c r="F345" s="28"/>
      <c r="G345" s="19"/>
      <c r="H345" s="33"/>
      <c r="I345" s="30"/>
      <c r="J345" s="9" t="e">
        <f t="shared" si="6"/>
        <v>#DIV/0!</v>
      </c>
      <c r="K345" s="18"/>
      <c r="L345" s="73"/>
      <c r="M345" s="5"/>
    </row>
    <row r="346" spans="1:13">
      <c r="A346">
        <v>339</v>
      </c>
      <c r="B346" s="17"/>
      <c r="C346" s="17"/>
      <c r="D346" s="17"/>
      <c r="E346" s="28"/>
      <c r="F346" s="28"/>
      <c r="G346" s="19"/>
      <c r="H346" s="33"/>
      <c r="I346" s="30"/>
      <c r="J346" s="43" t="e">
        <f t="shared" si="6"/>
        <v>#DIV/0!</v>
      </c>
      <c r="K346" s="18"/>
      <c r="L346" s="73"/>
      <c r="M346" s="5"/>
    </row>
    <row r="347" spans="1:13">
      <c r="A347">
        <v>340</v>
      </c>
      <c r="B347" s="17"/>
      <c r="C347" s="17"/>
      <c r="D347" s="17"/>
      <c r="E347" s="28"/>
      <c r="F347" s="28"/>
      <c r="G347" s="19"/>
      <c r="H347" s="33"/>
      <c r="I347" s="30"/>
      <c r="J347" s="43" t="e">
        <f t="shared" si="6"/>
        <v>#DIV/0!</v>
      </c>
      <c r="K347" s="18"/>
      <c r="L347" s="73"/>
      <c r="M347" s="5"/>
    </row>
    <row r="348" spans="1:13">
      <c r="A348">
        <v>341</v>
      </c>
      <c r="B348" s="17"/>
      <c r="C348" s="17"/>
      <c r="D348" s="17"/>
      <c r="E348" s="28"/>
      <c r="F348" s="28"/>
      <c r="G348" s="19"/>
      <c r="H348" s="33"/>
      <c r="I348" s="30"/>
      <c r="J348" s="9" t="e">
        <f t="shared" si="6"/>
        <v>#DIV/0!</v>
      </c>
      <c r="K348" s="18"/>
      <c r="L348" s="73"/>
      <c r="M348" s="5"/>
    </row>
    <row r="349" spans="1:13">
      <c r="A349">
        <v>342</v>
      </c>
      <c r="B349" s="17"/>
      <c r="C349" s="17"/>
      <c r="D349" s="17"/>
      <c r="E349" s="28"/>
      <c r="F349" s="28"/>
      <c r="G349" s="19"/>
      <c r="H349" s="33"/>
      <c r="I349" s="30"/>
      <c r="J349" s="43" t="e">
        <f t="shared" si="6"/>
        <v>#DIV/0!</v>
      </c>
      <c r="K349" s="18"/>
      <c r="L349" s="73"/>
      <c r="M349" s="5"/>
    </row>
    <row r="350" spans="1:13">
      <c r="A350">
        <v>343</v>
      </c>
      <c r="B350" s="17"/>
      <c r="C350" s="17"/>
      <c r="D350" s="17"/>
      <c r="E350" s="28"/>
      <c r="F350" s="28"/>
      <c r="G350" s="19"/>
      <c r="H350" s="33"/>
      <c r="I350" s="30"/>
      <c r="J350" s="43" t="e">
        <f t="shared" si="6"/>
        <v>#DIV/0!</v>
      </c>
      <c r="K350" s="18"/>
      <c r="L350" s="73"/>
      <c r="M350" s="5"/>
    </row>
    <row r="351" spans="1:13">
      <c r="A351">
        <v>344</v>
      </c>
      <c r="B351" s="17"/>
      <c r="C351" s="17"/>
      <c r="D351" s="17"/>
      <c r="E351" s="28"/>
      <c r="F351" s="28"/>
      <c r="G351" s="19"/>
      <c r="H351" s="33"/>
      <c r="I351" s="30"/>
      <c r="J351" s="9" t="e">
        <f t="shared" si="6"/>
        <v>#DIV/0!</v>
      </c>
      <c r="K351" s="18"/>
      <c r="L351" s="73"/>
      <c r="M351" s="5"/>
    </row>
    <row r="352" spans="1:13">
      <c r="A352">
        <v>345</v>
      </c>
      <c r="B352" s="17"/>
      <c r="C352" s="17"/>
      <c r="D352" s="17"/>
      <c r="E352" s="28"/>
      <c r="F352" s="28"/>
      <c r="G352" s="19"/>
      <c r="H352" s="33"/>
      <c r="I352" s="30"/>
      <c r="J352" s="9" t="e">
        <f t="shared" si="6"/>
        <v>#DIV/0!</v>
      </c>
      <c r="K352" s="18"/>
      <c r="L352" s="73"/>
      <c r="M352" s="5"/>
    </row>
    <row r="353" spans="1:13">
      <c r="A353" s="42">
        <v>346</v>
      </c>
      <c r="B353" s="17"/>
      <c r="C353" s="17"/>
      <c r="D353" s="17"/>
      <c r="E353" s="28"/>
      <c r="F353" s="28"/>
      <c r="G353" s="19"/>
      <c r="H353" s="33"/>
      <c r="I353" s="30"/>
      <c r="J353" s="9" t="e">
        <f t="shared" si="6"/>
        <v>#DIV/0!</v>
      </c>
      <c r="K353" s="18"/>
      <c r="L353" s="73"/>
      <c r="M353" s="5"/>
    </row>
    <row r="354" spans="1:13">
      <c r="A354" s="42">
        <v>347</v>
      </c>
      <c r="B354" s="17"/>
      <c r="C354" s="17"/>
      <c r="D354" s="17"/>
      <c r="E354" s="28"/>
      <c r="F354" s="28"/>
      <c r="G354" s="19"/>
      <c r="H354" s="33"/>
      <c r="I354" s="30"/>
      <c r="J354" s="9" t="e">
        <f t="shared" si="6"/>
        <v>#DIV/0!</v>
      </c>
      <c r="K354" s="18"/>
      <c r="L354" s="73"/>
      <c r="M354" s="5"/>
    </row>
    <row r="355" spans="1:13">
      <c r="A355">
        <v>348</v>
      </c>
      <c r="B355" s="17"/>
      <c r="C355" s="17"/>
      <c r="D355" s="17"/>
      <c r="E355" s="28"/>
      <c r="F355" s="28"/>
      <c r="G355" s="19"/>
      <c r="H355" s="33"/>
      <c r="I355" s="30"/>
      <c r="J355" s="43" t="e">
        <f t="shared" si="6"/>
        <v>#DIV/0!</v>
      </c>
      <c r="K355" s="18"/>
      <c r="L355" s="73"/>
      <c r="M355" s="5"/>
    </row>
    <row r="356" spans="1:13">
      <c r="A356">
        <v>349</v>
      </c>
      <c r="B356" s="17"/>
      <c r="C356" s="17"/>
      <c r="D356" s="17"/>
      <c r="E356" s="28"/>
      <c r="F356" s="28"/>
      <c r="G356" s="19"/>
      <c r="H356" s="33"/>
      <c r="I356" s="30"/>
      <c r="J356" s="43" t="e">
        <f t="shared" si="6"/>
        <v>#DIV/0!</v>
      </c>
      <c r="K356" s="18"/>
      <c r="L356" s="73"/>
      <c r="M356" s="5"/>
    </row>
    <row r="357" spans="1:13">
      <c r="A357">
        <v>350</v>
      </c>
      <c r="B357" s="17"/>
      <c r="C357" s="17"/>
      <c r="D357" s="17"/>
      <c r="E357" s="28"/>
      <c r="F357" s="28"/>
      <c r="G357" s="19"/>
      <c r="H357" s="33"/>
      <c r="I357" s="30"/>
      <c r="J357" s="9" t="e">
        <f t="shared" si="6"/>
        <v>#DIV/0!</v>
      </c>
      <c r="K357" s="18"/>
      <c r="L357" s="73"/>
      <c r="M357" s="5"/>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E10" sqref="E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1214</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10" sqref="E1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10" sqref="E10"/>
    </sheetView>
  </sheetViews>
  <sheetFormatPr defaultRowHeight="13.5"/>
  <cols>
    <col min="2" max="2" width="20" customWidth="1"/>
    <col min="4" max="5" width="13" bestFit="1" customWidth="1"/>
    <col min="6" max="7" width="13.125" bestFit="1" customWidth="1"/>
    <col min="8" max="8" width="12.875" bestFit="1" customWidth="1"/>
    <col min="9" max="9" width="11.375" bestFit="1" customWidth="1"/>
    <col min="10" max="10" width="12.7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40.5">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2111400019</v>
      </c>
      <c r="I5" s="75">
        <f>SUM(I6:I65)</f>
        <v>165440956</v>
      </c>
      <c r="J5" s="22">
        <f>H5/I5</f>
        <v>12.76225712211189</v>
      </c>
    </row>
    <row r="6" spans="1:10" s="42" customFormat="1" ht="14.25" thickTop="1">
      <c r="A6" s="42">
        <v>1</v>
      </c>
      <c r="B6" s="19" t="s">
        <v>1215</v>
      </c>
      <c r="C6" s="19" t="s">
        <v>215</v>
      </c>
      <c r="D6" s="19" t="s">
        <v>216</v>
      </c>
      <c r="E6" s="439">
        <v>1</v>
      </c>
      <c r="F6" s="19" t="s">
        <v>1216</v>
      </c>
      <c r="G6" s="401" t="s">
        <v>78</v>
      </c>
      <c r="H6" s="550">
        <v>1802685057</v>
      </c>
      <c r="I6" s="550">
        <v>154940000</v>
      </c>
      <c r="J6" s="640">
        <f>H6/I6</f>
        <v>11.634729940622176</v>
      </c>
    </row>
    <row r="7" spans="1:10" s="42" customFormat="1">
      <c r="A7" s="42">
        <v>2</v>
      </c>
      <c r="B7" s="19" t="s">
        <v>1217</v>
      </c>
      <c r="C7" s="19" t="s">
        <v>215</v>
      </c>
      <c r="D7" s="19" t="s">
        <v>216</v>
      </c>
      <c r="E7" s="439">
        <v>1</v>
      </c>
      <c r="F7" s="19" t="s">
        <v>1216</v>
      </c>
      <c r="G7" s="401" t="s">
        <v>78</v>
      </c>
      <c r="H7" s="550">
        <v>81627614</v>
      </c>
      <c r="I7" s="550">
        <v>4280000</v>
      </c>
      <c r="J7" s="19">
        <f t="shared" ref="J7:J65" si="0">H7/I7</f>
        <v>19.071872429906541</v>
      </c>
    </row>
    <row r="8" spans="1:10" s="42" customFormat="1">
      <c r="A8" s="42">
        <v>3</v>
      </c>
      <c r="B8" s="19" t="s">
        <v>1218</v>
      </c>
      <c r="C8" s="19" t="s">
        <v>215</v>
      </c>
      <c r="D8" s="19" t="s">
        <v>216</v>
      </c>
      <c r="E8" s="439">
        <v>1</v>
      </c>
      <c r="F8" s="19" t="s">
        <v>1216</v>
      </c>
      <c r="G8" s="401" t="s">
        <v>78</v>
      </c>
      <c r="H8" s="550">
        <v>225865460</v>
      </c>
      <c r="I8" s="550">
        <v>6185000</v>
      </c>
      <c r="J8" s="19">
        <f t="shared" si="0"/>
        <v>36.518263540824577</v>
      </c>
    </row>
    <row r="9" spans="1:10" s="42" customFormat="1">
      <c r="A9" s="42">
        <v>4</v>
      </c>
      <c r="B9" s="641" t="s">
        <v>1219</v>
      </c>
      <c r="C9" s="62" t="s">
        <v>1220</v>
      </c>
      <c r="D9" s="642" t="s">
        <v>216</v>
      </c>
      <c r="E9" s="62">
        <v>1</v>
      </c>
      <c r="F9" s="62" t="s">
        <v>1216</v>
      </c>
      <c r="G9" s="642" t="s">
        <v>78</v>
      </c>
      <c r="H9" s="643">
        <v>641762</v>
      </c>
      <c r="I9" s="644">
        <v>17827</v>
      </c>
      <c r="J9" s="19">
        <f t="shared" si="0"/>
        <v>35.999439053121669</v>
      </c>
    </row>
    <row r="10" spans="1:10" s="42" customFormat="1">
      <c r="A10" s="42">
        <v>5</v>
      </c>
      <c r="B10" s="641" t="s">
        <v>1221</v>
      </c>
      <c r="C10" s="62" t="s">
        <v>1220</v>
      </c>
      <c r="D10" s="642" t="s">
        <v>216</v>
      </c>
      <c r="E10" s="62">
        <v>1</v>
      </c>
      <c r="F10" s="62" t="s">
        <v>1216</v>
      </c>
      <c r="G10" s="642" t="s">
        <v>78</v>
      </c>
      <c r="H10" s="643">
        <v>580126</v>
      </c>
      <c r="I10" s="644">
        <v>18129</v>
      </c>
      <c r="J10" s="19">
        <f t="shared" si="0"/>
        <v>31.999889679519004</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359"/>
  <sheetViews>
    <sheetView workbookViewId="0">
      <selection activeCell="F20" sqref="F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0</v>
      </c>
      <c r="I2" s="6"/>
      <c r="J2" s="3"/>
    </row>
    <row r="3" spans="1:13" ht="57" customHeight="1">
      <c r="B3" s="2"/>
      <c r="E3" s="815" t="s">
        <v>3</v>
      </c>
      <c r="F3" s="815"/>
      <c r="G3" s="816"/>
      <c r="H3" s="5">
        <f>M7</f>
        <v>278234</v>
      </c>
      <c r="I3" s="6"/>
      <c r="J3" s="7"/>
    </row>
    <row r="4" spans="1:13" s="7" customFormat="1" ht="55.5" customHeight="1">
      <c r="B4" s="8"/>
      <c r="E4" s="817" t="s">
        <v>4</v>
      </c>
      <c r="F4" s="817"/>
      <c r="G4" s="817"/>
      <c r="H4" s="9">
        <f>H3/I7</f>
        <v>1</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278234</v>
      </c>
      <c r="I7" s="23">
        <f>SUM(I8:I357)</f>
        <v>278234</v>
      </c>
      <c r="J7" s="24">
        <f>H7/I7</f>
        <v>1</v>
      </c>
      <c r="K7" s="25">
        <f>SUM(K8:K357)</f>
        <v>2489</v>
      </c>
      <c r="L7" s="26">
        <f>SUM(L8:L357)</f>
        <v>5791000</v>
      </c>
      <c r="M7" s="52">
        <f>SUM(M8:M357)</f>
        <v>278234</v>
      </c>
    </row>
    <row r="8" spans="1:13" ht="24.75" thickTop="1">
      <c r="A8">
        <v>1</v>
      </c>
      <c r="B8" s="39" t="s">
        <v>1222</v>
      </c>
      <c r="C8" s="40" t="s">
        <v>1223</v>
      </c>
      <c r="D8" s="40" t="s">
        <v>1224</v>
      </c>
      <c r="E8" s="40" t="s">
        <v>78</v>
      </c>
      <c r="F8" s="35" t="s">
        <v>1225</v>
      </c>
      <c r="G8" s="38">
        <v>3</v>
      </c>
      <c r="H8" s="38">
        <v>278234</v>
      </c>
      <c r="I8" s="41">
        <v>278234</v>
      </c>
      <c r="J8" s="9">
        <f>H8/I8</f>
        <v>1</v>
      </c>
      <c r="K8" s="41">
        <v>2489</v>
      </c>
      <c r="L8" s="41">
        <v>5791000</v>
      </c>
      <c r="M8" s="5">
        <f t="shared" ref="M8:M14" si="0">IF(ISBLANK(I8),"",H8)</f>
        <v>278234</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F20" sqref="F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F20" sqref="F2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M9" sqref="M9"/>
    </sheetView>
  </sheetViews>
  <sheetFormatPr defaultRowHeight="13.5"/>
  <cols>
    <col min="2" max="2" width="20" customWidth="1"/>
    <col min="3" max="3" width="11.5" customWidth="1"/>
    <col min="4" max="4" width="16.5" customWidth="1"/>
    <col min="5" max="5" width="13" bestFit="1" customWidth="1"/>
    <col min="6" max="6" width="18.25" customWidth="1"/>
    <col min="7" max="7" width="13.125" bestFit="1" customWidth="1"/>
    <col min="8" max="8" width="14.75" customWidth="1"/>
    <col min="9" max="9" width="14.625" customWidth="1"/>
    <col min="10" max="10" width="14.125" customWidth="1"/>
  </cols>
  <sheetData>
    <row r="1" spans="1:10">
      <c r="A1" t="s">
        <v>0</v>
      </c>
      <c r="B1" s="1" t="str">
        <f>'[3]03岩手県　電気購入額+配慮契約＋売却額'!B6</f>
        <v>岩手県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40.5">
      <c r="A4" s="50" t="s">
        <v>56</v>
      </c>
      <c r="B4" s="17" t="s">
        <v>6</v>
      </c>
      <c r="C4" s="17" t="s">
        <v>7</v>
      </c>
      <c r="D4" s="17" t="s">
        <v>57</v>
      </c>
      <c r="E4" s="17" t="s">
        <v>32</v>
      </c>
      <c r="F4" s="17" t="s">
        <v>58</v>
      </c>
      <c r="G4" s="18" t="s">
        <v>9</v>
      </c>
      <c r="H4" s="73" t="s">
        <v>46</v>
      </c>
      <c r="I4" s="73" t="s">
        <v>47</v>
      </c>
      <c r="J4" s="74" t="s">
        <v>48</v>
      </c>
    </row>
    <row r="5" spans="1:10" s="21" customFormat="1" ht="14.25" thickBot="1">
      <c r="B5" s="22" t="s">
        <v>18</v>
      </c>
      <c r="C5" s="22"/>
      <c r="D5" s="22"/>
      <c r="E5" s="22"/>
      <c r="F5" s="22"/>
      <c r="G5" s="22"/>
      <c r="H5" s="75">
        <f>SUM(H6:H65)</f>
        <v>4726298137</v>
      </c>
      <c r="I5" s="75">
        <f>SUM(I6:I65)</f>
        <v>569424186</v>
      </c>
      <c r="J5" s="22">
        <f>H5/I5</f>
        <v>8.3001359148450362</v>
      </c>
    </row>
    <row r="6" spans="1:10" ht="14.25" thickTop="1">
      <c r="A6">
        <v>1</v>
      </c>
      <c r="B6" s="17" t="s">
        <v>59</v>
      </c>
      <c r="C6" s="17" t="s">
        <v>37</v>
      </c>
      <c r="D6" s="17" t="s">
        <v>60</v>
      </c>
      <c r="E6" s="17">
        <v>1</v>
      </c>
      <c r="F6" s="17" t="s">
        <v>61</v>
      </c>
      <c r="G6" s="67" t="s">
        <v>62</v>
      </c>
      <c r="H6" s="67">
        <v>10252945</v>
      </c>
      <c r="I6" s="32">
        <v>1025295</v>
      </c>
      <c r="J6" s="76">
        <f>H6/I6</f>
        <v>9.9999951233547417</v>
      </c>
    </row>
    <row r="7" spans="1:10">
      <c r="A7">
        <v>2</v>
      </c>
      <c r="B7" s="17" t="s">
        <v>49</v>
      </c>
      <c r="C7" s="17" t="s">
        <v>37</v>
      </c>
      <c r="D7" s="17" t="s">
        <v>60</v>
      </c>
      <c r="E7" s="17">
        <v>1</v>
      </c>
      <c r="F7" s="17" t="s">
        <v>63</v>
      </c>
      <c r="G7" s="80" t="s">
        <v>39</v>
      </c>
      <c r="H7" s="67">
        <v>2348342</v>
      </c>
      <c r="I7" s="32">
        <v>327068</v>
      </c>
      <c r="J7" s="17">
        <f t="shared" ref="J7:J65" si="0">H7/I7</f>
        <v>7.1799809213986086</v>
      </c>
    </row>
    <row r="8" spans="1:10">
      <c r="A8">
        <v>3</v>
      </c>
      <c r="B8" s="17" t="s">
        <v>64</v>
      </c>
      <c r="C8" s="17" t="s">
        <v>52</v>
      </c>
      <c r="D8" s="17" t="s">
        <v>60</v>
      </c>
      <c r="E8" s="17">
        <v>1</v>
      </c>
      <c r="F8" s="17" t="s">
        <v>61</v>
      </c>
      <c r="G8" s="17" t="s">
        <v>62</v>
      </c>
      <c r="H8" s="32">
        <v>4625261001</v>
      </c>
      <c r="I8" s="32">
        <v>563100958</v>
      </c>
      <c r="J8" s="17">
        <f t="shared" si="0"/>
        <v>8.213910730018684</v>
      </c>
    </row>
    <row r="9" spans="1:10">
      <c r="A9">
        <v>4</v>
      </c>
      <c r="B9" s="17" t="s">
        <v>65</v>
      </c>
      <c r="C9" s="17" t="s">
        <v>52</v>
      </c>
      <c r="D9" s="17" t="s">
        <v>60</v>
      </c>
      <c r="E9" s="17">
        <v>1</v>
      </c>
      <c r="F9" s="17" t="s">
        <v>61</v>
      </c>
      <c r="G9" s="17" t="s">
        <v>62</v>
      </c>
      <c r="H9" s="32">
        <v>78136488</v>
      </c>
      <c r="I9" s="32">
        <v>4272780</v>
      </c>
      <c r="J9" s="17">
        <f t="shared" si="0"/>
        <v>18.287037479111959</v>
      </c>
    </row>
    <row r="10" spans="1:10">
      <c r="A10">
        <v>5</v>
      </c>
      <c r="B10" s="17" t="s">
        <v>51</v>
      </c>
      <c r="C10" s="17" t="s">
        <v>52</v>
      </c>
      <c r="D10" s="17" t="s">
        <v>60</v>
      </c>
      <c r="E10" s="17">
        <v>1</v>
      </c>
      <c r="F10" s="17" t="s">
        <v>61</v>
      </c>
      <c r="G10" s="17" t="s">
        <v>62</v>
      </c>
      <c r="H10" s="32">
        <v>6143112</v>
      </c>
      <c r="I10" s="32">
        <v>170642</v>
      </c>
      <c r="J10" s="17">
        <f t="shared" si="0"/>
        <v>36</v>
      </c>
    </row>
    <row r="11" spans="1:10">
      <c r="A11" s="42">
        <v>6</v>
      </c>
      <c r="B11" s="19" t="s">
        <v>66</v>
      </c>
      <c r="C11" s="17" t="s">
        <v>52</v>
      </c>
      <c r="D11" s="17" t="s">
        <v>60</v>
      </c>
      <c r="E11" s="17">
        <v>1</v>
      </c>
      <c r="F11" s="17" t="s">
        <v>67</v>
      </c>
      <c r="G11" s="17" t="s">
        <v>68</v>
      </c>
      <c r="H11" s="32">
        <v>2433981</v>
      </c>
      <c r="I11" s="32">
        <v>308881</v>
      </c>
      <c r="J11" s="17">
        <f t="shared" si="0"/>
        <v>7.8799958560092724</v>
      </c>
    </row>
    <row r="12" spans="1:10">
      <c r="A12" s="42">
        <v>7</v>
      </c>
      <c r="B12" s="19" t="s">
        <v>69</v>
      </c>
      <c r="C12" s="17" t="s">
        <v>52</v>
      </c>
      <c r="D12" s="17" t="s">
        <v>60</v>
      </c>
      <c r="E12" s="17">
        <v>1</v>
      </c>
      <c r="F12" s="17" t="s">
        <v>70</v>
      </c>
      <c r="G12" s="17" t="s">
        <v>68</v>
      </c>
      <c r="H12" s="17">
        <v>1043012</v>
      </c>
      <c r="I12" s="17">
        <v>132362</v>
      </c>
      <c r="J12" s="17">
        <f t="shared" si="0"/>
        <v>7.879995769178465</v>
      </c>
    </row>
    <row r="13" spans="1:10">
      <c r="A13">
        <v>8</v>
      </c>
      <c r="B13" s="17" t="s">
        <v>71</v>
      </c>
      <c r="C13" s="17" t="s">
        <v>52</v>
      </c>
      <c r="D13" s="17" t="s">
        <v>60</v>
      </c>
      <c r="E13" s="17">
        <v>1</v>
      </c>
      <c r="F13" s="17" t="s">
        <v>70</v>
      </c>
      <c r="G13" s="17" t="s">
        <v>68</v>
      </c>
      <c r="H13" s="17">
        <v>679256</v>
      </c>
      <c r="I13" s="17">
        <v>86200</v>
      </c>
      <c r="J13" s="17">
        <f t="shared" si="0"/>
        <v>7.88</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8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5"/>
  <sheetViews>
    <sheetView workbookViewId="0">
      <selection activeCell="F20" sqref="F20"/>
    </sheetView>
  </sheetViews>
  <sheetFormatPr defaultRowHeight="13.5"/>
  <cols>
    <col min="2" max="2" width="20" customWidth="1"/>
    <col min="5" max="5" width="13" bestFit="1" customWidth="1"/>
    <col min="7" max="7" width="13.125" bestFit="1" customWidth="1"/>
    <col min="8" max="8" width="13.125" customWidth="1"/>
    <col min="9" max="9" width="13.25"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1902939149</v>
      </c>
      <c r="I5" s="75">
        <f>SUM(I6:I65)</f>
        <v>135201561</v>
      </c>
      <c r="J5" s="22">
        <f>H5/I5</f>
        <v>14.074831199619064</v>
      </c>
    </row>
    <row r="6" spans="1:10" ht="14.25" thickTop="1">
      <c r="A6">
        <v>1</v>
      </c>
      <c r="B6" s="35" t="s">
        <v>1226</v>
      </c>
      <c r="C6" s="35" t="s">
        <v>215</v>
      </c>
      <c r="D6" s="35" t="s">
        <v>90</v>
      </c>
      <c r="E6" s="645">
        <v>1</v>
      </c>
      <c r="F6" s="35" t="s">
        <v>1227</v>
      </c>
      <c r="G6" s="646" t="s">
        <v>78</v>
      </c>
      <c r="H6" s="5">
        <v>1374732238</v>
      </c>
      <c r="I6" s="5">
        <v>108717489</v>
      </c>
      <c r="J6" s="76">
        <f>H6/I6</f>
        <v>12.644996225032386</v>
      </c>
    </row>
    <row r="7" spans="1:10">
      <c r="A7">
        <v>2</v>
      </c>
      <c r="B7" s="35" t="s">
        <v>1228</v>
      </c>
      <c r="C7" s="35" t="s">
        <v>215</v>
      </c>
      <c r="D7" s="35" t="s">
        <v>90</v>
      </c>
      <c r="E7" s="645">
        <v>1</v>
      </c>
      <c r="F7" s="35" t="s">
        <v>1227</v>
      </c>
      <c r="G7" s="646" t="s">
        <v>78</v>
      </c>
      <c r="H7" s="5">
        <v>495771791</v>
      </c>
      <c r="I7" s="5">
        <v>25592112</v>
      </c>
      <c r="J7" s="17">
        <f t="shared" ref="J7:J65" si="0">H7/I7</f>
        <v>19.372054600261205</v>
      </c>
    </row>
    <row r="8" spans="1:10">
      <c r="A8">
        <v>3</v>
      </c>
      <c r="B8" s="35" t="s">
        <v>1229</v>
      </c>
      <c r="C8" s="35" t="s">
        <v>215</v>
      </c>
      <c r="D8" s="35" t="s">
        <v>90</v>
      </c>
      <c r="E8" s="645">
        <v>1</v>
      </c>
      <c r="F8" s="35" t="s">
        <v>1227</v>
      </c>
      <c r="G8" s="646" t="s">
        <v>78</v>
      </c>
      <c r="H8" s="5">
        <v>32435120</v>
      </c>
      <c r="I8" s="5">
        <v>891960</v>
      </c>
      <c r="J8" s="17">
        <f t="shared" si="0"/>
        <v>36.36387281940894</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zoomScale="60" zoomScaleNormal="100" workbookViewId="0">
      <selection activeCell="H8" sqref="H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H1" s="928">
        <f>SUMIF(E8:E357,"PPS",H8:H357)</f>
        <v>282568.47222222225</v>
      </c>
      <c r="I1" t="s">
        <v>1</v>
      </c>
    </row>
    <row r="2" spans="1:13" ht="54" customHeight="1">
      <c r="B2" s="4"/>
      <c r="E2" s="813" t="s">
        <v>2</v>
      </c>
      <c r="F2" s="813"/>
      <c r="G2" s="814"/>
      <c r="H2" s="929"/>
      <c r="I2" s="6"/>
      <c r="J2" s="3"/>
    </row>
    <row r="3" spans="1:13" ht="57" customHeight="1">
      <c r="B3" s="2"/>
      <c r="E3" s="815" t="s">
        <v>3</v>
      </c>
      <c r="F3" s="815"/>
      <c r="G3" s="816"/>
      <c r="H3" s="5">
        <f>M7</f>
        <v>456376.47222222225</v>
      </c>
      <c r="I3" s="6"/>
      <c r="J3" s="7"/>
    </row>
    <row r="4" spans="1:13" s="7" customFormat="1" ht="55.5" customHeight="1">
      <c r="B4" s="8"/>
      <c r="E4" s="817" t="s">
        <v>4</v>
      </c>
      <c r="F4" s="817"/>
      <c r="G4" s="817"/>
      <c r="H4" s="9">
        <f>H3/I7</f>
        <v>1.1700260788318508</v>
      </c>
      <c r="I4" s="930" t="s">
        <v>1230</v>
      </c>
      <c r="J4" s="931"/>
      <c r="K4" s="931"/>
      <c r="L4" s="931"/>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456376.47222222225</v>
      </c>
      <c r="I7" s="23">
        <f>SUM(I8:I357)</f>
        <v>390056.66666666663</v>
      </c>
      <c r="J7" s="24">
        <f>H7/I7</f>
        <v>1.1700260788318508</v>
      </c>
      <c r="K7" s="25">
        <f>SUM(K8:K357)</f>
        <v>7812</v>
      </c>
      <c r="L7" s="26">
        <f>SUM(L8:L357)</f>
        <v>28176879.333333332</v>
      </c>
      <c r="M7" s="27">
        <f>SUM(M8:M357)</f>
        <v>456376.47222222225</v>
      </c>
    </row>
    <row r="8" spans="1:13" ht="14.25" thickTop="1">
      <c r="A8">
        <v>1</v>
      </c>
      <c r="B8" s="39" t="s">
        <v>1231</v>
      </c>
      <c r="C8" s="35" t="s">
        <v>228</v>
      </c>
      <c r="D8" s="40" t="s">
        <v>1232</v>
      </c>
      <c r="E8" s="40" t="s">
        <v>78</v>
      </c>
      <c r="F8" s="35" t="s">
        <v>23</v>
      </c>
      <c r="G8" s="38">
        <v>1</v>
      </c>
      <c r="H8" s="38">
        <v>66426</v>
      </c>
      <c r="I8" s="41">
        <v>66426</v>
      </c>
      <c r="J8" s="9">
        <f>H8/I8</f>
        <v>1</v>
      </c>
      <c r="K8" s="41">
        <v>1500</v>
      </c>
      <c r="L8" s="41">
        <v>4160070</v>
      </c>
      <c r="M8" s="17">
        <f t="shared" ref="M8:M71" si="0">IF(ISBLANK(I8),"",H8)</f>
        <v>66426</v>
      </c>
    </row>
    <row r="9" spans="1:13" ht="24">
      <c r="A9">
        <v>2</v>
      </c>
      <c r="B9" s="39" t="s">
        <v>1233</v>
      </c>
      <c r="C9" s="35" t="s">
        <v>1234</v>
      </c>
      <c r="D9" s="40" t="s">
        <v>1235</v>
      </c>
      <c r="E9" s="40" t="s">
        <v>54</v>
      </c>
      <c r="F9" s="35" t="s">
        <v>23</v>
      </c>
      <c r="G9" s="38">
        <v>6</v>
      </c>
      <c r="H9" s="38">
        <v>52462</v>
      </c>
      <c r="I9" s="41">
        <v>59021</v>
      </c>
      <c r="J9" s="9">
        <f>H9/I9</f>
        <v>0.88887006319784478</v>
      </c>
      <c r="K9" s="41" t="s">
        <v>1236</v>
      </c>
      <c r="L9" s="41">
        <v>2763000</v>
      </c>
      <c r="M9" s="17">
        <f t="shared" si="0"/>
        <v>52462</v>
      </c>
    </row>
    <row r="10" spans="1:13" ht="24">
      <c r="A10">
        <v>3</v>
      </c>
      <c r="B10" s="34" t="s">
        <v>1237</v>
      </c>
      <c r="C10" s="35" t="s">
        <v>1238</v>
      </c>
      <c r="D10" s="36" t="s">
        <v>1239</v>
      </c>
      <c r="E10" s="40" t="s">
        <v>54</v>
      </c>
      <c r="F10" s="35" t="s">
        <v>23</v>
      </c>
      <c r="G10" s="38">
        <v>5</v>
      </c>
      <c r="H10" s="38">
        <v>77451.722222222219</v>
      </c>
      <c r="I10" s="38" t="s">
        <v>1240</v>
      </c>
      <c r="J10" s="9" t="e">
        <f>H10/I10</f>
        <v>#VALUE!</v>
      </c>
      <c r="K10" s="35" t="s">
        <v>1241</v>
      </c>
      <c r="L10" s="38">
        <v>1462923.3333333333</v>
      </c>
      <c r="M10" s="17">
        <f t="shared" si="0"/>
        <v>77451.722222222219</v>
      </c>
    </row>
    <row r="11" spans="1:13">
      <c r="A11">
        <v>4</v>
      </c>
      <c r="B11" s="39" t="s">
        <v>1242</v>
      </c>
      <c r="C11" s="35" t="s">
        <v>1243</v>
      </c>
      <c r="D11" s="40" t="s">
        <v>1244</v>
      </c>
      <c r="E11" s="40" t="s">
        <v>54</v>
      </c>
      <c r="F11" s="40" t="s">
        <v>23</v>
      </c>
      <c r="G11" s="35">
        <v>2</v>
      </c>
      <c r="H11" s="38">
        <v>6839.5833333333339</v>
      </c>
      <c r="I11" s="41">
        <v>6933.3333333333339</v>
      </c>
      <c r="J11" s="9">
        <f t="shared" ref="J11:J74" si="1">H11/I11</f>
        <v>0.98647836538461542</v>
      </c>
      <c r="K11" s="18">
        <v>313</v>
      </c>
      <c r="L11" s="18">
        <v>920000</v>
      </c>
      <c r="M11" s="17">
        <f t="shared" si="0"/>
        <v>6839.5833333333339</v>
      </c>
    </row>
    <row r="12" spans="1:13">
      <c r="A12">
        <v>5</v>
      </c>
      <c r="B12" s="39" t="s">
        <v>1245</v>
      </c>
      <c r="C12" s="35" t="s">
        <v>1243</v>
      </c>
      <c r="D12" s="40" t="s">
        <v>1244</v>
      </c>
      <c r="E12" s="40" t="s">
        <v>54</v>
      </c>
      <c r="F12" s="40" t="s">
        <v>23</v>
      </c>
      <c r="G12" s="35">
        <v>2</v>
      </c>
      <c r="H12" s="38">
        <v>12837.083333333332</v>
      </c>
      <c r="I12" s="41">
        <v>12372.083333333332</v>
      </c>
      <c r="J12" s="9">
        <f t="shared" si="1"/>
        <v>1.037584615902738</v>
      </c>
      <c r="K12" s="18">
        <v>370</v>
      </c>
      <c r="L12" s="18">
        <v>2079000</v>
      </c>
      <c r="M12" s="17">
        <f t="shared" si="0"/>
        <v>12837.083333333332</v>
      </c>
    </row>
    <row r="13" spans="1:13" s="42" customFormat="1">
      <c r="A13" s="42">
        <v>6</v>
      </c>
      <c r="B13" s="39" t="s">
        <v>1246</v>
      </c>
      <c r="C13" s="35" t="s">
        <v>1243</v>
      </c>
      <c r="D13" s="40" t="s">
        <v>1244</v>
      </c>
      <c r="E13" s="40" t="s">
        <v>54</v>
      </c>
      <c r="F13" s="40" t="s">
        <v>23</v>
      </c>
      <c r="G13" s="35">
        <v>2</v>
      </c>
      <c r="H13" s="38">
        <v>2059.5833333333335</v>
      </c>
      <c r="I13" s="41">
        <v>2056.6666666666665</v>
      </c>
      <c r="J13" s="43">
        <f t="shared" si="1"/>
        <v>1.0014181523500811</v>
      </c>
      <c r="K13" s="20">
        <v>87</v>
      </c>
      <c r="L13" s="20">
        <v>285000</v>
      </c>
      <c r="M13" s="17">
        <f t="shared" si="0"/>
        <v>2059.5833333333335</v>
      </c>
    </row>
    <row r="14" spans="1:13" s="42" customFormat="1">
      <c r="A14" s="42">
        <v>7</v>
      </c>
      <c r="B14" s="34" t="s">
        <v>1247</v>
      </c>
      <c r="C14" s="35" t="s">
        <v>1243</v>
      </c>
      <c r="D14" s="36" t="s">
        <v>1244</v>
      </c>
      <c r="E14" s="40" t="s">
        <v>54</v>
      </c>
      <c r="F14" s="37" t="s">
        <v>23</v>
      </c>
      <c r="G14" s="35">
        <v>2</v>
      </c>
      <c r="H14" s="38">
        <v>750</v>
      </c>
      <c r="I14" s="38">
        <v>801.66666666666674</v>
      </c>
      <c r="J14" s="43">
        <f t="shared" si="1"/>
        <v>0.93555093555093549</v>
      </c>
      <c r="K14" s="20">
        <v>36</v>
      </c>
      <c r="L14" s="20">
        <v>108000</v>
      </c>
      <c r="M14" s="17">
        <f t="shared" si="0"/>
        <v>750</v>
      </c>
    </row>
    <row r="15" spans="1:13">
      <c r="A15">
        <v>8</v>
      </c>
      <c r="B15" s="39" t="s">
        <v>1248</v>
      </c>
      <c r="C15" s="35" t="s">
        <v>1243</v>
      </c>
      <c r="D15" s="40" t="s">
        <v>1244</v>
      </c>
      <c r="E15" s="40" t="s">
        <v>54</v>
      </c>
      <c r="F15" s="40" t="s">
        <v>23</v>
      </c>
      <c r="G15" s="35">
        <v>2</v>
      </c>
      <c r="H15" s="38">
        <v>2343.75</v>
      </c>
      <c r="I15" s="41">
        <v>2492.9166666666665</v>
      </c>
      <c r="J15" s="9">
        <f t="shared" si="1"/>
        <v>0.9401637974260405</v>
      </c>
      <c r="K15" s="20">
        <v>104</v>
      </c>
      <c r="L15" s="20">
        <v>344000</v>
      </c>
      <c r="M15" s="17">
        <f t="shared" si="0"/>
        <v>2343.75</v>
      </c>
    </row>
    <row r="16" spans="1:13">
      <c r="A16">
        <v>9</v>
      </c>
      <c r="B16" s="17" t="s">
        <v>1249</v>
      </c>
      <c r="C16" s="17" t="s">
        <v>1243</v>
      </c>
      <c r="D16" s="17" t="s">
        <v>1244</v>
      </c>
      <c r="E16" s="40" t="s">
        <v>54</v>
      </c>
      <c r="F16" s="28" t="s">
        <v>23</v>
      </c>
      <c r="G16" s="19">
        <v>2</v>
      </c>
      <c r="H16" s="33">
        <v>2158.75</v>
      </c>
      <c r="I16" s="30">
        <v>2210.8333333333335</v>
      </c>
      <c r="J16" s="43">
        <f t="shared" si="1"/>
        <v>0.97644176404070859</v>
      </c>
      <c r="K16" s="20">
        <v>104</v>
      </c>
      <c r="L16" s="20">
        <v>284000</v>
      </c>
      <c r="M16" s="17">
        <f t="shared" si="0"/>
        <v>2158.75</v>
      </c>
    </row>
    <row r="17" spans="1:13">
      <c r="A17">
        <v>10</v>
      </c>
      <c r="B17" s="17" t="s">
        <v>568</v>
      </c>
      <c r="C17" s="17" t="s">
        <v>1243</v>
      </c>
      <c r="D17" s="17" t="s">
        <v>1244</v>
      </c>
      <c r="E17" s="40" t="s">
        <v>54</v>
      </c>
      <c r="F17" s="28" t="s">
        <v>23</v>
      </c>
      <c r="G17" s="19">
        <v>2</v>
      </c>
      <c r="H17" s="33">
        <v>429.58333333333337</v>
      </c>
      <c r="I17" s="30">
        <v>462.91666666666663</v>
      </c>
      <c r="J17" s="43">
        <f t="shared" si="1"/>
        <v>0.92799279927992817</v>
      </c>
      <c r="K17" s="18">
        <v>26</v>
      </c>
      <c r="L17" s="18">
        <v>51000</v>
      </c>
      <c r="M17" s="17">
        <f t="shared" si="0"/>
        <v>429.58333333333337</v>
      </c>
    </row>
    <row r="18" spans="1:13">
      <c r="A18">
        <v>11</v>
      </c>
      <c r="B18" s="17" t="s">
        <v>1250</v>
      </c>
      <c r="C18" s="17" t="s">
        <v>1243</v>
      </c>
      <c r="D18" s="17" t="s">
        <v>1244</v>
      </c>
      <c r="E18" s="40" t="s">
        <v>54</v>
      </c>
      <c r="F18" s="28" t="s">
        <v>23</v>
      </c>
      <c r="G18" s="19">
        <v>2</v>
      </c>
      <c r="H18" s="33">
        <v>1181.25</v>
      </c>
      <c r="I18" s="30">
        <v>1227.5</v>
      </c>
      <c r="J18" s="9">
        <f t="shared" si="1"/>
        <v>0.96232179226069248</v>
      </c>
      <c r="K18" s="18">
        <v>61</v>
      </c>
      <c r="L18" s="18">
        <v>152000</v>
      </c>
      <c r="M18" s="17">
        <f t="shared" si="0"/>
        <v>1181.25</v>
      </c>
    </row>
    <row r="19" spans="1:13">
      <c r="A19">
        <v>12</v>
      </c>
      <c r="B19" s="17" t="s">
        <v>1251</v>
      </c>
      <c r="C19" s="17" t="s">
        <v>1243</v>
      </c>
      <c r="D19" s="17" t="s">
        <v>1244</v>
      </c>
      <c r="E19" s="40" t="s">
        <v>54</v>
      </c>
      <c r="F19" s="28" t="s">
        <v>23</v>
      </c>
      <c r="G19" s="19">
        <v>2</v>
      </c>
      <c r="H19" s="33">
        <v>3437.916666666667</v>
      </c>
      <c r="I19" s="30">
        <v>3677.916666666667</v>
      </c>
      <c r="J19" s="9">
        <f t="shared" si="1"/>
        <v>0.9347456667044296</v>
      </c>
      <c r="K19" s="18">
        <v>167</v>
      </c>
      <c r="L19" s="18">
        <v>495000</v>
      </c>
      <c r="M19" s="17">
        <f t="shared" si="0"/>
        <v>3437.916666666667</v>
      </c>
    </row>
    <row r="20" spans="1:13">
      <c r="A20">
        <v>13</v>
      </c>
      <c r="B20" s="17" t="s">
        <v>1252</v>
      </c>
      <c r="C20" s="17" t="s">
        <v>1243</v>
      </c>
      <c r="D20" s="17" t="s">
        <v>1244</v>
      </c>
      <c r="E20" s="40" t="s">
        <v>54</v>
      </c>
      <c r="F20" s="28" t="s">
        <v>23</v>
      </c>
      <c r="G20" s="19">
        <v>2</v>
      </c>
      <c r="H20" s="33">
        <v>351.25</v>
      </c>
      <c r="I20" s="30">
        <v>364.58333333333337</v>
      </c>
      <c r="J20" s="9">
        <f t="shared" si="1"/>
        <v>0.9634285714285713</v>
      </c>
      <c r="K20" s="18">
        <v>18</v>
      </c>
      <c r="L20" s="18">
        <v>45000</v>
      </c>
      <c r="M20" s="17">
        <f t="shared" si="0"/>
        <v>351.25</v>
      </c>
    </row>
    <row r="21" spans="1:13">
      <c r="A21">
        <v>14</v>
      </c>
      <c r="B21" s="17" t="s">
        <v>1253</v>
      </c>
      <c r="C21" s="17" t="s">
        <v>1243</v>
      </c>
      <c r="D21" s="17" t="s">
        <v>116</v>
      </c>
      <c r="E21" s="40" t="s">
        <v>54</v>
      </c>
      <c r="F21" s="28" t="s">
        <v>1254</v>
      </c>
      <c r="G21" s="19">
        <v>3</v>
      </c>
      <c r="H21" s="33">
        <v>43780</v>
      </c>
      <c r="I21" s="30">
        <v>44299.25</v>
      </c>
      <c r="J21" s="9">
        <f t="shared" si="1"/>
        <v>0.9882785825945134</v>
      </c>
      <c r="K21" s="18">
        <v>1271</v>
      </c>
      <c r="L21" s="18">
        <v>3614000</v>
      </c>
      <c r="M21" s="17">
        <f t="shared" si="0"/>
        <v>43780</v>
      </c>
    </row>
    <row r="22" spans="1:13">
      <c r="A22">
        <v>15</v>
      </c>
      <c r="B22" s="17" t="s">
        <v>1255</v>
      </c>
      <c r="C22" s="17" t="s">
        <v>20</v>
      </c>
      <c r="D22" s="17" t="s">
        <v>144</v>
      </c>
      <c r="E22" s="40" t="s">
        <v>54</v>
      </c>
      <c r="F22" s="28" t="s">
        <v>23</v>
      </c>
      <c r="G22" s="19">
        <v>3</v>
      </c>
      <c r="H22" s="33">
        <v>6842</v>
      </c>
      <c r="I22" s="30">
        <v>6991</v>
      </c>
      <c r="J22" s="43">
        <f t="shared" si="1"/>
        <v>0.97868688313545993</v>
      </c>
      <c r="K22" s="18">
        <v>175</v>
      </c>
      <c r="L22" s="18">
        <v>348665</v>
      </c>
      <c r="M22" s="17">
        <f t="shared" si="0"/>
        <v>6842</v>
      </c>
    </row>
    <row r="23" spans="1:13">
      <c r="A23" s="42">
        <v>16</v>
      </c>
      <c r="B23" s="17" t="s">
        <v>1256</v>
      </c>
      <c r="C23" s="17" t="s">
        <v>20</v>
      </c>
      <c r="D23" s="17" t="s">
        <v>144</v>
      </c>
      <c r="E23" s="40" t="s">
        <v>54</v>
      </c>
      <c r="F23" s="28" t="s">
        <v>23</v>
      </c>
      <c r="G23" s="19">
        <v>3</v>
      </c>
      <c r="H23" s="33">
        <v>1843</v>
      </c>
      <c r="I23" s="30">
        <v>2517</v>
      </c>
      <c r="J23" s="43">
        <f t="shared" si="1"/>
        <v>0.73222089789431866</v>
      </c>
      <c r="K23" s="18">
        <v>105</v>
      </c>
      <c r="L23" s="18">
        <v>68015</v>
      </c>
      <c r="M23" s="17">
        <f t="shared" si="0"/>
        <v>1843</v>
      </c>
    </row>
    <row r="24" spans="1:13">
      <c r="A24" s="42">
        <v>17</v>
      </c>
      <c r="B24" s="17" t="s">
        <v>1257</v>
      </c>
      <c r="C24" s="17" t="s">
        <v>20</v>
      </c>
      <c r="D24" s="17" t="s">
        <v>1258</v>
      </c>
      <c r="E24" s="40" t="s">
        <v>54</v>
      </c>
      <c r="F24" s="28" t="s">
        <v>23</v>
      </c>
      <c r="G24" s="19">
        <v>2</v>
      </c>
      <c r="H24" s="33">
        <v>1795</v>
      </c>
      <c r="I24" s="30">
        <v>1939</v>
      </c>
      <c r="J24" s="9">
        <f t="shared" si="1"/>
        <v>0.92573491490459003</v>
      </c>
      <c r="K24" s="18">
        <v>49</v>
      </c>
      <c r="L24" s="18">
        <v>96145</v>
      </c>
      <c r="M24" s="17">
        <f t="shared" si="0"/>
        <v>1795</v>
      </c>
    </row>
    <row r="25" spans="1:13">
      <c r="A25">
        <v>18</v>
      </c>
      <c r="B25" s="17" t="s">
        <v>1259</v>
      </c>
      <c r="C25" s="17" t="s">
        <v>20</v>
      </c>
      <c r="D25" s="17" t="s">
        <v>1232</v>
      </c>
      <c r="E25" s="28" t="s">
        <v>78</v>
      </c>
      <c r="F25" s="28" t="s">
        <v>23</v>
      </c>
      <c r="G25" s="19">
        <v>3</v>
      </c>
      <c r="H25" s="33">
        <v>5459</v>
      </c>
      <c r="I25" s="30">
        <v>5459</v>
      </c>
      <c r="J25" s="43">
        <f t="shared" si="1"/>
        <v>1</v>
      </c>
      <c r="K25" s="18">
        <v>89</v>
      </c>
      <c r="L25" s="18">
        <v>371042</v>
      </c>
      <c r="M25" s="17">
        <f t="shared" si="0"/>
        <v>5459</v>
      </c>
    </row>
    <row r="26" spans="1:13">
      <c r="A26">
        <v>19</v>
      </c>
      <c r="B26" s="17" t="s">
        <v>1260</v>
      </c>
      <c r="C26" s="17" t="s">
        <v>20</v>
      </c>
      <c r="D26" s="17" t="s">
        <v>1232</v>
      </c>
      <c r="E26" s="28" t="s">
        <v>78</v>
      </c>
      <c r="F26" s="28" t="s">
        <v>23</v>
      </c>
      <c r="G26" s="19">
        <v>2</v>
      </c>
      <c r="H26" s="33">
        <v>7353</v>
      </c>
      <c r="I26" s="30">
        <v>7353</v>
      </c>
      <c r="J26" s="43">
        <f t="shared" si="1"/>
        <v>1</v>
      </c>
      <c r="K26" s="18">
        <v>84</v>
      </c>
      <c r="L26" s="18">
        <v>580370</v>
      </c>
      <c r="M26" s="17">
        <f t="shared" si="0"/>
        <v>7353</v>
      </c>
    </row>
    <row r="27" spans="1:13">
      <c r="A27">
        <v>20</v>
      </c>
      <c r="B27" s="17" t="s">
        <v>1261</v>
      </c>
      <c r="C27" s="17" t="s">
        <v>20</v>
      </c>
      <c r="D27" s="17" t="s">
        <v>1232</v>
      </c>
      <c r="E27" s="28" t="s">
        <v>78</v>
      </c>
      <c r="F27" s="28" t="s">
        <v>23</v>
      </c>
      <c r="G27" s="19">
        <v>2</v>
      </c>
      <c r="H27" s="33">
        <v>9200</v>
      </c>
      <c r="I27" s="30">
        <v>9200</v>
      </c>
      <c r="J27" s="9">
        <f t="shared" si="1"/>
        <v>1</v>
      </c>
      <c r="K27" s="18">
        <v>148</v>
      </c>
      <c r="L27" s="18">
        <v>629538</v>
      </c>
      <c r="M27" s="17">
        <f t="shared" si="0"/>
        <v>9200</v>
      </c>
    </row>
    <row r="28" spans="1:13">
      <c r="A28">
        <v>21</v>
      </c>
      <c r="B28" s="17" t="s">
        <v>1262</v>
      </c>
      <c r="C28" s="17" t="s">
        <v>20</v>
      </c>
      <c r="D28" s="17" t="s">
        <v>1258</v>
      </c>
      <c r="E28" s="28" t="s">
        <v>54</v>
      </c>
      <c r="F28" s="28" t="s">
        <v>23</v>
      </c>
      <c r="G28" s="19">
        <v>3</v>
      </c>
      <c r="H28" s="33">
        <v>3776</v>
      </c>
      <c r="I28" s="30">
        <v>3899</v>
      </c>
      <c r="J28" s="9">
        <f t="shared" si="1"/>
        <v>0.96845344960246216</v>
      </c>
      <c r="K28" s="18">
        <v>77</v>
      </c>
      <c r="L28" s="18">
        <v>236284</v>
      </c>
      <c r="M28" s="17">
        <f t="shared" si="0"/>
        <v>3776</v>
      </c>
    </row>
    <row r="29" spans="1:13">
      <c r="A29">
        <v>22</v>
      </c>
      <c r="B29" s="17" t="s">
        <v>1263</v>
      </c>
      <c r="C29" s="17" t="s">
        <v>20</v>
      </c>
      <c r="D29" s="17" t="s">
        <v>1232</v>
      </c>
      <c r="E29" s="28" t="s">
        <v>78</v>
      </c>
      <c r="F29" s="28" t="s">
        <v>23</v>
      </c>
      <c r="G29" s="19">
        <v>1</v>
      </c>
      <c r="H29" s="33">
        <v>5128</v>
      </c>
      <c r="I29" s="30">
        <v>5128</v>
      </c>
      <c r="J29" s="9">
        <f t="shared" si="1"/>
        <v>1</v>
      </c>
      <c r="K29" s="18">
        <v>72</v>
      </c>
      <c r="L29" s="18">
        <v>367668</v>
      </c>
      <c r="M29" s="17">
        <f t="shared" si="0"/>
        <v>5128</v>
      </c>
    </row>
    <row r="30" spans="1:13">
      <c r="A30">
        <v>23</v>
      </c>
      <c r="B30" s="17" t="s">
        <v>649</v>
      </c>
      <c r="C30" s="17" t="s">
        <v>20</v>
      </c>
      <c r="D30" s="17" t="s">
        <v>1232</v>
      </c>
      <c r="E30" s="28" t="s">
        <v>78</v>
      </c>
      <c r="F30" s="28" t="s">
        <v>23</v>
      </c>
      <c r="G30" s="19">
        <v>4</v>
      </c>
      <c r="H30" s="33">
        <v>24539</v>
      </c>
      <c r="I30" s="30">
        <v>24539</v>
      </c>
      <c r="J30" s="9">
        <f t="shared" si="1"/>
        <v>1</v>
      </c>
      <c r="K30" s="18">
        <v>500</v>
      </c>
      <c r="L30" s="18">
        <v>1482036</v>
      </c>
      <c r="M30" s="17">
        <f t="shared" si="0"/>
        <v>24539</v>
      </c>
    </row>
    <row r="31" spans="1:13">
      <c r="A31">
        <v>24</v>
      </c>
      <c r="B31" s="17" t="s">
        <v>1264</v>
      </c>
      <c r="C31" s="17" t="s">
        <v>20</v>
      </c>
      <c r="D31" s="17" t="s">
        <v>1258</v>
      </c>
      <c r="E31" s="28" t="s">
        <v>54</v>
      </c>
      <c r="F31" s="28" t="s">
        <v>23</v>
      </c>
      <c r="G31" s="19">
        <v>3</v>
      </c>
      <c r="H31" s="33">
        <v>2756</v>
      </c>
      <c r="I31" s="30">
        <v>3044</v>
      </c>
      <c r="J31" s="43">
        <f t="shared" si="1"/>
        <v>0.90538764783180026</v>
      </c>
      <c r="K31" s="18">
        <v>74</v>
      </c>
      <c r="L31" s="18">
        <v>156893</v>
      </c>
      <c r="M31" s="17">
        <f t="shared" si="0"/>
        <v>2756</v>
      </c>
    </row>
    <row r="32" spans="1:13">
      <c r="A32">
        <v>25</v>
      </c>
      <c r="B32" s="17" t="s">
        <v>1265</v>
      </c>
      <c r="C32" s="17" t="s">
        <v>20</v>
      </c>
      <c r="D32" s="17" t="s">
        <v>1258</v>
      </c>
      <c r="E32" s="28" t="s">
        <v>54</v>
      </c>
      <c r="F32" s="28" t="s">
        <v>23</v>
      </c>
      <c r="G32" s="19">
        <v>4</v>
      </c>
      <c r="H32" s="33">
        <v>5827</v>
      </c>
      <c r="I32" s="30">
        <v>6298</v>
      </c>
      <c r="J32" s="43">
        <f t="shared" si="1"/>
        <v>0.92521435376309935</v>
      </c>
      <c r="K32" s="18">
        <v>146</v>
      </c>
      <c r="L32" s="18">
        <v>335939</v>
      </c>
      <c r="M32" s="17">
        <f t="shared" si="0"/>
        <v>5827</v>
      </c>
    </row>
    <row r="33" spans="1:13">
      <c r="A33" s="42">
        <v>26</v>
      </c>
      <c r="B33" s="17" t="s">
        <v>1266</v>
      </c>
      <c r="C33" s="17" t="s">
        <v>20</v>
      </c>
      <c r="D33" s="17" t="s">
        <v>1232</v>
      </c>
      <c r="E33" s="28" t="s">
        <v>78</v>
      </c>
      <c r="F33" s="28" t="s">
        <v>23</v>
      </c>
      <c r="G33" s="19">
        <v>1</v>
      </c>
      <c r="H33" s="33">
        <v>8203</v>
      </c>
      <c r="I33" s="30">
        <v>8203</v>
      </c>
      <c r="J33" s="9">
        <f t="shared" si="1"/>
        <v>1</v>
      </c>
      <c r="K33" s="18">
        <v>139</v>
      </c>
      <c r="L33" s="18">
        <v>542766</v>
      </c>
      <c r="M33" s="17">
        <f t="shared" si="0"/>
        <v>8203</v>
      </c>
    </row>
    <row r="34" spans="1:13">
      <c r="A34" s="42">
        <v>27</v>
      </c>
      <c r="B34" s="17" t="s">
        <v>1267</v>
      </c>
      <c r="C34" s="17" t="s">
        <v>20</v>
      </c>
      <c r="D34" s="17" t="s">
        <v>1268</v>
      </c>
      <c r="E34" s="28" t="s">
        <v>54</v>
      </c>
      <c r="F34" s="28" t="s">
        <v>23</v>
      </c>
      <c r="G34" s="19">
        <v>2</v>
      </c>
      <c r="H34" s="33">
        <v>3333</v>
      </c>
      <c r="I34" s="30">
        <v>3342</v>
      </c>
      <c r="J34" s="43">
        <f t="shared" si="1"/>
        <v>0.99730700179533216</v>
      </c>
      <c r="K34" s="18">
        <v>65</v>
      </c>
      <c r="L34" s="18">
        <v>205439</v>
      </c>
      <c r="M34" s="17">
        <f t="shared" si="0"/>
        <v>3333</v>
      </c>
    </row>
    <row r="35" spans="1:13">
      <c r="A35">
        <v>28</v>
      </c>
      <c r="B35" s="17" t="s">
        <v>1269</v>
      </c>
      <c r="C35" s="17" t="s">
        <v>20</v>
      </c>
      <c r="D35" s="17" t="s">
        <v>157</v>
      </c>
      <c r="E35" s="28" t="s">
        <v>54</v>
      </c>
      <c r="F35" s="28" t="s">
        <v>23</v>
      </c>
      <c r="G35" s="19">
        <v>4</v>
      </c>
      <c r="H35" s="33">
        <v>17636</v>
      </c>
      <c r="I35" s="30">
        <v>18547</v>
      </c>
      <c r="J35" s="43">
        <f t="shared" si="1"/>
        <v>0.95088154418504345</v>
      </c>
      <c r="K35" s="18">
        <v>400</v>
      </c>
      <c r="L35" s="18">
        <v>1097096</v>
      </c>
      <c r="M35" s="17">
        <f t="shared" si="0"/>
        <v>17636</v>
      </c>
    </row>
    <row r="36" spans="1:13">
      <c r="A36">
        <v>29</v>
      </c>
      <c r="B36" s="17" t="s">
        <v>1270</v>
      </c>
      <c r="C36" s="17" t="s">
        <v>20</v>
      </c>
      <c r="D36" s="17" t="s">
        <v>1232</v>
      </c>
      <c r="E36" s="28" t="s">
        <v>78</v>
      </c>
      <c r="F36" s="28" t="s">
        <v>23</v>
      </c>
      <c r="G36" s="19">
        <v>1</v>
      </c>
      <c r="H36" s="33">
        <v>6738</v>
      </c>
      <c r="I36" s="30">
        <v>6738</v>
      </c>
      <c r="J36" s="9">
        <f t="shared" si="1"/>
        <v>1</v>
      </c>
      <c r="K36" s="18">
        <v>111</v>
      </c>
      <c r="L36" s="18">
        <v>454566</v>
      </c>
      <c r="M36" s="17">
        <f t="shared" si="0"/>
        <v>6738</v>
      </c>
    </row>
    <row r="37" spans="1:13">
      <c r="A37">
        <v>30</v>
      </c>
      <c r="B37" s="17" t="s">
        <v>1271</v>
      </c>
      <c r="C37" s="17" t="s">
        <v>20</v>
      </c>
      <c r="D37" s="17" t="s">
        <v>1268</v>
      </c>
      <c r="E37" s="28" t="s">
        <v>54</v>
      </c>
      <c r="F37" s="28" t="s">
        <v>23</v>
      </c>
      <c r="G37" s="19">
        <v>2</v>
      </c>
      <c r="H37" s="33">
        <v>1998</v>
      </c>
      <c r="I37" s="30">
        <v>2130</v>
      </c>
      <c r="J37" s="9">
        <f t="shared" si="1"/>
        <v>0.93802816901408448</v>
      </c>
      <c r="K37" s="18">
        <v>50</v>
      </c>
      <c r="L37" s="18">
        <v>113830</v>
      </c>
      <c r="M37" s="17">
        <f t="shared" si="0"/>
        <v>1998</v>
      </c>
    </row>
    <row r="38" spans="1:13">
      <c r="A38">
        <v>31</v>
      </c>
      <c r="B38" s="17" t="s">
        <v>1272</v>
      </c>
      <c r="C38" s="17" t="s">
        <v>20</v>
      </c>
      <c r="D38" s="17" t="s">
        <v>1232</v>
      </c>
      <c r="E38" s="28" t="s">
        <v>78</v>
      </c>
      <c r="F38" s="28" t="s">
        <v>23</v>
      </c>
      <c r="G38" s="19">
        <v>2</v>
      </c>
      <c r="H38" s="33">
        <v>2259</v>
      </c>
      <c r="I38" s="30">
        <v>2259</v>
      </c>
      <c r="J38" s="9">
        <f t="shared" si="1"/>
        <v>1</v>
      </c>
      <c r="K38" s="18">
        <v>49</v>
      </c>
      <c r="L38" s="18">
        <v>128617</v>
      </c>
      <c r="M38" s="17">
        <f t="shared" si="0"/>
        <v>2259</v>
      </c>
    </row>
    <row r="39" spans="1:13">
      <c r="A39">
        <v>32</v>
      </c>
      <c r="B39" s="17" t="s">
        <v>1273</v>
      </c>
      <c r="C39" s="17" t="s">
        <v>20</v>
      </c>
      <c r="D39" s="17" t="s">
        <v>1268</v>
      </c>
      <c r="E39" s="28" t="s">
        <v>54</v>
      </c>
      <c r="F39" s="28" t="s">
        <v>23</v>
      </c>
      <c r="G39" s="19">
        <v>2</v>
      </c>
      <c r="H39" s="33">
        <v>3788</v>
      </c>
      <c r="I39" s="30">
        <v>3812</v>
      </c>
      <c r="J39" s="9">
        <f t="shared" si="1"/>
        <v>0.99370409233997903</v>
      </c>
      <c r="K39" s="18">
        <v>84</v>
      </c>
      <c r="L39" s="18">
        <v>214653</v>
      </c>
      <c r="M39" s="17">
        <f t="shared" si="0"/>
        <v>3788</v>
      </c>
    </row>
    <row r="40" spans="1:13">
      <c r="A40">
        <v>33</v>
      </c>
      <c r="B40" s="17" t="s">
        <v>1274</v>
      </c>
      <c r="C40" s="17" t="s">
        <v>20</v>
      </c>
      <c r="D40" s="17" t="s">
        <v>1268</v>
      </c>
      <c r="E40" s="28" t="s">
        <v>54</v>
      </c>
      <c r="F40" s="28" t="s">
        <v>23</v>
      </c>
      <c r="G40" s="19">
        <v>2</v>
      </c>
      <c r="H40" s="33">
        <v>1680</v>
      </c>
      <c r="I40" s="30">
        <v>1727</v>
      </c>
      <c r="J40" s="43">
        <f t="shared" si="1"/>
        <v>0.97278517660683261</v>
      </c>
      <c r="K40" s="18">
        <v>39</v>
      </c>
      <c r="L40" s="18">
        <v>95120</v>
      </c>
      <c r="M40" s="17">
        <f t="shared" si="0"/>
        <v>1680</v>
      </c>
    </row>
    <row r="41" spans="1:13">
      <c r="A41">
        <v>34</v>
      </c>
      <c r="B41" s="17" t="s">
        <v>1275</v>
      </c>
      <c r="C41" s="17" t="s">
        <v>20</v>
      </c>
      <c r="D41" s="17" t="s">
        <v>1268</v>
      </c>
      <c r="E41" s="28" t="s">
        <v>54</v>
      </c>
      <c r="F41" s="28" t="s">
        <v>23</v>
      </c>
      <c r="G41" s="19">
        <v>2</v>
      </c>
      <c r="H41" s="33">
        <v>3216</v>
      </c>
      <c r="I41" s="30">
        <v>3254</v>
      </c>
      <c r="J41" s="43">
        <f t="shared" si="1"/>
        <v>0.98832206515058385</v>
      </c>
      <c r="K41" s="18">
        <v>66</v>
      </c>
      <c r="L41" s="18">
        <v>194477</v>
      </c>
      <c r="M41" s="17">
        <f t="shared" si="0"/>
        <v>3216</v>
      </c>
    </row>
    <row r="42" spans="1:13">
      <c r="A42">
        <v>35</v>
      </c>
      <c r="B42" s="17" t="s">
        <v>1276</v>
      </c>
      <c r="C42" s="17" t="s">
        <v>20</v>
      </c>
      <c r="D42" s="17" t="s">
        <v>1232</v>
      </c>
      <c r="E42" s="28" t="s">
        <v>78</v>
      </c>
      <c r="F42" s="28" t="s">
        <v>23</v>
      </c>
      <c r="G42" s="19">
        <v>1</v>
      </c>
      <c r="H42" s="33">
        <v>3576</v>
      </c>
      <c r="I42" s="30">
        <v>3576</v>
      </c>
      <c r="J42" s="9">
        <f t="shared" si="1"/>
        <v>1</v>
      </c>
      <c r="K42" s="18">
        <v>57</v>
      </c>
      <c r="L42" s="18">
        <v>245771</v>
      </c>
      <c r="M42" s="17">
        <f t="shared" si="0"/>
        <v>3576</v>
      </c>
    </row>
    <row r="43" spans="1:13">
      <c r="A43" s="42">
        <v>36</v>
      </c>
      <c r="B43" s="17" t="s">
        <v>1277</v>
      </c>
      <c r="C43" s="17" t="s">
        <v>20</v>
      </c>
      <c r="D43" s="17" t="s">
        <v>1232</v>
      </c>
      <c r="E43" s="28" t="s">
        <v>78</v>
      </c>
      <c r="F43" s="28" t="s">
        <v>23</v>
      </c>
      <c r="G43" s="19">
        <v>2</v>
      </c>
      <c r="H43" s="33">
        <v>15792</v>
      </c>
      <c r="I43" s="30">
        <v>15792</v>
      </c>
      <c r="J43" s="43">
        <f t="shared" si="1"/>
        <v>1</v>
      </c>
      <c r="K43" s="18">
        <v>290</v>
      </c>
      <c r="L43" s="18">
        <v>1003176</v>
      </c>
      <c r="M43" s="17">
        <f t="shared" si="0"/>
        <v>15792</v>
      </c>
    </row>
    <row r="44" spans="1:13">
      <c r="A44" s="42">
        <v>37</v>
      </c>
      <c r="B44" s="17" t="s">
        <v>1278</v>
      </c>
      <c r="C44" s="17" t="s">
        <v>20</v>
      </c>
      <c r="D44" s="17" t="s">
        <v>1232</v>
      </c>
      <c r="E44" s="28" t="s">
        <v>78</v>
      </c>
      <c r="F44" s="28" t="s">
        <v>23</v>
      </c>
      <c r="G44" s="19">
        <v>2</v>
      </c>
      <c r="H44" s="33">
        <v>4121</v>
      </c>
      <c r="I44" s="30">
        <v>4121</v>
      </c>
      <c r="J44" s="43">
        <f t="shared" si="1"/>
        <v>1</v>
      </c>
      <c r="K44" s="18">
        <v>87</v>
      </c>
      <c r="L44" s="18">
        <v>238130</v>
      </c>
      <c r="M44" s="17">
        <f t="shared" si="0"/>
        <v>4121</v>
      </c>
    </row>
    <row r="45" spans="1:13">
      <c r="A45">
        <v>38</v>
      </c>
      <c r="B45" s="17" t="s">
        <v>1279</v>
      </c>
      <c r="C45" s="17" t="s">
        <v>20</v>
      </c>
      <c r="D45" s="17" t="s">
        <v>1232</v>
      </c>
      <c r="E45" s="28" t="s">
        <v>78</v>
      </c>
      <c r="F45" s="28" t="s">
        <v>23</v>
      </c>
      <c r="G45" s="19">
        <v>1</v>
      </c>
      <c r="H45" s="33">
        <v>6189</v>
      </c>
      <c r="I45" s="30">
        <v>6189</v>
      </c>
      <c r="J45" s="9">
        <f t="shared" si="1"/>
        <v>1</v>
      </c>
      <c r="K45" s="18">
        <v>112</v>
      </c>
      <c r="L45" s="18">
        <v>397032</v>
      </c>
      <c r="M45" s="17">
        <f t="shared" si="0"/>
        <v>6189</v>
      </c>
    </row>
    <row r="46" spans="1:13">
      <c r="A46">
        <v>39</v>
      </c>
      <c r="B46" s="17" t="s">
        <v>1280</v>
      </c>
      <c r="C46" s="17" t="s">
        <v>20</v>
      </c>
      <c r="D46" s="17" t="s">
        <v>1232</v>
      </c>
      <c r="E46" s="28" t="s">
        <v>78</v>
      </c>
      <c r="F46" s="28" t="s">
        <v>23</v>
      </c>
      <c r="G46" s="19">
        <v>2</v>
      </c>
      <c r="H46" s="33">
        <v>3284</v>
      </c>
      <c r="I46" s="30">
        <v>3284</v>
      </c>
      <c r="J46" s="9">
        <f t="shared" si="1"/>
        <v>1</v>
      </c>
      <c r="K46" s="18">
        <v>60</v>
      </c>
      <c r="L46" s="18">
        <v>209436</v>
      </c>
      <c r="M46" s="17">
        <f t="shared" si="0"/>
        <v>3284</v>
      </c>
    </row>
    <row r="47" spans="1:13">
      <c r="A47">
        <v>40</v>
      </c>
      <c r="B47" s="17" t="s">
        <v>1281</v>
      </c>
      <c r="C47" s="17" t="s">
        <v>20</v>
      </c>
      <c r="D47" s="17" t="s">
        <v>1268</v>
      </c>
      <c r="E47" s="28" t="s">
        <v>54</v>
      </c>
      <c r="F47" s="28" t="s">
        <v>23</v>
      </c>
      <c r="G47" s="19">
        <v>2</v>
      </c>
      <c r="H47" s="33">
        <v>2522</v>
      </c>
      <c r="I47" s="30">
        <v>2525</v>
      </c>
      <c r="J47" s="9">
        <f t="shared" si="1"/>
        <v>0.99881188118811881</v>
      </c>
      <c r="K47" s="18">
        <v>49</v>
      </c>
      <c r="L47" s="18">
        <v>155624</v>
      </c>
      <c r="M47" s="17">
        <f t="shared" si="0"/>
        <v>2522</v>
      </c>
    </row>
    <row r="48" spans="1:13">
      <c r="A48">
        <v>41</v>
      </c>
      <c r="B48" s="17" t="s">
        <v>1282</v>
      </c>
      <c r="C48" s="17" t="s">
        <v>20</v>
      </c>
      <c r="D48" s="17" t="s">
        <v>1232</v>
      </c>
      <c r="E48" s="28" t="s">
        <v>78</v>
      </c>
      <c r="F48" s="28" t="s">
        <v>23</v>
      </c>
      <c r="G48" s="19">
        <v>2</v>
      </c>
      <c r="H48" s="33">
        <v>2753</v>
      </c>
      <c r="I48" s="30">
        <v>2753</v>
      </c>
      <c r="J48" s="9">
        <f t="shared" si="1"/>
        <v>1</v>
      </c>
      <c r="K48" s="18">
        <v>52</v>
      </c>
      <c r="L48" s="18">
        <v>172490</v>
      </c>
      <c r="M48" s="17">
        <f t="shared" si="0"/>
        <v>2753</v>
      </c>
    </row>
    <row r="49" spans="1:13">
      <c r="A49">
        <v>42</v>
      </c>
      <c r="B49" s="17" t="s">
        <v>1283</v>
      </c>
      <c r="C49" s="17" t="s">
        <v>20</v>
      </c>
      <c r="D49" s="17" t="s">
        <v>1268</v>
      </c>
      <c r="E49" s="28" t="s">
        <v>54</v>
      </c>
      <c r="F49" s="28" t="s">
        <v>23</v>
      </c>
      <c r="G49" s="19">
        <v>4</v>
      </c>
      <c r="H49" s="33">
        <v>3500</v>
      </c>
      <c r="I49" s="30">
        <v>4250</v>
      </c>
      <c r="J49" s="43">
        <f t="shared" si="1"/>
        <v>0.82352941176470584</v>
      </c>
      <c r="K49" s="18">
        <v>127</v>
      </c>
      <c r="L49" s="18">
        <v>181925</v>
      </c>
      <c r="M49" s="17">
        <f t="shared" si="0"/>
        <v>3500</v>
      </c>
    </row>
    <row r="50" spans="1:13">
      <c r="A50">
        <v>43</v>
      </c>
      <c r="B50" s="17" t="s">
        <v>1284</v>
      </c>
      <c r="C50" s="17" t="s">
        <v>20</v>
      </c>
      <c r="D50" s="17" t="s">
        <v>1232</v>
      </c>
      <c r="E50" s="28" t="s">
        <v>78</v>
      </c>
      <c r="F50" s="28" t="s">
        <v>23</v>
      </c>
      <c r="G50" s="19">
        <v>2</v>
      </c>
      <c r="H50" s="33">
        <v>2788</v>
      </c>
      <c r="I50" s="30">
        <v>2788</v>
      </c>
      <c r="J50" s="43">
        <f t="shared" si="1"/>
        <v>1</v>
      </c>
      <c r="K50" s="18">
        <v>58</v>
      </c>
      <c r="L50" s="18">
        <v>163978</v>
      </c>
      <c r="M50" s="17">
        <f t="shared" si="0"/>
        <v>2788</v>
      </c>
    </row>
    <row r="51" spans="1:13">
      <c r="A51">
        <v>44</v>
      </c>
      <c r="B51" s="17" t="s">
        <v>1285</v>
      </c>
      <c r="C51" s="17" t="s">
        <v>20</v>
      </c>
      <c r="D51" s="17" t="s">
        <v>1268</v>
      </c>
      <c r="E51" s="28" t="s">
        <v>54</v>
      </c>
      <c r="F51" s="28" t="s">
        <v>23</v>
      </c>
      <c r="G51" s="19">
        <v>2</v>
      </c>
      <c r="H51" s="33">
        <v>3029</v>
      </c>
      <c r="I51" s="30">
        <v>3031</v>
      </c>
      <c r="J51" s="9">
        <f t="shared" si="1"/>
        <v>0.99934015176509405</v>
      </c>
      <c r="K51" s="18">
        <v>65</v>
      </c>
      <c r="L51" s="18">
        <v>174715</v>
      </c>
      <c r="M51" s="17">
        <f t="shared" si="0"/>
        <v>3029</v>
      </c>
    </row>
    <row r="52" spans="1:13">
      <c r="A52">
        <v>45</v>
      </c>
      <c r="B52" s="17" t="s">
        <v>1286</v>
      </c>
      <c r="C52" s="17" t="s">
        <v>20</v>
      </c>
      <c r="D52" s="17" t="s">
        <v>1268</v>
      </c>
      <c r="E52" s="28" t="s">
        <v>54</v>
      </c>
      <c r="F52" s="28" t="s">
        <v>23</v>
      </c>
      <c r="G52" s="19">
        <v>3</v>
      </c>
      <c r="H52" s="33">
        <v>7877</v>
      </c>
      <c r="I52" s="30">
        <v>7923</v>
      </c>
      <c r="J52" s="43">
        <f t="shared" si="1"/>
        <v>0.99419411838949889</v>
      </c>
      <c r="K52" s="18">
        <v>170</v>
      </c>
      <c r="L52" s="18">
        <v>452154</v>
      </c>
      <c r="M52" s="17">
        <f t="shared" si="0"/>
        <v>7877</v>
      </c>
    </row>
    <row r="53" spans="1:13">
      <c r="A53" s="42">
        <v>46</v>
      </c>
      <c r="B53" s="17" t="s">
        <v>1287</v>
      </c>
      <c r="C53" s="17" t="s">
        <v>20</v>
      </c>
      <c r="D53" s="17" t="s">
        <v>1268</v>
      </c>
      <c r="E53" s="28" t="s">
        <v>54</v>
      </c>
      <c r="F53" s="28" t="s">
        <v>23</v>
      </c>
      <c r="G53" s="19">
        <v>2</v>
      </c>
      <c r="H53" s="33">
        <v>2749</v>
      </c>
      <c r="I53" s="30">
        <v>2772</v>
      </c>
      <c r="J53" s="43">
        <f t="shared" si="1"/>
        <v>0.99170274170274175</v>
      </c>
      <c r="K53" s="18">
        <v>56</v>
      </c>
      <c r="L53" s="18">
        <v>166479</v>
      </c>
      <c r="M53" s="17">
        <f t="shared" si="0"/>
        <v>2749</v>
      </c>
    </row>
    <row r="54" spans="1:13">
      <c r="A54" s="42">
        <v>47</v>
      </c>
      <c r="B54" s="17" t="s">
        <v>1288</v>
      </c>
      <c r="C54" s="17" t="s">
        <v>20</v>
      </c>
      <c r="D54" s="17" t="s">
        <v>1268</v>
      </c>
      <c r="E54" s="28" t="s">
        <v>54</v>
      </c>
      <c r="F54" s="28" t="s">
        <v>23</v>
      </c>
      <c r="G54" s="19">
        <v>2</v>
      </c>
      <c r="H54" s="33">
        <v>2319</v>
      </c>
      <c r="I54" s="30">
        <v>2327</v>
      </c>
      <c r="J54" s="9">
        <f t="shared" si="1"/>
        <v>0.99656209712075638</v>
      </c>
      <c r="K54" s="18">
        <v>50</v>
      </c>
      <c r="L54" s="18">
        <v>133817</v>
      </c>
      <c r="M54" s="17">
        <f t="shared" si="0"/>
        <v>2319</v>
      </c>
    </row>
    <row r="55" spans="1:13">
      <c r="A55">
        <v>48</v>
      </c>
      <c r="B55" s="17"/>
      <c r="C55" s="17"/>
      <c r="D55" s="17"/>
      <c r="E55" s="28"/>
      <c r="F55" s="28"/>
      <c r="G55" s="19"/>
      <c r="H55" s="33"/>
      <c r="I55" s="30"/>
      <c r="J55" s="9" t="e">
        <f t="shared" si="1"/>
        <v>#DIV/0!</v>
      </c>
      <c r="K55" s="18"/>
      <c r="L55" s="18"/>
      <c r="M55" s="17" t="str">
        <f t="shared" si="0"/>
        <v/>
      </c>
    </row>
    <row r="56" spans="1:13">
      <c r="A56">
        <v>49</v>
      </c>
      <c r="B56" s="17"/>
      <c r="C56" s="17"/>
      <c r="D56" s="17"/>
      <c r="E56" s="28"/>
      <c r="F56" s="28"/>
      <c r="G56" s="19"/>
      <c r="H56" s="33"/>
      <c r="I56" s="30"/>
      <c r="J56" s="9" t="e">
        <f t="shared" si="1"/>
        <v>#DIV/0!</v>
      </c>
      <c r="K56" s="18"/>
      <c r="L56" s="18"/>
      <c r="M56" s="17" t="str">
        <f t="shared" si="0"/>
        <v/>
      </c>
    </row>
    <row r="57" spans="1:13">
      <c r="A57">
        <v>50</v>
      </c>
      <c r="B57" s="17"/>
      <c r="C57" s="17"/>
      <c r="D57" s="17"/>
      <c r="E57" s="28"/>
      <c r="F57" s="28"/>
      <c r="G57" s="19"/>
      <c r="H57" s="33"/>
      <c r="I57" s="30"/>
      <c r="J57" s="9" t="e">
        <f t="shared" si="1"/>
        <v>#DIV/0!</v>
      </c>
      <c r="K57" s="18"/>
      <c r="L57" s="18"/>
      <c r="M57" s="17" t="str">
        <f t="shared" si="0"/>
        <v/>
      </c>
    </row>
    <row r="58" spans="1:13">
      <c r="A58">
        <v>51</v>
      </c>
      <c r="B58" s="17"/>
      <c r="C58" s="17"/>
      <c r="D58" s="17"/>
      <c r="E58" s="28"/>
      <c r="F58" s="28"/>
      <c r="G58" s="19"/>
      <c r="H58" s="33"/>
      <c r="I58" s="30"/>
      <c r="J58" s="43" t="e">
        <f t="shared" si="1"/>
        <v>#DIV/0!</v>
      </c>
      <c r="K58" s="18"/>
      <c r="L58" s="18"/>
      <c r="M58" s="17" t="str">
        <f t="shared" si="0"/>
        <v/>
      </c>
    </row>
    <row r="59" spans="1:13">
      <c r="A59">
        <v>52</v>
      </c>
      <c r="B59" s="17"/>
      <c r="C59" s="17"/>
      <c r="D59" s="17"/>
      <c r="E59" s="28"/>
      <c r="F59" s="28"/>
      <c r="G59" s="19"/>
      <c r="H59" s="33"/>
      <c r="I59" s="30"/>
      <c r="J59" s="43" t="e">
        <f t="shared" si="1"/>
        <v>#DIV/0!</v>
      </c>
      <c r="K59" s="18"/>
      <c r="L59" s="18"/>
      <c r="M59" s="17" t="str">
        <f t="shared" si="0"/>
        <v/>
      </c>
    </row>
    <row r="60" spans="1:13">
      <c r="A60">
        <v>53</v>
      </c>
      <c r="B60" s="17"/>
      <c r="C60" s="17"/>
      <c r="D60" s="17"/>
      <c r="E60" s="28"/>
      <c r="F60" s="28"/>
      <c r="G60" s="19"/>
      <c r="H60" s="33"/>
      <c r="I60" s="30"/>
      <c r="J60" s="9" t="e">
        <f t="shared" si="1"/>
        <v>#DIV/0!</v>
      </c>
      <c r="K60" s="18"/>
      <c r="L60" s="18"/>
      <c r="M60" s="17" t="str">
        <f t="shared" si="0"/>
        <v/>
      </c>
    </row>
    <row r="61" spans="1:13">
      <c r="A61">
        <v>54</v>
      </c>
      <c r="B61" s="17"/>
      <c r="C61" s="17"/>
      <c r="D61" s="17"/>
      <c r="E61" s="28"/>
      <c r="F61" s="28"/>
      <c r="G61" s="19"/>
      <c r="H61" s="33"/>
      <c r="I61" s="30"/>
      <c r="J61" s="43" t="e">
        <f t="shared" si="1"/>
        <v>#DIV/0!</v>
      </c>
      <c r="K61" s="18"/>
      <c r="L61" s="18"/>
      <c r="M61" s="17" t="str">
        <f t="shared" si="0"/>
        <v/>
      </c>
    </row>
    <row r="62" spans="1:13">
      <c r="A62">
        <v>55</v>
      </c>
      <c r="B62" s="17"/>
      <c r="C62" s="17"/>
      <c r="D62" s="17"/>
      <c r="E62" s="28"/>
      <c r="F62" s="28"/>
      <c r="G62" s="19"/>
      <c r="H62" s="33"/>
      <c r="I62" s="30"/>
      <c r="J62" s="43" t="e">
        <f t="shared" si="1"/>
        <v>#DIV/0!</v>
      </c>
      <c r="K62" s="18"/>
      <c r="L62" s="18"/>
      <c r="M62" s="17" t="str">
        <f t="shared" si="0"/>
        <v/>
      </c>
    </row>
    <row r="63" spans="1:13">
      <c r="A63" s="42">
        <v>56</v>
      </c>
      <c r="B63" s="17"/>
      <c r="C63" s="17"/>
      <c r="D63" s="17"/>
      <c r="E63" s="28"/>
      <c r="F63" s="28"/>
      <c r="G63" s="19"/>
      <c r="H63" s="33"/>
      <c r="I63" s="30"/>
      <c r="J63" s="9" t="e">
        <f t="shared" si="1"/>
        <v>#DIV/0!</v>
      </c>
      <c r="K63" s="18"/>
      <c r="L63" s="18"/>
      <c r="M63" s="17" t="str">
        <f t="shared" si="0"/>
        <v/>
      </c>
    </row>
    <row r="64" spans="1:13">
      <c r="A64" s="42">
        <v>57</v>
      </c>
      <c r="B64" s="17"/>
      <c r="C64" s="17"/>
      <c r="D64" s="17"/>
      <c r="E64" s="28"/>
      <c r="F64" s="28"/>
      <c r="G64" s="19"/>
      <c r="H64" s="33"/>
      <c r="I64" s="30"/>
      <c r="J64" s="9" t="e">
        <f t="shared" si="1"/>
        <v>#DIV/0!</v>
      </c>
      <c r="K64" s="18"/>
      <c r="L64" s="18"/>
      <c r="M64" s="17" t="str">
        <f t="shared" si="0"/>
        <v/>
      </c>
    </row>
    <row r="65" spans="1:13">
      <c r="A65">
        <v>58</v>
      </c>
      <c r="B65" s="17"/>
      <c r="C65" s="17"/>
      <c r="D65" s="17"/>
      <c r="E65" s="28"/>
      <c r="F65" s="28"/>
      <c r="G65" s="19"/>
      <c r="H65" s="33"/>
      <c r="I65" s="30"/>
      <c r="J65" s="9" t="e">
        <f t="shared" si="1"/>
        <v>#DIV/0!</v>
      </c>
      <c r="K65" s="18"/>
      <c r="L65" s="18"/>
      <c r="M65" s="17" t="str">
        <f t="shared" si="0"/>
        <v/>
      </c>
    </row>
    <row r="66" spans="1:13">
      <c r="A66">
        <v>59</v>
      </c>
      <c r="B66" s="17"/>
      <c r="C66" s="17"/>
      <c r="D66" s="17"/>
      <c r="E66" s="28"/>
      <c r="F66" s="28"/>
      <c r="G66" s="19"/>
      <c r="H66" s="33"/>
      <c r="I66" s="30"/>
      <c r="J66" s="9" t="e">
        <f t="shared" si="1"/>
        <v>#DIV/0!</v>
      </c>
      <c r="K66" s="18"/>
      <c r="L66" s="18"/>
      <c r="M66" s="17" t="str">
        <f t="shared" si="0"/>
        <v/>
      </c>
    </row>
    <row r="67" spans="1:13">
      <c r="A67">
        <v>60</v>
      </c>
      <c r="B67" s="17"/>
      <c r="C67" s="17"/>
      <c r="D67" s="17"/>
      <c r="E67" s="28"/>
      <c r="F67" s="28"/>
      <c r="G67" s="19"/>
      <c r="H67" s="33"/>
      <c r="I67" s="30"/>
      <c r="J67" s="43" t="e">
        <f t="shared" si="1"/>
        <v>#DIV/0!</v>
      </c>
      <c r="K67" s="18"/>
      <c r="L67" s="18"/>
      <c r="M67" s="17" t="str">
        <f t="shared" si="0"/>
        <v/>
      </c>
    </row>
    <row r="68" spans="1:13">
      <c r="A68">
        <v>61</v>
      </c>
      <c r="B68" s="17"/>
      <c r="C68" s="17"/>
      <c r="D68" s="17"/>
      <c r="E68" s="28"/>
      <c r="F68" s="28"/>
      <c r="G68" s="19"/>
      <c r="H68" s="33"/>
      <c r="I68" s="30"/>
      <c r="J68" s="43" t="e">
        <f t="shared" si="1"/>
        <v>#DIV/0!</v>
      </c>
      <c r="K68" s="18"/>
      <c r="L68" s="18"/>
      <c r="M68" s="17" t="str">
        <f t="shared" si="0"/>
        <v/>
      </c>
    </row>
    <row r="69" spans="1:13">
      <c r="A69">
        <v>62</v>
      </c>
      <c r="B69" s="17"/>
      <c r="C69" s="17"/>
      <c r="D69" s="17"/>
      <c r="E69" s="28"/>
      <c r="F69" s="28"/>
      <c r="G69" s="19"/>
      <c r="H69" s="33"/>
      <c r="I69" s="30"/>
      <c r="J69" s="9" t="e">
        <f t="shared" si="1"/>
        <v>#DIV/0!</v>
      </c>
      <c r="K69" s="18"/>
      <c r="L69" s="18"/>
      <c r="M69" s="17" t="str">
        <f t="shared" si="0"/>
        <v/>
      </c>
    </row>
    <row r="70" spans="1:13">
      <c r="A70">
        <v>63</v>
      </c>
      <c r="B70" s="17"/>
      <c r="C70" s="17"/>
      <c r="D70" s="17"/>
      <c r="E70" s="28"/>
      <c r="F70" s="28"/>
      <c r="G70" s="19"/>
      <c r="H70" s="33"/>
      <c r="I70" s="30"/>
      <c r="J70" s="43" t="e">
        <f t="shared" si="1"/>
        <v>#DIV/0!</v>
      </c>
      <c r="K70" s="18"/>
      <c r="L70" s="18"/>
      <c r="M70" s="17" t="str">
        <f t="shared" si="0"/>
        <v/>
      </c>
    </row>
    <row r="71" spans="1:13">
      <c r="A71">
        <v>64</v>
      </c>
      <c r="B71" s="17"/>
      <c r="C71" s="17"/>
      <c r="D71" s="17"/>
      <c r="E71" s="28"/>
      <c r="F71" s="28"/>
      <c r="G71" s="19"/>
      <c r="H71" s="33"/>
      <c r="I71" s="30"/>
      <c r="J71" s="43" t="e">
        <f t="shared" si="1"/>
        <v>#DIV/0!</v>
      </c>
      <c r="K71" s="18"/>
      <c r="L71" s="18"/>
      <c r="M71" s="17" t="str">
        <f t="shared" si="0"/>
        <v/>
      </c>
    </row>
    <row r="72" spans="1:13">
      <c r="A72">
        <v>65</v>
      </c>
      <c r="B72" s="17"/>
      <c r="C72" s="17"/>
      <c r="D72" s="17"/>
      <c r="E72" s="28"/>
      <c r="F72" s="28"/>
      <c r="G72" s="19"/>
      <c r="H72" s="33"/>
      <c r="I72" s="30"/>
      <c r="J72" s="9" t="e">
        <f t="shared" si="1"/>
        <v>#DIV/0!</v>
      </c>
      <c r="K72" s="18"/>
      <c r="L72" s="18"/>
      <c r="M72" s="17" t="str">
        <f t="shared" ref="M72:M96" si="2">IF(ISBLANK(I72),"",H72)</f>
        <v/>
      </c>
    </row>
    <row r="73" spans="1:13">
      <c r="A73" s="42">
        <v>66</v>
      </c>
      <c r="B73" s="17"/>
      <c r="C73" s="17"/>
      <c r="D73" s="17"/>
      <c r="E73" s="28"/>
      <c r="F73" s="28"/>
      <c r="G73" s="19"/>
      <c r="H73" s="33"/>
      <c r="I73" s="30"/>
      <c r="J73" s="9" t="e">
        <f t="shared" si="1"/>
        <v>#DIV/0!</v>
      </c>
      <c r="K73" s="18"/>
      <c r="L73" s="18"/>
      <c r="M73" s="17" t="str">
        <f t="shared" si="2"/>
        <v/>
      </c>
    </row>
    <row r="74" spans="1:13">
      <c r="A74" s="42">
        <v>67</v>
      </c>
      <c r="B74" s="17"/>
      <c r="C74" s="17"/>
      <c r="D74" s="17"/>
      <c r="E74" s="28"/>
      <c r="F74" s="28"/>
      <c r="G74" s="19"/>
      <c r="H74" s="33"/>
      <c r="I74" s="30"/>
      <c r="J74" s="9" t="e">
        <f t="shared" si="1"/>
        <v>#DIV/0!</v>
      </c>
      <c r="K74" s="18"/>
      <c r="L74" s="18"/>
      <c r="M74" s="17" t="str">
        <f t="shared" si="2"/>
        <v/>
      </c>
    </row>
    <row r="75" spans="1:13">
      <c r="A75">
        <v>68</v>
      </c>
      <c r="B75" s="17"/>
      <c r="C75" s="17"/>
      <c r="D75" s="17"/>
      <c r="E75" s="28"/>
      <c r="F75" s="28"/>
      <c r="G75" s="19"/>
      <c r="H75" s="33"/>
      <c r="I75" s="30"/>
      <c r="J75" s="9" t="e">
        <f t="shared" ref="J75:J138" si="3">H75/I75</f>
        <v>#DIV/0!</v>
      </c>
      <c r="K75" s="18"/>
      <c r="L75" s="18"/>
      <c r="M75" s="17" t="str">
        <f t="shared" si="2"/>
        <v/>
      </c>
    </row>
    <row r="76" spans="1:13">
      <c r="A76">
        <v>69</v>
      </c>
      <c r="B76" s="17"/>
      <c r="C76" s="17"/>
      <c r="D76" s="17"/>
      <c r="E76" s="28"/>
      <c r="F76" s="28"/>
      <c r="G76" s="19"/>
      <c r="H76" s="33"/>
      <c r="I76" s="30"/>
      <c r="J76" s="43" t="e">
        <f t="shared" si="3"/>
        <v>#DIV/0!</v>
      </c>
      <c r="K76" s="18"/>
      <c r="L76" s="18"/>
      <c r="M76" s="17" t="str">
        <f t="shared" si="2"/>
        <v/>
      </c>
    </row>
    <row r="77" spans="1:13">
      <c r="A77">
        <v>70</v>
      </c>
      <c r="B77" s="17"/>
      <c r="C77" s="17"/>
      <c r="D77" s="17"/>
      <c r="E77" s="28"/>
      <c r="F77" s="28"/>
      <c r="G77" s="19"/>
      <c r="H77" s="33"/>
      <c r="I77" s="30"/>
      <c r="J77" s="43" t="e">
        <f t="shared" si="3"/>
        <v>#DIV/0!</v>
      </c>
      <c r="K77" s="18"/>
      <c r="L77" s="18"/>
      <c r="M77" s="17" t="str">
        <f t="shared" si="2"/>
        <v/>
      </c>
    </row>
    <row r="78" spans="1:13">
      <c r="A78">
        <v>71</v>
      </c>
      <c r="B78" s="17"/>
      <c r="C78" s="17"/>
      <c r="D78" s="17"/>
      <c r="E78" s="28"/>
      <c r="F78" s="28"/>
      <c r="G78" s="19"/>
      <c r="H78" s="33"/>
      <c r="I78" s="30"/>
      <c r="J78" s="9" t="e">
        <f t="shared" si="3"/>
        <v>#DIV/0!</v>
      </c>
      <c r="K78" s="18"/>
      <c r="L78" s="18"/>
      <c r="M78" s="17" t="str">
        <f t="shared" si="2"/>
        <v/>
      </c>
    </row>
    <row r="79" spans="1:13">
      <c r="A79">
        <v>72</v>
      </c>
      <c r="B79" s="17"/>
      <c r="C79" s="17"/>
      <c r="D79" s="17"/>
      <c r="E79" s="28"/>
      <c r="F79" s="28"/>
      <c r="G79" s="19"/>
      <c r="H79" s="33"/>
      <c r="I79" s="30"/>
      <c r="J79" s="43" t="e">
        <f t="shared" si="3"/>
        <v>#DIV/0!</v>
      </c>
      <c r="K79" s="18"/>
      <c r="L79" s="18"/>
      <c r="M79" s="17" t="str">
        <f t="shared" si="2"/>
        <v/>
      </c>
    </row>
    <row r="80" spans="1:13">
      <c r="A80">
        <v>73</v>
      </c>
      <c r="B80" s="17"/>
      <c r="C80" s="17"/>
      <c r="D80" s="17"/>
      <c r="E80" s="28"/>
      <c r="F80" s="28"/>
      <c r="G80" s="19"/>
      <c r="H80" s="33"/>
      <c r="I80" s="30"/>
      <c r="J80" s="43" t="e">
        <f t="shared" si="3"/>
        <v>#DIV/0!</v>
      </c>
      <c r="K80" s="18"/>
      <c r="L80" s="18"/>
      <c r="M80" s="17" t="str">
        <f t="shared" si="2"/>
        <v/>
      </c>
    </row>
    <row r="81" spans="1:13">
      <c r="A81">
        <v>74</v>
      </c>
      <c r="B81" s="17"/>
      <c r="C81" s="17"/>
      <c r="D81" s="17"/>
      <c r="E81" s="28"/>
      <c r="F81" s="28"/>
      <c r="G81" s="19"/>
      <c r="H81" s="33"/>
      <c r="I81" s="30"/>
      <c r="J81" s="9" t="e">
        <f t="shared" si="3"/>
        <v>#DIV/0!</v>
      </c>
      <c r="K81" s="18"/>
      <c r="L81" s="18"/>
      <c r="M81" s="17" t="str">
        <f t="shared" si="2"/>
        <v/>
      </c>
    </row>
    <row r="82" spans="1:13">
      <c r="A82">
        <v>75</v>
      </c>
      <c r="B82" s="17"/>
      <c r="C82" s="17"/>
      <c r="D82" s="17"/>
      <c r="E82" s="28"/>
      <c r="F82" s="28"/>
      <c r="G82" s="19"/>
      <c r="H82" s="33"/>
      <c r="I82" s="30"/>
      <c r="J82" s="9" t="e">
        <f t="shared" si="3"/>
        <v>#DIV/0!</v>
      </c>
      <c r="K82" s="18"/>
      <c r="L82" s="18"/>
      <c r="M82" s="17" t="str">
        <f t="shared" si="2"/>
        <v/>
      </c>
    </row>
    <row r="83" spans="1:13">
      <c r="A83" s="42">
        <v>76</v>
      </c>
      <c r="B83" s="17"/>
      <c r="C83" s="17"/>
      <c r="D83" s="17"/>
      <c r="E83" s="28"/>
      <c r="F83" s="28"/>
      <c r="G83" s="19"/>
      <c r="H83" s="33"/>
      <c r="I83" s="30"/>
      <c r="J83" s="9" t="e">
        <f t="shared" si="3"/>
        <v>#DIV/0!</v>
      </c>
      <c r="K83" s="18"/>
      <c r="L83" s="18"/>
      <c r="M83" s="17" t="str">
        <f t="shared" si="2"/>
        <v/>
      </c>
    </row>
    <row r="84" spans="1:13">
      <c r="A84" s="42">
        <v>77</v>
      </c>
      <c r="B84" s="17"/>
      <c r="C84" s="17"/>
      <c r="D84" s="17"/>
      <c r="E84" s="28"/>
      <c r="F84" s="28"/>
      <c r="G84" s="19"/>
      <c r="H84" s="33"/>
      <c r="I84" s="30"/>
      <c r="J84" s="9" t="e">
        <f t="shared" si="3"/>
        <v>#DIV/0!</v>
      </c>
      <c r="K84" s="18"/>
      <c r="L84" s="18"/>
      <c r="M84" s="17" t="str">
        <f t="shared" si="2"/>
        <v/>
      </c>
    </row>
    <row r="85" spans="1:13">
      <c r="A85">
        <v>78</v>
      </c>
      <c r="B85" s="17"/>
      <c r="C85" s="17"/>
      <c r="D85" s="17"/>
      <c r="E85" s="28"/>
      <c r="F85" s="28"/>
      <c r="G85" s="19"/>
      <c r="H85" s="33"/>
      <c r="I85" s="30"/>
      <c r="J85" s="43" t="e">
        <f t="shared" si="3"/>
        <v>#DIV/0!</v>
      </c>
      <c r="K85" s="18"/>
      <c r="L85" s="18"/>
      <c r="M85" s="17" t="str">
        <f t="shared" si="2"/>
        <v/>
      </c>
    </row>
    <row r="86" spans="1:13">
      <c r="A86">
        <v>79</v>
      </c>
      <c r="B86" s="17"/>
      <c r="C86" s="17"/>
      <c r="D86" s="17"/>
      <c r="E86" s="28"/>
      <c r="F86" s="28"/>
      <c r="G86" s="19"/>
      <c r="H86" s="33"/>
      <c r="I86" s="30"/>
      <c r="J86" s="43" t="e">
        <f t="shared" si="3"/>
        <v>#DIV/0!</v>
      </c>
      <c r="K86" s="18"/>
      <c r="L86" s="18"/>
      <c r="M86" s="17" t="str">
        <f t="shared" si="2"/>
        <v/>
      </c>
    </row>
    <row r="87" spans="1:13">
      <c r="A87">
        <v>80</v>
      </c>
      <c r="B87" s="17"/>
      <c r="C87" s="17"/>
      <c r="D87" s="17"/>
      <c r="E87" s="28"/>
      <c r="F87" s="28"/>
      <c r="G87" s="19"/>
      <c r="H87" s="33"/>
      <c r="I87" s="30"/>
      <c r="J87" s="9" t="e">
        <f t="shared" si="3"/>
        <v>#DIV/0!</v>
      </c>
      <c r="K87" s="18"/>
      <c r="L87" s="18"/>
      <c r="M87" s="17" t="str">
        <f t="shared" si="2"/>
        <v/>
      </c>
    </row>
    <row r="88" spans="1:13">
      <c r="A88">
        <v>81</v>
      </c>
      <c r="B88" s="17"/>
      <c r="C88" s="17"/>
      <c r="D88" s="17"/>
      <c r="E88" s="28"/>
      <c r="F88" s="28"/>
      <c r="G88" s="19"/>
      <c r="H88" s="33"/>
      <c r="I88" s="30"/>
      <c r="J88" s="43" t="e">
        <f t="shared" si="3"/>
        <v>#DIV/0!</v>
      </c>
      <c r="K88" s="18"/>
      <c r="L88" s="18"/>
      <c r="M88" s="17" t="str">
        <f t="shared" si="2"/>
        <v/>
      </c>
    </row>
    <row r="89" spans="1:13">
      <c r="A89">
        <v>82</v>
      </c>
      <c r="B89" s="17"/>
      <c r="C89" s="17"/>
      <c r="D89" s="17"/>
      <c r="E89" s="28"/>
      <c r="F89" s="28"/>
      <c r="G89" s="19"/>
      <c r="H89" s="33"/>
      <c r="I89" s="30"/>
      <c r="J89" s="43" t="e">
        <f t="shared" si="3"/>
        <v>#DIV/0!</v>
      </c>
      <c r="K89" s="18"/>
      <c r="L89" s="18"/>
      <c r="M89" s="17" t="str">
        <f t="shared" si="2"/>
        <v/>
      </c>
    </row>
    <row r="90" spans="1:13">
      <c r="A90">
        <v>83</v>
      </c>
      <c r="B90" s="17"/>
      <c r="C90" s="17"/>
      <c r="D90" s="17"/>
      <c r="E90" s="28"/>
      <c r="F90" s="28"/>
      <c r="G90" s="19"/>
      <c r="H90" s="33"/>
      <c r="I90" s="30"/>
      <c r="J90" s="9" t="e">
        <f t="shared" si="3"/>
        <v>#DIV/0!</v>
      </c>
      <c r="K90" s="18"/>
      <c r="L90" s="18"/>
      <c r="M90" s="17" t="str">
        <f t="shared" si="2"/>
        <v/>
      </c>
    </row>
    <row r="91" spans="1:13">
      <c r="A91">
        <v>84</v>
      </c>
      <c r="B91" s="17"/>
      <c r="C91" s="17"/>
      <c r="D91" s="17"/>
      <c r="E91" s="28"/>
      <c r="F91" s="28"/>
      <c r="G91" s="19"/>
      <c r="H91" s="33"/>
      <c r="I91" s="30"/>
      <c r="J91" s="9" t="e">
        <f t="shared" si="3"/>
        <v>#DIV/0!</v>
      </c>
      <c r="K91" s="18"/>
      <c r="L91" s="18"/>
      <c r="M91" s="17" t="str">
        <f t="shared" si="2"/>
        <v/>
      </c>
    </row>
    <row r="92" spans="1:13">
      <c r="A92">
        <v>85</v>
      </c>
      <c r="B92" s="17"/>
      <c r="C92" s="17"/>
      <c r="D92" s="17"/>
      <c r="E92" s="28"/>
      <c r="F92" s="28"/>
      <c r="G92" s="19"/>
      <c r="H92" s="33"/>
      <c r="I92" s="30"/>
      <c r="J92" s="9" t="e">
        <f t="shared" si="3"/>
        <v>#DIV/0!</v>
      </c>
      <c r="K92" s="18"/>
      <c r="L92" s="18"/>
      <c r="M92" s="17" t="str">
        <f t="shared" si="2"/>
        <v/>
      </c>
    </row>
    <row r="93" spans="1:13">
      <c r="A93" s="42">
        <v>86</v>
      </c>
      <c r="B93" s="17"/>
      <c r="C93" s="17"/>
      <c r="D93" s="17"/>
      <c r="E93" s="28"/>
      <c r="F93" s="28"/>
      <c r="G93" s="19"/>
      <c r="H93" s="33"/>
      <c r="I93" s="30"/>
      <c r="J93" s="9" t="e">
        <f t="shared" si="3"/>
        <v>#DIV/0!</v>
      </c>
      <c r="K93" s="18"/>
      <c r="L93" s="18"/>
      <c r="M93" s="17" t="str">
        <f t="shared" si="2"/>
        <v/>
      </c>
    </row>
    <row r="94" spans="1:13">
      <c r="A94" s="42">
        <v>87</v>
      </c>
      <c r="B94" s="17"/>
      <c r="C94" s="17"/>
      <c r="D94" s="17"/>
      <c r="E94" s="28"/>
      <c r="F94" s="28"/>
      <c r="G94" s="19"/>
      <c r="H94" s="33"/>
      <c r="I94" s="30"/>
      <c r="J94" s="43" t="e">
        <f t="shared" si="3"/>
        <v>#DIV/0!</v>
      </c>
      <c r="K94" s="18"/>
      <c r="L94" s="18"/>
      <c r="M94" s="17" t="str">
        <f t="shared" si="2"/>
        <v/>
      </c>
    </row>
    <row r="95" spans="1:13">
      <c r="A95">
        <v>88</v>
      </c>
      <c r="B95" s="17"/>
      <c r="C95" s="17"/>
      <c r="D95" s="17"/>
      <c r="E95" s="28"/>
      <c r="F95" s="28"/>
      <c r="G95" s="19"/>
      <c r="H95" s="33"/>
      <c r="I95" s="30"/>
      <c r="J95" s="43" t="e">
        <f t="shared" si="3"/>
        <v>#DIV/0!</v>
      </c>
      <c r="K95" s="18"/>
      <c r="L95" s="18"/>
      <c r="M95" s="17" t="str">
        <f t="shared" si="2"/>
        <v/>
      </c>
    </row>
    <row r="96" spans="1:13">
      <c r="A96">
        <v>89</v>
      </c>
      <c r="B96" s="17"/>
      <c r="C96" s="17"/>
      <c r="D96" s="17"/>
      <c r="E96" s="28"/>
      <c r="F96" s="28"/>
      <c r="G96" s="19"/>
      <c r="H96" s="33"/>
      <c r="I96" s="30"/>
      <c r="J96" s="9" t="e">
        <f t="shared" si="3"/>
        <v>#DIV/0!</v>
      </c>
      <c r="K96" s="18"/>
      <c r="L96" s="18"/>
      <c r="M96" s="17" t="str">
        <f t="shared" si="2"/>
        <v/>
      </c>
    </row>
    <row r="97" spans="1:13">
      <c r="A97">
        <v>90</v>
      </c>
      <c r="B97" s="17"/>
      <c r="C97" s="17"/>
      <c r="D97" s="17"/>
      <c r="E97" s="28"/>
      <c r="F97" s="28"/>
      <c r="G97" s="19"/>
      <c r="H97" s="33"/>
      <c r="I97" s="30"/>
      <c r="J97" s="43" t="e">
        <f t="shared" si="3"/>
        <v>#DIV/0!</v>
      </c>
      <c r="K97" s="18"/>
      <c r="L97" s="18"/>
      <c r="M97" s="17"/>
    </row>
    <row r="98" spans="1:13">
      <c r="A98">
        <v>91</v>
      </c>
      <c r="B98" s="17"/>
      <c r="C98" s="17"/>
      <c r="D98" s="17"/>
      <c r="E98" s="28"/>
      <c r="F98" s="28"/>
      <c r="G98" s="19"/>
      <c r="H98" s="33"/>
      <c r="I98" s="30"/>
      <c r="J98" s="43" t="e">
        <f t="shared" si="3"/>
        <v>#DIV/0!</v>
      </c>
      <c r="K98" s="18"/>
      <c r="L98" s="18"/>
      <c r="M98" s="17"/>
    </row>
    <row r="99" spans="1:13">
      <c r="A99">
        <v>92</v>
      </c>
      <c r="B99" s="17"/>
      <c r="C99" s="17"/>
      <c r="D99" s="17"/>
      <c r="E99" s="28"/>
      <c r="F99" s="28"/>
      <c r="G99" s="19"/>
      <c r="H99" s="33"/>
      <c r="I99" s="30"/>
      <c r="J99" s="9" t="e">
        <f t="shared" si="3"/>
        <v>#DIV/0!</v>
      </c>
      <c r="K99" s="18"/>
      <c r="L99" s="18"/>
      <c r="M99" s="17"/>
    </row>
    <row r="100" spans="1:13">
      <c r="A100">
        <v>93</v>
      </c>
      <c r="B100" s="17"/>
      <c r="C100" s="17"/>
      <c r="D100" s="17"/>
      <c r="E100" s="28"/>
      <c r="F100" s="28"/>
      <c r="G100" s="19"/>
      <c r="H100" s="33"/>
      <c r="I100" s="30"/>
      <c r="J100" s="9" t="e">
        <f t="shared" si="3"/>
        <v>#DIV/0!</v>
      </c>
      <c r="K100" s="18"/>
      <c r="L100" s="18"/>
      <c r="M100" s="17"/>
    </row>
    <row r="101" spans="1:13">
      <c r="A101">
        <v>94</v>
      </c>
      <c r="B101" s="17"/>
      <c r="C101" s="17"/>
      <c r="D101" s="17"/>
      <c r="E101" s="28"/>
      <c r="F101" s="28"/>
      <c r="G101" s="19"/>
      <c r="H101" s="33"/>
      <c r="I101" s="30"/>
      <c r="J101" s="9" t="e">
        <f t="shared" si="3"/>
        <v>#DIV/0!</v>
      </c>
      <c r="K101" s="18"/>
      <c r="L101" s="18"/>
      <c r="M101" s="17"/>
    </row>
    <row r="102" spans="1:13">
      <c r="A102">
        <v>95</v>
      </c>
      <c r="B102" s="17"/>
      <c r="C102" s="17"/>
      <c r="D102" s="17"/>
      <c r="E102" s="28"/>
      <c r="F102" s="28"/>
      <c r="G102" s="19"/>
      <c r="H102" s="33"/>
      <c r="I102" s="30"/>
      <c r="J102" s="9" t="e">
        <f t="shared" si="3"/>
        <v>#DIV/0!</v>
      </c>
      <c r="K102" s="18"/>
      <c r="L102" s="18"/>
      <c r="M102" s="17"/>
    </row>
    <row r="103" spans="1:13">
      <c r="A103" s="42">
        <v>96</v>
      </c>
      <c r="B103" s="17"/>
      <c r="C103" s="17"/>
      <c r="D103" s="17"/>
      <c r="E103" s="28"/>
      <c r="F103" s="28"/>
      <c r="G103" s="19"/>
      <c r="H103" s="33"/>
      <c r="I103" s="30"/>
      <c r="J103" s="43" t="e">
        <f t="shared" si="3"/>
        <v>#DIV/0!</v>
      </c>
      <c r="K103" s="18"/>
      <c r="L103" s="18"/>
      <c r="M103" s="17"/>
    </row>
    <row r="104" spans="1:13">
      <c r="A104" s="42">
        <v>97</v>
      </c>
      <c r="B104" s="17"/>
      <c r="C104" s="17"/>
      <c r="D104" s="17"/>
      <c r="E104" s="28"/>
      <c r="F104" s="28"/>
      <c r="G104" s="19"/>
      <c r="H104" s="33"/>
      <c r="I104" s="30"/>
      <c r="J104" s="43" t="e">
        <f t="shared" si="3"/>
        <v>#DIV/0!</v>
      </c>
      <c r="K104" s="18"/>
      <c r="L104" s="18"/>
      <c r="M104" s="17"/>
    </row>
    <row r="105" spans="1:13">
      <c r="A105">
        <v>98</v>
      </c>
      <c r="B105" s="17"/>
      <c r="C105" s="17"/>
      <c r="D105" s="17"/>
      <c r="E105" s="28"/>
      <c r="F105" s="28"/>
      <c r="G105" s="19"/>
      <c r="H105" s="33"/>
      <c r="I105" s="30"/>
      <c r="J105" s="9" t="e">
        <f t="shared" si="3"/>
        <v>#DIV/0!</v>
      </c>
      <c r="K105" s="18"/>
      <c r="L105" s="18"/>
      <c r="M105" s="17"/>
    </row>
    <row r="106" spans="1:13">
      <c r="A106">
        <v>99</v>
      </c>
      <c r="B106" s="17"/>
      <c r="C106" s="17"/>
      <c r="D106" s="17"/>
      <c r="E106" s="28"/>
      <c r="F106" s="28"/>
      <c r="G106" s="19"/>
      <c r="H106" s="33"/>
      <c r="I106" s="30"/>
      <c r="J106" s="43" t="e">
        <f t="shared" si="3"/>
        <v>#DIV/0!</v>
      </c>
      <c r="K106" s="18"/>
      <c r="L106" s="18"/>
      <c r="M106" s="17"/>
    </row>
    <row r="107" spans="1:13">
      <c r="A107">
        <v>100</v>
      </c>
      <c r="B107" s="17"/>
      <c r="C107" s="17"/>
      <c r="D107" s="17"/>
      <c r="E107" s="28"/>
      <c r="F107" s="28"/>
      <c r="G107" s="19"/>
      <c r="H107" s="33"/>
      <c r="I107" s="30"/>
      <c r="J107" s="43" t="e">
        <f t="shared" si="3"/>
        <v>#DIV/0!</v>
      </c>
      <c r="K107" s="18"/>
      <c r="L107" s="18"/>
      <c r="M107" s="17"/>
    </row>
    <row r="108" spans="1:13">
      <c r="A108">
        <v>101</v>
      </c>
      <c r="B108" s="17"/>
      <c r="C108" s="17"/>
      <c r="D108" s="17"/>
      <c r="E108" s="28"/>
      <c r="F108" s="28"/>
      <c r="G108" s="19"/>
      <c r="H108" s="33"/>
      <c r="I108" s="30"/>
      <c r="J108" s="9" t="e">
        <f t="shared" si="3"/>
        <v>#DIV/0!</v>
      </c>
      <c r="K108" s="18"/>
      <c r="L108" s="18"/>
      <c r="M108" s="17"/>
    </row>
    <row r="109" spans="1:13">
      <c r="A109">
        <v>102</v>
      </c>
      <c r="B109" s="17"/>
      <c r="C109" s="17"/>
      <c r="D109" s="17"/>
      <c r="E109" s="28"/>
      <c r="F109" s="28"/>
      <c r="G109" s="19"/>
      <c r="H109" s="33"/>
      <c r="I109" s="30"/>
      <c r="J109" s="9" t="e">
        <f t="shared" si="3"/>
        <v>#DIV/0!</v>
      </c>
      <c r="K109" s="18"/>
      <c r="L109" s="18"/>
      <c r="M109" s="17"/>
    </row>
    <row r="110" spans="1:13">
      <c r="A110">
        <v>103</v>
      </c>
      <c r="B110" s="17"/>
      <c r="C110" s="17"/>
      <c r="D110" s="17"/>
      <c r="E110" s="28"/>
      <c r="F110" s="28"/>
      <c r="G110" s="19"/>
      <c r="H110" s="33"/>
      <c r="I110" s="30"/>
      <c r="J110" s="9" t="e">
        <f t="shared" si="3"/>
        <v>#DIV/0!</v>
      </c>
      <c r="K110" s="18"/>
      <c r="L110" s="18"/>
      <c r="M110" s="17"/>
    </row>
    <row r="111" spans="1:13">
      <c r="A111">
        <v>104</v>
      </c>
      <c r="B111" s="17"/>
      <c r="C111" s="17"/>
      <c r="D111" s="17"/>
      <c r="E111" s="28"/>
      <c r="F111" s="28"/>
      <c r="G111" s="19"/>
      <c r="H111" s="33"/>
      <c r="I111" s="30"/>
      <c r="J111" s="9" t="e">
        <f t="shared" si="3"/>
        <v>#DIV/0!</v>
      </c>
      <c r="K111" s="18"/>
      <c r="L111" s="18"/>
      <c r="M111" s="17"/>
    </row>
    <row r="112" spans="1:13">
      <c r="A112">
        <v>105</v>
      </c>
      <c r="B112" s="17"/>
      <c r="C112" s="17"/>
      <c r="D112" s="17"/>
      <c r="E112" s="28"/>
      <c r="F112" s="28"/>
      <c r="G112" s="19"/>
      <c r="H112" s="33"/>
      <c r="I112" s="30"/>
      <c r="J112" s="43" t="e">
        <f t="shared" si="3"/>
        <v>#DIV/0!</v>
      </c>
      <c r="K112" s="18"/>
      <c r="L112" s="18"/>
      <c r="M112" s="17"/>
    </row>
    <row r="113" spans="1:13">
      <c r="A113" s="42">
        <v>106</v>
      </c>
      <c r="B113" s="17"/>
      <c r="C113" s="17"/>
      <c r="D113" s="17"/>
      <c r="E113" s="28"/>
      <c r="F113" s="28"/>
      <c r="G113" s="19"/>
      <c r="H113" s="33"/>
      <c r="I113" s="30"/>
      <c r="J113" s="43" t="e">
        <f t="shared" si="3"/>
        <v>#DIV/0!</v>
      </c>
      <c r="K113" s="18"/>
      <c r="L113" s="18"/>
      <c r="M113" s="17"/>
    </row>
    <row r="114" spans="1:13">
      <c r="A114" s="42">
        <v>107</v>
      </c>
      <c r="B114" s="17"/>
      <c r="C114" s="17"/>
      <c r="D114" s="17"/>
      <c r="E114" s="28"/>
      <c r="F114" s="28"/>
      <c r="G114" s="19"/>
      <c r="H114" s="33"/>
      <c r="I114" s="30"/>
      <c r="J114" s="9" t="e">
        <f t="shared" si="3"/>
        <v>#DIV/0!</v>
      </c>
      <c r="K114" s="18"/>
      <c r="L114" s="18"/>
      <c r="M114" s="17"/>
    </row>
    <row r="115" spans="1:13">
      <c r="A115">
        <v>108</v>
      </c>
      <c r="B115" s="17"/>
      <c r="C115" s="17"/>
      <c r="D115" s="17"/>
      <c r="E115" s="28"/>
      <c r="F115" s="28"/>
      <c r="G115" s="19"/>
      <c r="H115" s="33"/>
      <c r="I115" s="30"/>
      <c r="J115" s="43" t="e">
        <f t="shared" si="3"/>
        <v>#DIV/0!</v>
      </c>
      <c r="K115" s="18"/>
      <c r="L115" s="18"/>
      <c r="M115" s="17"/>
    </row>
    <row r="116" spans="1:13">
      <c r="A116">
        <v>109</v>
      </c>
      <c r="B116" s="17"/>
      <c r="C116" s="17"/>
      <c r="D116" s="17"/>
      <c r="E116" s="28"/>
      <c r="F116" s="28"/>
      <c r="G116" s="19"/>
      <c r="H116" s="33"/>
      <c r="I116" s="30"/>
      <c r="J116" s="43" t="e">
        <f t="shared" si="3"/>
        <v>#DIV/0!</v>
      </c>
      <c r="K116" s="18"/>
      <c r="L116" s="18"/>
      <c r="M116" s="17"/>
    </row>
    <row r="117" spans="1:13">
      <c r="A117">
        <v>110</v>
      </c>
      <c r="B117" s="17"/>
      <c r="C117" s="17"/>
      <c r="D117" s="17"/>
      <c r="E117" s="28"/>
      <c r="F117" s="28"/>
      <c r="G117" s="19"/>
      <c r="H117" s="33"/>
      <c r="I117" s="30"/>
      <c r="J117" s="9" t="e">
        <f t="shared" si="3"/>
        <v>#DIV/0!</v>
      </c>
      <c r="K117" s="18"/>
      <c r="L117" s="18"/>
      <c r="M117" s="17"/>
    </row>
    <row r="118" spans="1:13">
      <c r="A118">
        <v>111</v>
      </c>
      <c r="B118" s="17"/>
      <c r="C118" s="17"/>
      <c r="D118" s="17"/>
      <c r="E118" s="28"/>
      <c r="F118" s="28"/>
      <c r="G118" s="19"/>
      <c r="H118" s="33"/>
      <c r="I118" s="30"/>
      <c r="J118" s="9" t="e">
        <f t="shared" si="3"/>
        <v>#DIV/0!</v>
      </c>
      <c r="K118" s="18"/>
      <c r="L118" s="18"/>
      <c r="M118" s="17"/>
    </row>
    <row r="119" spans="1:13">
      <c r="A119">
        <v>112</v>
      </c>
      <c r="B119" s="17"/>
      <c r="C119" s="17"/>
      <c r="D119" s="17"/>
      <c r="E119" s="28"/>
      <c r="F119" s="28"/>
      <c r="G119" s="19"/>
      <c r="H119" s="33"/>
      <c r="I119" s="30"/>
      <c r="J119" s="9" t="e">
        <f t="shared" si="3"/>
        <v>#DIV/0!</v>
      </c>
      <c r="K119" s="18"/>
      <c r="L119" s="18"/>
      <c r="M119" s="17"/>
    </row>
    <row r="120" spans="1:13">
      <c r="A120">
        <v>113</v>
      </c>
      <c r="B120" s="17"/>
      <c r="C120" s="17"/>
      <c r="D120" s="17"/>
      <c r="E120" s="28"/>
      <c r="F120" s="28"/>
      <c r="G120" s="19"/>
      <c r="H120" s="33"/>
      <c r="I120" s="30"/>
      <c r="J120" s="9" t="e">
        <f t="shared" si="3"/>
        <v>#DIV/0!</v>
      </c>
      <c r="K120" s="18"/>
      <c r="L120" s="18"/>
      <c r="M120" s="17"/>
    </row>
    <row r="121" spans="1:13">
      <c r="A121">
        <v>114</v>
      </c>
      <c r="B121" s="17"/>
      <c r="C121" s="17"/>
      <c r="D121" s="17"/>
      <c r="E121" s="28"/>
      <c r="F121" s="28"/>
      <c r="G121" s="19"/>
      <c r="H121" s="33"/>
      <c r="I121" s="30"/>
      <c r="J121" s="43" t="e">
        <f t="shared" si="3"/>
        <v>#DIV/0!</v>
      </c>
      <c r="K121" s="18"/>
      <c r="L121" s="18"/>
      <c r="M121" s="17"/>
    </row>
    <row r="122" spans="1:13">
      <c r="A122">
        <v>115</v>
      </c>
      <c r="B122" s="17"/>
      <c r="C122" s="17"/>
      <c r="D122" s="17"/>
      <c r="E122" s="28"/>
      <c r="F122" s="28"/>
      <c r="G122" s="19"/>
      <c r="H122" s="33"/>
      <c r="I122" s="30"/>
      <c r="J122" s="43" t="e">
        <f t="shared" si="3"/>
        <v>#DIV/0!</v>
      </c>
      <c r="K122" s="18"/>
      <c r="L122" s="18"/>
      <c r="M122" s="17"/>
    </row>
    <row r="123" spans="1:13">
      <c r="A123" s="42">
        <v>116</v>
      </c>
      <c r="B123" s="17"/>
      <c r="C123" s="17"/>
      <c r="D123" s="17"/>
      <c r="E123" s="28"/>
      <c r="F123" s="28"/>
      <c r="G123" s="19"/>
      <c r="H123" s="33"/>
      <c r="I123" s="30"/>
      <c r="J123" s="9" t="e">
        <f t="shared" si="3"/>
        <v>#DIV/0!</v>
      </c>
      <c r="K123" s="18"/>
      <c r="L123" s="18"/>
      <c r="M123" s="17"/>
    </row>
    <row r="124" spans="1:13">
      <c r="A124" s="42">
        <v>117</v>
      </c>
      <c r="B124" s="17"/>
      <c r="C124" s="17"/>
      <c r="D124" s="17"/>
      <c r="E124" s="28"/>
      <c r="F124" s="28"/>
      <c r="G124" s="19"/>
      <c r="H124" s="33"/>
      <c r="I124" s="30"/>
      <c r="J124" s="43" t="e">
        <f t="shared" si="3"/>
        <v>#DIV/0!</v>
      </c>
      <c r="K124" s="18"/>
      <c r="L124" s="18"/>
      <c r="M124" s="17"/>
    </row>
    <row r="125" spans="1:13">
      <c r="A125">
        <v>118</v>
      </c>
      <c r="B125" s="17"/>
      <c r="C125" s="17"/>
      <c r="D125" s="17"/>
      <c r="E125" s="28"/>
      <c r="F125" s="28"/>
      <c r="G125" s="19"/>
      <c r="H125" s="33"/>
      <c r="I125" s="30"/>
      <c r="J125" s="43" t="e">
        <f t="shared" si="3"/>
        <v>#DIV/0!</v>
      </c>
      <c r="K125" s="18"/>
      <c r="L125" s="18"/>
      <c r="M125" s="17"/>
    </row>
    <row r="126" spans="1:13">
      <c r="A126">
        <v>119</v>
      </c>
      <c r="B126" s="17"/>
      <c r="C126" s="17"/>
      <c r="D126" s="17"/>
      <c r="E126" s="28"/>
      <c r="F126" s="28"/>
      <c r="G126" s="19"/>
      <c r="H126" s="33"/>
      <c r="I126" s="30"/>
      <c r="J126" s="9" t="e">
        <f t="shared" si="3"/>
        <v>#DIV/0!</v>
      </c>
      <c r="K126" s="18"/>
      <c r="L126" s="18"/>
      <c r="M126" s="17"/>
    </row>
    <row r="127" spans="1:13">
      <c r="A127">
        <v>120</v>
      </c>
      <c r="B127" s="17"/>
      <c r="C127" s="17"/>
      <c r="D127" s="17"/>
      <c r="E127" s="28"/>
      <c r="F127" s="28"/>
      <c r="G127" s="19"/>
      <c r="H127" s="33"/>
      <c r="I127" s="30"/>
      <c r="J127" s="9" t="e">
        <f t="shared" si="3"/>
        <v>#DIV/0!</v>
      </c>
      <c r="K127" s="18"/>
      <c r="L127" s="18"/>
      <c r="M127" s="17"/>
    </row>
    <row r="128" spans="1:13">
      <c r="A128">
        <v>121</v>
      </c>
      <c r="B128" s="17"/>
      <c r="C128" s="17"/>
      <c r="D128" s="17"/>
      <c r="E128" s="28"/>
      <c r="F128" s="28"/>
      <c r="G128" s="19"/>
      <c r="H128" s="33"/>
      <c r="I128" s="30"/>
      <c r="J128" s="9" t="e">
        <f t="shared" si="3"/>
        <v>#DIV/0!</v>
      </c>
      <c r="K128" s="18"/>
      <c r="L128" s="18"/>
      <c r="M128" s="17"/>
    </row>
    <row r="129" spans="1:13">
      <c r="A129">
        <v>122</v>
      </c>
      <c r="B129" s="17"/>
      <c r="C129" s="17"/>
      <c r="D129" s="17"/>
      <c r="E129" s="28"/>
      <c r="F129" s="28"/>
      <c r="G129" s="19"/>
      <c r="H129" s="33"/>
      <c r="I129" s="30"/>
      <c r="J129" s="9" t="e">
        <f t="shared" si="3"/>
        <v>#DIV/0!</v>
      </c>
      <c r="K129" s="18"/>
      <c r="L129" s="18"/>
      <c r="M129" s="17"/>
    </row>
    <row r="130" spans="1:13">
      <c r="A130">
        <v>123</v>
      </c>
      <c r="B130" s="17"/>
      <c r="C130" s="17"/>
      <c r="D130" s="17"/>
      <c r="E130" s="28"/>
      <c r="F130" s="28"/>
      <c r="G130" s="19"/>
      <c r="H130" s="33"/>
      <c r="I130" s="30"/>
      <c r="J130" s="43" t="e">
        <f t="shared" si="3"/>
        <v>#DIV/0!</v>
      </c>
      <c r="K130" s="18"/>
      <c r="L130" s="18"/>
      <c r="M130" s="17"/>
    </row>
    <row r="131" spans="1:13">
      <c r="A131">
        <v>124</v>
      </c>
      <c r="B131" s="17"/>
      <c r="C131" s="17"/>
      <c r="D131" s="17"/>
      <c r="E131" s="28"/>
      <c r="F131" s="28"/>
      <c r="G131" s="19"/>
      <c r="H131" s="33"/>
      <c r="I131" s="30"/>
      <c r="J131" s="43" t="e">
        <f t="shared" si="3"/>
        <v>#DIV/0!</v>
      </c>
      <c r="K131" s="18"/>
      <c r="L131" s="18"/>
      <c r="M131" s="17"/>
    </row>
    <row r="132" spans="1:13">
      <c r="A132">
        <v>125</v>
      </c>
      <c r="B132" s="17"/>
      <c r="C132" s="17"/>
      <c r="D132" s="17"/>
      <c r="E132" s="28"/>
      <c r="F132" s="28"/>
      <c r="G132" s="19"/>
      <c r="H132" s="33"/>
      <c r="I132" s="30"/>
      <c r="J132" s="9" t="e">
        <f t="shared" si="3"/>
        <v>#DIV/0!</v>
      </c>
      <c r="K132" s="18"/>
      <c r="L132" s="18"/>
      <c r="M132" s="17"/>
    </row>
    <row r="133" spans="1:13">
      <c r="A133" s="42">
        <v>126</v>
      </c>
      <c r="B133" s="17"/>
      <c r="C133" s="17"/>
      <c r="D133" s="17"/>
      <c r="E133" s="28"/>
      <c r="F133" s="28"/>
      <c r="G133" s="19"/>
      <c r="H133" s="33"/>
      <c r="I133" s="30"/>
      <c r="J133" s="43" t="e">
        <f t="shared" si="3"/>
        <v>#DIV/0!</v>
      </c>
      <c r="K133" s="18"/>
      <c r="L133" s="18"/>
      <c r="M133" s="17"/>
    </row>
    <row r="134" spans="1:13">
      <c r="A134" s="42">
        <v>127</v>
      </c>
      <c r="B134" s="17"/>
      <c r="C134" s="17"/>
      <c r="D134" s="17"/>
      <c r="E134" s="28"/>
      <c r="F134" s="28"/>
      <c r="G134" s="19"/>
      <c r="H134" s="33"/>
      <c r="I134" s="30"/>
      <c r="J134" s="43" t="e">
        <f t="shared" si="3"/>
        <v>#DIV/0!</v>
      </c>
      <c r="K134" s="18"/>
      <c r="L134" s="18"/>
      <c r="M134" s="17"/>
    </row>
    <row r="135" spans="1:13">
      <c r="A135">
        <v>128</v>
      </c>
      <c r="B135" s="17"/>
      <c r="C135" s="17"/>
      <c r="D135" s="17"/>
      <c r="E135" s="28"/>
      <c r="F135" s="28"/>
      <c r="G135" s="19"/>
      <c r="H135" s="33"/>
      <c r="I135" s="30"/>
      <c r="J135" s="9" t="e">
        <f t="shared" si="3"/>
        <v>#DIV/0!</v>
      </c>
      <c r="K135" s="18"/>
      <c r="L135" s="18"/>
      <c r="M135" s="17"/>
    </row>
    <row r="136" spans="1:13">
      <c r="A136">
        <v>129</v>
      </c>
      <c r="B136" s="17"/>
      <c r="C136" s="17"/>
      <c r="D136" s="17"/>
      <c r="E136" s="28"/>
      <c r="F136" s="28"/>
      <c r="G136" s="19"/>
      <c r="H136" s="33"/>
      <c r="I136" s="30"/>
      <c r="J136" s="9" t="e">
        <f t="shared" si="3"/>
        <v>#DIV/0!</v>
      </c>
      <c r="K136" s="18"/>
      <c r="L136" s="18"/>
      <c r="M136" s="17"/>
    </row>
    <row r="137" spans="1:13">
      <c r="A137">
        <v>130</v>
      </c>
      <c r="B137" s="17"/>
      <c r="C137" s="17"/>
      <c r="D137" s="17"/>
      <c r="E137" s="28"/>
      <c r="F137" s="28"/>
      <c r="G137" s="19"/>
      <c r="H137" s="33"/>
      <c r="I137" s="30"/>
      <c r="J137" s="9" t="e">
        <f t="shared" si="3"/>
        <v>#DIV/0!</v>
      </c>
      <c r="K137" s="18"/>
      <c r="L137" s="18"/>
      <c r="M137" s="17"/>
    </row>
    <row r="138" spans="1:13">
      <c r="A138">
        <v>131</v>
      </c>
      <c r="B138" s="17"/>
      <c r="C138" s="17"/>
      <c r="D138" s="17"/>
      <c r="E138" s="28"/>
      <c r="F138" s="28"/>
      <c r="G138" s="19"/>
      <c r="H138" s="33"/>
      <c r="I138" s="30"/>
      <c r="J138" s="9" t="e">
        <f t="shared" si="3"/>
        <v>#DIV/0!</v>
      </c>
      <c r="K138" s="18"/>
      <c r="L138" s="18"/>
      <c r="M138" s="17"/>
    </row>
    <row r="139" spans="1:13">
      <c r="A139">
        <v>132</v>
      </c>
      <c r="B139" s="17"/>
      <c r="C139" s="17"/>
      <c r="D139" s="17"/>
      <c r="E139" s="28"/>
      <c r="F139" s="28"/>
      <c r="G139" s="19"/>
      <c r="H139" s="33"/>
      <c r="I139" s="30"/>
      <c r="J139" s="43" t="e">
        <f t="shared" ref="J139:J202" si="4">H139/I139</f>
        <v>#DIV/0!</v>
      </c>
      <c r="K139" s="18"/>
      <c r="L139" s="18"/>
      <c r="M139" s="17"/>
    </row>
    <row r="140" spans="1:13">
      <c r="A140">
        <v>133</v>
      </c>
      <c r="B140" s="17"/>
      <c r="C140" s="17"/>
      <c r="D140" s="17"/>
      <c r="E140" s="28"/>
      <c r="F140" s="28"/>
      <c r="G140" s="19"/>
      <c r="H140" s="33"/>
      <c r="I140" s="30"/>
      <c r="J140" s="43" t="e">
        <f t="shared" si="4"/>
        <v>#DIV/0!</v>
      </c>
      <c r="K140" s="18"/>
      <c r="L140" s="18"/>
      <c r="M140" s="17"/>
    </row>
    <row r="141" spans="1:13">
      <c r="A141">
        <v>134</v>
      </c>
      <c r="B141" s="17"/>
      <c r="C141" s="17"/>
      <c r="D141" s="17"/>
      <c r="E141" s="28"/>
      <c r="F141" s="28"/>
      <c r="G141" s="19"/>
      <c r="H141" s="33"/>
      <c r="I141" s="30"/>
      <c r="J141" s="9" t="e">
        <f t="shared" si="4"/>
        <v>#DIV/0!</v>
      </c>
      <c r="K141" s="18"/>
      <c r="L141" s="18"/>
      <c r="M141" s="17"/>
    </row>
    <row r="142" spans="1:13">
      <c r="A142">
        <v>135</v>
      </c>
      <c r="B142" s="17"/>
      <c r="C142" s="17"/>
      <c r="D142" s="17"/>
      <c r="E142" s="28"/>
      <c r="F142" s="28"/>
      <c r="G142" s="19"/>
      <c r="H142" s="33"/>
      <c r="I142" s="30"/>
      <c r="J142" s="43" t="e">
        <f t="shared" si="4"/>
        <v>#DIV/0!</v>
      </c>
      <c r="K142" s="18"/>
      <c r="L142" s="18"/>
      <c r="M142" s="17"/>
    </row>
    <row r="143" spans="1:13">
      <c r="A143" s="42">
        <v>136</v>
      </c>
      <c r="B143" s="17"/>
      <c r="C143" s="17"/>
      <c r="D143" s="17"/>
      <c r="E143" s="28"/>
      <c r="F143" s="28"/>
      <c r="G143" s="19"/>
      <c r="H143" s="33"/>
      <c r="I143" s="30"/>
      <c r="J143" s="43" t="e">
        <f t="shared" si="4"/>
        <v>#DIV/0!</v>
      </c>
      <c r="K143" s="18"/>
      <c r="L143" s="18"/>
      <c r="M143" s="17"/>
    </row>
    <row r="144" spans="1:13">
      <c r="A144" s="42">
        <v>137</v>
      </c>
      <c r="B144" s="17"/>
      <c r="C144" s="17"/>
      <c r="D144" s="17"/>
      <c r="E144" s="28"/>
      <c r="F144" s="28"/>
      <c r="G144" s="19"/>
      <c r="H144" s="33"/>
      <c r="I144" s="30"/>
      <c r="J144" s="9" t="e">
        <f t="shared" si="4"/>
        <v>#DIV/0!</v>
      </c>
      <c r="K144" s="18"/>
      <c r="L144" s="18"/>
      <c r="M144" s="17"/>
    </row>
    <row r="145" spans="1:13">
      <c r="A145">
        <v>138</v>
      </c>
      <c r="B145" s="17"/>
      <c r="C145" s="17"/>
      <c r="D145" s="17"/>
      <c r="E145" s="28"/>
      <c r="F145" s="28"/>
      <c r="G145" s="19"/>
      <c r="H145" s="33"/>
      <c r="I145" s="30"/>
      <c r="J145" s="9" t="e">
        <f t="shared" si="4"/>
        <v>#DIV/0!</v>
      </c>
      <c r="K145" s="18"/>
      <c r="L145" s="18"/>
      <c r="M145" s="17"/>
    </row>
    <row r="146" spans="1:13">
      <c r="A146">
        <v>139</v>
      </c>
      <c r="B146" s="17"/>
      <c r="C146" s="17"/>
      <c r="D146" s="17"/>
      <c r="E146" s="28"/>
      <c r="F146" s="28"/>
      <c r="G146" s="19"/>
      <c r="H146" s="33"/>
      <c r="I146" s="30"/>
      <c r="J146" s="9" t="e">
        <f t="shared" si="4"/>
        <v>#DIV/0!</v>
      </c>
      <c r="K146" s="18"/>
      <c r="L146" s="18"/>
      <c r="M146" s="17"/>
    </row>
    <row r="147" spans="1:13">
      <c r="A147">
        <v>140</v>
      </c>
      <c r="B147" s="17"/>
      <c r="C147" s="17"/>
      <c r="D147" s="17"/>
      <c r="E147" s="28"/>
      <c r="F147" s="28"/>
      <c r="G147" s="19"/>
      <c r="H147" s="33"/>
      <c r="I147" s="30"/>
      <c r="J147" s="9" t="e">
        <f t="shared" si="4"/>
        <v>#DIV/0!</v>
      </c>
      <c r="K147" s="18"/>
      <c r="L147" s="18"/>
      <c r="M147" s="17"/>
    </row>
    <row r="148" spans="1:13">
      <c r="A148">
        <v>141</v>
      </c>
      <c r="B148" s="17"/>
      <c r="C148" s="17"/>
      <c r="D148" s="17"/>
      <c r="E148" s="28"/>
      <c r="F148" s="28"/>
      <c r="G148" s="19"/>
      <c r="H148" s="33"/>
      <c r="I148" s="30"/>
      <c r="J148" s="43" t="e">
        <f t="shared" si="4"/>
        <v>#DIV/0!</v>
      </c>
      <c r="K148" s="18"/>
      <c r="L148" s="18"/>
      <c r="M148" s="17"/>
    </row>
    <row r="149" spans="1:13">
      <c r="A149">
        <v>142</v>
      </c>
      <c r="B149" s="17"/>
      <c r="C149" s="17"/>
      <c r="D149" s="17"/>
      <c r="E149" s="28"/>
      <c r="F149" s="28"/>
      <c r="G149" s="19"/>
      <c r="H149" s="33"/>
      <c r="I149" s="30"/>
      <c r="J149" s="43" t="e">
        <f t="shared" si="4"/>
        <v>#DIV/0!</v>
      </c>
      <c r="K149" s="18"/>
      <c r="L149" s="18"/>
      <c r="M149" s="17"/>
    </row>
    <row r="150" spans="1:13">
      <c r="A150">
        <v>143</v>
      </c>
      <c r="B150" s="17"/>
      <c r="C150" s="17"/>
      <c r="D150" s="17"/>
      <c r="E150" s="28"/>
      <c r="F150" s="28"/>
      <c r="G150" s="19"/>
      <c r="H150" s="33"/>
      <c r="I150" s="30"/>
      <c r="J150" s="9" t="e">
        <f t="shared" si="4"/>
        <v>#DIV/0!</v>
      </c>
      <c r="K150" s="18"/>
      <c r="L150" s="18"/>
      <c r="M150" s="17"/>
    </row>
    <row r="151" spans="1:13">
      <c r="A151">
        <v>144</v>
      </c>
      <c r="B151" s="17"/>
      <c r="C151" s="17"/>
      <c r="D151" s="17"/>
      <c r="E151" s="28"/>
      <c r="F151" s="28"/>
      <c r="G151" s="19"/>
      <c r="H151" s="33"/>
      <c r="I151" s="30"/>
      <c r="J151" s="43" t="e">
        <f t="shared" si="4"/>
        <v>#DIV/0!</v>
      </c>
      <c r="K151" s="18"/>
      <c r="L151" s="18"/>
      <c r="M151" s="17"/>
    </row>
    <row r="152" spans="1:13">
      <c r="A152">
        <v>145</v>
      </c>
      <c r="B152" s="17"/>
      <c r="C152" s="17"/>
      <c r="D152" s="17"/>
      <c r="E152" s="28"/>
      <c r="F152" s="28"/>
      <c r="G152" s="19"/>
      <c r="H152" s="33"/>
      <c r="I152" s="30"/>
      <c r="J152" s="43" t="e">
        <f t="shared" si="4"/>
        <v>#DIV/0!</v>
      </c>
      <c r="K152" s="18"/>
      <c r="L152" s="18"/>
      <c r="M152" s="17"/>
    </row>
    <row r="153" spans="1:13">
      <c r="A153" s="42">
        <v>146</v>
      </c>
      <c r="B153" s="17"/>
      <c r="C153" s="17"/>
      <c r="D153" s="17"/>
      <c r="E153" s="28"/>
      <c r="F153" s="28"/>
      <c r="G153" s="19"/>
      <c r="H153" s="33"/>
      <c r="I153" s="30"/>
      <c r="J153" s="9" t="e">
        <f t="shared" si="4"/>
        <v>#DIV/0!</v>
      </c>
      <c r="K153" s="18"/>
      <c r="L153" s="18"/>
      <c r="M153" s="17"/>
    </row>
    <row r="154" spans="1:13">
      <c r="A154" s="42">
        <v>147</v>
      </c>
      <c r="B154" s="17"/>
      <c r="C154" s="17"/>
      <c r="D154" s="17"/>
      <c r="E154" s="28"/>
      <c r="F154" s="28"/>
      <c r="G154" s="19"/>
      <c r="H154" s="33"/>
      <c r="I154" s="30"/>
      <c r="J154" s="9" t="e">
        <f t="shared" si="4"/>
        <v>#DIV/0!</v>
      </c>
      <c r="K154" s="18"/>
      <c r="L154" s="18"/>
      <c r="M154" s="17"/>
    </row>
    <row r="155" spans="1:13">
      <c r="A155">
        <v>148</v>
      </c>
      <c r="B155" s="17"/>
      <c r="C155" s="17"/>
      <c r="D155" s="17"/>
      <c r="E155" s="28"/>
      <c r="F155" s="28"/>
      <c r="G155" s="19"/>
      <c r="H155" s="33"/>
      <c r="I155" s="30"/>
      <c r="J155" s="9" t="e">
        <f t="shared" si="4"/>
        <v>#DIV/0!</v>
      </c>
      <c r="K155" s="18"/>
      <c r="L155" s="18"/>
      <c r="M155" s="17"/>
    </row>
    <row r="156" spans="1:13">
      <c r="A156">
        <v>149</v>
      </c>
      <c r="B156" s="17"/>
      <c r="C156" s="17"/>
      <c r="D156" s="17"/>
      <c r="E156" s="28"/>
      <c r="F156" s="28"/>
      <c r="G156" s="19"/>
      <c r="H156" s="33"/>
      <c r="I156" s="30"/>
      <c r="J156" s="9" t="e">
        <f t="shared" si="4"/>
        <v>#DIV/0!</v>
      </c>
      <c r="K156" s="18"/>
      <c r="L156" s="18"/>
      <c r="M156" s="17"/>
    </row>
    <row r="157" spans="1:13">
      <c r="A157">
        <v>150</v>
      </c>
      <c r="B157" s="17"/>
      <c r="C157" s="17"/>
      <c r="D157" s="17"/>
      <c r="E157" s="28"/>
      <c r="F157" s="28"/>
      <c r="G157" s="19"/>
      <c r="H157" s="33"/>
      <c r="I157" s="30"/>
      <c r="J157" s="43" t="e">
        <f t="shared" si="4"/>
        <v>#DIV/0!</v>
      </c>
      <c r="K157" s="18"/>
      <c r="L157" s="18"/>
      <c r="M157" s="17"/>
    </row>
    <row r="158" spans="1:13">
      <c r="A158">
        <v>151</v>
      </c>
      <c r="B158" s="17"/>
      <c r="C158" s="17"/>
      <c r="D158" s="17"/>
      <c r="E158" s="28"/>
      <c r="F158" s="28"/>
      <c r="G158" s="19"/>
      <c r="H158" s="33"/>
      <c r="I158" s="30"/>
      <c r="J158" s="43" t="e">
        <f t="shared" si="4"/>
        <v>#DIV/0!</v>
      </c>
      <c r="K158" s="18"/>
      <c r="L158" s="18"/>
      <c r="M158" s="17"/>
    </row>
    <row r="159" spans="1:13">
      <c r="A159">
        <v>152</v>
      </c>
      <c r="B159" s="17"/>
      <c r="C159" s="17"/>
      <c r="D159" s="17"/>
      <c r="E159" s="28"/>
      <c r="F159" s="28"/>
      <c r="G159" s="19"/>
      <c r="H159" s="33"/>
      <c r="I159" s="30"/>
      <c r="J159" s="9" t="e">
        <f t="shared" si="4"/>
        <v>#DIV/0!</v>
      </c>
      <c r="K159" s="18"/>
      <c r="L159" s="18"/>
      <c r="M159" s="17"/>
    </row>
    <row r="160" spans="1:13">
      <c r="A160">
        <v>153</v>
      </c>
      <c r="B160" s="17"/>
      <c r="C160" s="17"/>
      <c r="D160" s="17"/>
      <c r="E160" s="28"/>
      <c r="F160" s="28"/>
      <c r="G160" s="19"/>
      <c r="H160" s="33"/>
      <c r="I160" s="30"/>
      <c r="J160" s="43" t="e">
        <f t="shared" si="4"/>
        <v>#DIV/0!</v>
      </c>
      <c r="K160" s="18"/>
      <c r="L160" s="18"/>
      <c r="M160" s="17"/>
    </row>
    <row r="161" spans="1:13">
      <c r="A161">
        <v>154</v>
      </c>
      <c r="B161" s="17"/>
      <c r="C161" s="17"/>
      <c r="D161" s="17"/>
      <c r="E161" s="28"/>
      <c r="F161" s="28"/>
      <c r="G161" s="19"/>
      <c r="H161" s="33"/>
      <c r="I161" s="30"/>
      <c r="J161" s="43" t="e">
        <f t="shared" si="4"/>
        <v>#DIV/0!</v>
      </c>
      <c r="K161" s="18"/>
      <c r="L161" s="18"/>
      <c r="M161" s="17"/>
    </row>
    <row r="162" spans="1:13">
      <c r="A162">
        <v>155</v>
      </c>
      <c r="B162" s="17"/>
      <c r="C162" s="17"/>
      <c r="D162" s="17"/>
      <c r="E162" s="28"/>
      <c r="F162" s="28"/>
      <c r="G162" s="19"/>
      <c r="H162" s="33"/>
      <c r="I162" s="30"/>
      <c r="J162" s="9" t="e">
        <f t="shared" si="4"/>
        <v>#DIV/0!</v>
      </c>
      <c r="K162" s="18"/>
      <c r="L162" s="18"/>
      <c r="M162" s="17"/>
    </row>
    <row r="163" spans="1:13">
      <c r="A163" s="42">
        <v>156</v>
      </c>
      <c r="B163" s="17"/>
      <c r="C163" s="17"/>
      <c r="D163" s="17"/>
      <c r="E163" s="28"/>
      <c r="F163" s="28"/>
      <c r="G163" s="19"/>
      <c r="H163" s="33"/>
      <c r="I163" s="30"/>
      <c r="J163" s="9" t="e">
        <f t="shared" si="4"/>
        <v>#DIV/0!</v>
      </c>
      <c r="K163" s="18"/>
      <c r="L163" s="18"/>
      <c r="M163" s="17"/>
    </row>
    <row r="164" spans="1:13">
      <c r="A164" s="42">
        <v>157</v>
      </c>
      <c r="B164" s="17"/>
      <c r="C164" s="17"/>
      <c r="D164" s="17"/>
      <c r="E164" s="28"/>
      <c r="F164" s="28"/>
      <c r="G164" s="19"/>
      <c r="H164" s="33"/>
      <c r="I164" s="30"/>
      <c r="J164" s="9" t="e">
        <f t="shared" si="4"/>
        <v>#DIV/0!</v>
      </c>
      <c r="K164" s="18"/>
      <c r="L164" s="18"/>
      <c r="M164" s="17"/>
    </row>
    <row r="165" spans="1:13">
      <c r="A165">
        <v>158</v>
      </c>
      <c r="B165" s="17"/>
      <c r="C165" s="17"/>
      <c r="D165" s="17"/>
      <c r="E165" s="28"/>
      <c r="F165" s="28"/>
      <c r="G165" s="19"/>
      <c r="H165" s="33"/>
      <c r="I165" s="30"/>
      <c r="J165" s="9" t="e">
        <f t="shared" si="4"/>
        <v>#DIV/0!</v>
      </c>
      <c r="K165" s="18"/>
      <c r="L165" s="18"/>
      <c r="M165" s="17"/>
    </row>
    <row r="166" spans="1:13">
      <c r="A166">
        <v>159</v>
      </c>
      <c r="B166" s="17"/>
      <c r="C166" s="17"/>
      <c r="D166" s="17"/>
      <c r="E166" s="28"/>
      <c r="F166" s="28"/>
      <c r="G166" s="19"/>
      <c r="H166" s="33"/>
      <c r="I166" s="30"/>
      <c r="J166" s="43" t="e">
        <f t="shared" si="4"/>
        <v>#DIV/0!</v>
      </c>
      <c r="K166" s="18"/>
      <c r="L166" s="18"/>
      <c r="M166" s="17"/>
    </row>
    <row r="167" spans="1:13">
      <c r="A167">
        <v>160</v>
      </c>
      <c r="B167" s="17"/>
      <c r="C167" s="17"/>
      <c r="D167" s="17"/>
      <c r="E167" s="28"/>
      <c r="F167" s="28"/>
      <c r="G167" s="19"/>
      <c r="H167" s="33"/>
      <c r="I167" s="30"/>
      <c r="J167" s="43" t="e">
        <f t="shared" si="4"/>
        <v>#DIV/0!</v>
      </c>
      <c r="K167" s="18"/>
      <c r="L167" s="18"/>
      <c r="M167" s="17"/>
    </row>
    <row r="168" spans="1:13">
      <c r="A168">
        <v>161</v>
      </c>
      <c r="B168" s="17"/>
      <c r="C168" s="17"/>
      <c r="D168" s="17"/>
      <c r="E168" s="28"/>
      <c r="F168" s="28"/>
      <c r="G168" s="19"/>
      <c r="H168" s="33"/>
      <c r="I168" s="30"/>
      <c r="J168" s="9" t="e">
        <f t="shared" si="4"/>
        <v>#DIV/0!</v>
      </c>
      <c r="K168" s="18"/>
      <c r="L168" s="18"/>
      <c r="M168" s="17"/>
    </row>
    <row r="169" spans="1:13">
      <c r="A169">
        <v>162</v>
      </c>
      <c r="B169" s="17"/>
      <c r="C169" s="17"/>
      <c r="D169" s="17"/>
      <c r="E169" s="28"/>
      <c r="F169" s="28"/>
      <c r="G169" s="19"/>
      <c r="H169" s="33"/>
      <c r="I169" s="30"/>
      <c r="J169" s="43" t="e">
        <f t="shared" si="4"/>
        <v>#DIV/0!</v>
      </c>
      <c r="K169" s="18"/>
      <c r="L169" s="18"/>
      <c r="M169" s="17"/>
    </row>
    <row r="170" spans="1:13">
      <c r="A170">
        <v>163</v>
      </c>
      <c r="B170" s="17"/>
      <c r="C170" s="17"/>
      <c r="D170" s="17"/>
      <c r="E170" s="28"/>
      <c r="F170" s="28"/>
      <c r="G170" s="19"/>
      <c r="H170" s="33"/>
      <c r="I170" s="30"/>
      <c r="J170" s="43" t="e">
        <f t="shared" si="4"/>
        <v>#DIV/0!</v>
      </c>
      <c r="K170" s="18"/>
      <c r="L170" s="18"/>
      <c r="M170" s="17"/>
    </row>
    <row r="171" spans="1:13">
      <c r="A171">
        <v>164</v>
      </c>
      <c r="B171" s="17"/>
      <c r="C171" s="17"/>
      <c r="D171" s="17"/>
      <c r="E171" s="28"/>
      <c r="F171" s="28"/>
      <c r="G171" s="19"/>
      <c r="H171" s="33"/>
      <c r="I171" s="30"/>
      <c r="J171" s="9" t="e">
        <f t="shared" si="4"/>
        <v>#DIV/0!</v>
      </c>
      <c r="K171" s="18"/>
      <c r="L171" s="18"/>
      <c r="M171" s="17"/>
    </row>
    <row r="172" spans="1:13">
      <c r="A172">
        <v>165</v>
      </c>
      <c r="B172" s="17"/>
      <c r="C172" s="17"/>
      <c r="D172" s="17"/>
      <c r="E172" s="28"/>
      <c r="F172" s="28"/>
      <c r="G172" s="19"/>
      <c r="H172" s="33"/>
      <c r="I172" s="30"/>
      <c r="J172" s="9" t="e">
        <f t="shared" si="4"/>
        <v>#DIV/0!</v>
      </c>
      <c r="K172" s="18"/>
      <c r="L172" s="18"/>
      <c r="M172" s="17"/>
    </row>
    <row r="173" spans="1:13">
      <c r="A173" s="42">
        <v>166</v>
      </c>
      <c r="B173" s="17"/>
      <c r="C173" s="17"/>
      <c r="D173" s="17"/>
      <c r="E173" s="28"/>
      <c r="F173" s="28"/>
      <c r="G173" s="19"/>
      <c r="H173" s="33"/>
      <c r="I173" s="30"/>
      <c r="J173" s="9" t="e">
        <f t="shared" si="4"/>
        <v>#DIV/0!</v>
      </c>
      <c r="K173" s="18"/>
      <c r="L173" s="18"/>
      <c r="M173" s="17"/>
    </row>
    <row r="174" spans="1:13">
      <c r="A174" s="42">
        <v>167</v>
      </c>
      <c r="B174" s="17"/>
      <c r="C174" s="17"/>
      <c r="D174" s="17"/>
      <c r="E174" s="28"/>
      <c r="F174" s="28"/>
      <c r="G174" s="19"/>
      <c r="H174" s="33"/>
      <c r="I174" s="30"/>
      <c r="J174" s="9" t="e">
        <f t="shared" si="4"/>
        <v>#DIV/0!</v>
      </c>
      <c r="K174" s="18"/>
      <c r="L174" s="18"/>
      <c r="M174" s="17"/>
    </row>
    <row r="175" spans="1:13">
      <c r="A175">
        <v>168</v>
      </c>
      <c r="B175" s="17"/>
      <c r="C175" s="17"/>
      <c r="D175" s="17"/>
      <c r="E175" s="28"/>
      <c r="F175" s="28"/>
      <c r="G175" s="19"/>
      <c r="H175" s="33"/>
      <c r="I175" s="30"/>
      <c r="J175" s="43" t="e">
        <f t="shared" si="4"/>
        <v>#DIV/0!</v>
      </c>
      <c r="K175" s="18"/>
      <c r="L175" s="18"/>
      <c r="M175" s="17"/>
    </row>
    <row r="176" spans="1:13">
      <c r="A176">
        <v>169</v>
      </c>
      <c r="B176" s="17"/>
      <c r="C176" s="17"/>
      <c r="D176" s="17"/>
      <c r="E176" s="28"/>
      <c r="F176" s="28"/>
      <c r="G176" s="19"/>
      <c r="H176" s="33"/>
      <c r="I176" s="30"/>
      <c r="J176" s="43" t="e">
        <f t="shared" si="4"/>
        <v>#DIV/0!</v>
      </c>
      <c r="K176" s="18"/>
      <c r="L176" s="18"/>
      <c r="M176" s="17"/>
    </row>
    <row r="177" spans="1:13">
      <c r="A177">
        <v>170</v>
      </c>
      <c r="B177" s="17"/>
      <c r="C177" s="17"/>
      <c r="D177" s="17"/>
      <c r="E177" s="28"/>
      <c r="F177" s="28"/>
      <c r="G177" s="19"/>
      <c r="H177" s="33"/>
      <c r="I177" s="30"/>
      <c r="J177" s="9" t="e">
        <f t="shared" si="4"/>
        <v>#DIV/0!</v>
      </c>
      <c r="K177" s="18"/>
      <c r="L177" s="18"/>
      <c r="M177" s="17"/>
    </row>
    <row r="178" spans="1:13">
      <c r="A178">
        <v>171</v>
      </c>
      <c r="B178" s="17"/>
      <c r="C178" s="17"/>
      <c r="D178" s="17"/>
      <c r="E178" s="28"/>
      <c r="F178" s="28"/>
      <c r="G178" s="19"/>
      <c r="H178" s="33"/>
      <c r="I178" s="30"/>
      <c r="J178" s="43" t="e">
        <f t="shared" si="4"/>
        <v>#DIV/0!</v>
      </c>
      <c r="K178" s="18"/>
      <c r="L178" s="18"/>
      <c r="M178" s="17"/>
    </row>
    <row r="179" spans="1:13">
      <c r="A179">
        <v>172</v>
      </c>
      <c r="B179" s="17"/>
      <c r="C179" s="17"/>
      <c r="D179" s="17"/>
      <c r="E179" s="28"/>
      <c r="F179" s="28"/>
      <c r="G179" s="19"/>
      <c r="H179" s="33"/>
      <c r="I179" s="30"/>
      <c r="J179" s="43" t="e">
        <f t="shared" si="4"/>
        <v>#DIV/0!</v>
      </c>
      <c r="K179" s="18"/>
      <c r="L179" s="18"/>
      <c r="M179" s="17"/>
    </row>
    <row r="180" spans="1:13">
      <c r="A180">
        <v>173</v>
      </c>
      <c r="B180" s="17"/>
      <c r="C180" s="17"/>
      <c r="D180" s="17"/>
      <c r="E180" s="28"/>
      <c r="F180" s="28"/>
      <c r="G180" s="19"/>
      <c r="H180" s="33"/>
      <c r="I180" s="30"/>
      <c r="J180" s="9" t="e">
        <f t="shared" si="4"/>
        <v>#DIV/0!</v>
      </c>
      <c r="K180" s="18"/>
      <c r="L180" s="18"/>
      <c r="M180" s="17"/>
    </row>
    <row r="181" spans="1:13">
      <c r="A181">
        <v>174</v>
      </c>
      <c r="B181" s="17"/>
      <c r="C181" s="17"/>
      <c r="D181" s="17"/>
      <c r="E181" s="28"/>
      <c r="F181" s="28"/>
      <c r="G181" s="19"/>
      <c r="H181" s="33"/>
      <c r="I181" s="30"/>
      <c r="J181" s="9" t="e">
        <f t="shared" si="4"/>
        <v>#DIV/0!</v>
      </c>
      <c r="K181" s="18"/>
      <c r="L181" s="18"/>
      <c r="M181" s="17"/>
    </row>
    <row r="182" spans="1:13">
      <c r="A182">
        <v>175</v>
      </c>
      <c r="B182" s="17"/>
      <c r="C182" s="17"/>
      <c r="D182" s="17"/>
      <c r="E182" s="28"/>
      <c r="F182" s="28"/>
      <c r="G182" s="19"/>
      <c r="H182" s="33"/>
      <c r="I182" s="30"/>
      <c r="J182" s="9" t="e">
        <f t="shared" si="4"/>
        <v>#DIV/0!</v>
      </c>
      <c r="K182" s="18"/>
      <c r="L182" s="18"/>
      <c r="M182" s="17"/>
    </row>
    <row r="183" spans="1:13">
      <c r="A183" s="42">
        <v>176</v>
      </c>
      <c r="B183" s="17"/>
      <c r="C183" s="17"/>
      <c r="D183" s="17"/>
      <c r="E183" s="28"/>
      <c r="F183" s="28"/>
      <c r="G183" s="19"/>
      <c r="H183" s="33"/>
      <c r="I183" s="30"/>
      <c r="J183" s="9" t="e">
        <f t="shared" si="4"/>
        <v>#DIV/0!</v>
      </c>
      <c r="K183" s="18"/>
      <c r="L183" s="18"/>
      <c r="M183" s="17"/>
    </row>
    <row r="184" spans="1:13">
      <c r="A184" s="42">
        <v>177</v>
      </c>
      <c r="B184" s="17"/>
      <c r="C184" s="17"/>
      <c r="D184" s="17"/>
      <c r="E184" s="28"/>
      <c r="F184" s="28"/>
      <c r="G184" s="19"/>
      <c r="H184" s="33"/>
      <c r="I184" s="30"/>
      <c r="J184" s="43" t="e">
        <f t="shared" si="4"/>
        <v>#DIV/0!</v>
      </c>
      <c r="K184" s="18"/>
      <c r="L184" s="18"/>
      <c r="M184" s="17"/>
    </row>
    <row r="185" spans="1:13">
      <c r="A185">
        <v>178</v>
      </c>
      <c r="B185" s="17"/>
      <c r="C185" s="17"/>
      <c r="D185" s="17"/>
      <c r="E185" s="28"/>
      <c r="F185" s="28"/>
      <c r="G185" s="19"/>
      <c r="H185" s="33"/>
      <c r="I185" s="30"/>
      <c r="J185" s="43" t="e">
        <f t="shared" si="4"/>
        <v>#DIV/0!</v>
      </c>
      <c r="K185" s="18"/>
      <c r="L185" s="18"/>
      <c r="M185" s="17"/>
    </row>
    <row r="186" spans="1:13">
      <c r="A186">
        <v>179</v>
      </c>
      <c r="B186" s="17"/>
      <c r="C186" s="17"/>
      <c r="D186" s="17"/>
      <c r="E186" s="28"/>
      <c r="F186" s="28"/>
      <c r="G186" s="19"/>
      <c r="H186" s="33"/>
      <c r="I186" s="30"/>
      <c r="J186" s="9" t="e">
        <f t="shared" si="4"/>
        <v>#DIV/0!</v>
      </c>
      <c r="K186" s="18"/>
      <c r="L186" s="18"/>
      <c r="M186" s="17"/>
    </row>
    <row r="187" spans="1:13">
      <c r="A187">
        <v>180</v>
      </c>
      <c r="B187" s="17"/>
      <c r="C187" s="17"/>
      <c r="D187" s="17"/>
      <c r="E187" s="28"/>
      <c r="F187" s="28"/>
      <c r="G187" s="19"/>
      <c r="H187" s="33"/>
      <c r="I187" s="30"/>
      <c r="J187" s="43" t="e">
        <f t="shared" si="4"/>
        <v>#DIV/0!</v>
      </c>
      <c r="K187" s="18"/>
      <c r="L187" s="18"/>
      <c r="M187" s="17"/>
    </row>
    <row r="188" spans="1:13">
      <c r="A188">
        <v>181</v>
      </c>
      <c r="B188" s="17"/>
      <c r="C188" s="17"/>
      <c r="D188" s="17"/>
      <c r="E188" s="28"/>
      <c r="F188" s="28"/>
      <c r="G188" s="19"/>
      <c r="H188" s="33"/>
      <c r="I188" s="30"/>
      <c r="J188" s="43" t="e">
        <f t="shared" si="4"/>
        <v>#DIV/0!</v>
      </c>
      <c r="K188" s="18"/>
      <c r="L188" s="18"/>
      <c r="M188" s="17"/>
    </row>
    <row r="189" spans="1:13">
      <c r="A189">
        <v>182</v>
      </c>
      <c r="B189" s="17"/>
      <c r="C189" s="17"/>
      <c r="D189" s="17"/>
      <c r="E189" s="28"/>
      <c r="F189" s="28"/>
      <c r="G189" s="19"/>
      <c r="H189" s="33"/>
      <c r="I189" s="30"/>
      <c r="J189" s="9" t="e">
        <f t="shared" si="4"/>
        <v>#DIV/0!</v>
      </c>
      <c r="K189" s="18"/>
      <c r="L189" s="18"/>
      <c r="M189" s="17"/>
    </row>
    <row r="190" spans="1:13">
      <c r="A190">
        <v>183</v>
      </c>
      <c r="B190" s="17"/>
      <c r="C190" s="17"/>
      <c r="D190" s="17"/>
      <c r="E190" s="28"/>
      <c r="F190" s="28"/>
      <c r="G190" s="19"/>
      <c r="H190" s="33"/>
      <c r="I190" s="30"/>
      <c r="J190" s="9" t="e">
        <f t="shared" si="4"/>
        <v>#DIV/0!</v>
      </c>
      <c r="K190" s="18"/>
      <c r="L190" s="18"/>
      <c r="M190" s="17"/>
    </row>
    <row r="191" spans="1:13">
      <c r="A191">
        <v>184</v>
      </c>
      <c r="B191" s="17"/>
      <c r="C191" s="17"/>
      <c r="D191" s="17"/>
      <c r="E191" s="28"/>
      <c r="F191" s="28"/>
      <c r="G191" s="19"/>
      <c r="H191" s="33"/>
      <c r="I191" s="30"/>
      <c r="J191" s="9" t="e">
        <f t="shared" si="4"/>
        <v>#DIV/0!</v>
      </c>
      <c r="K191" s="18"/>
      <c r="L191" s="18"/>
      <c r="M191" s="17"/>
    </row>
    <row r="192" spans="1:13">
      <c r="A192">
        <v>185</v>
      </c>
      <c r="B192" s="17"/>
      <c r="C192" s="17"/>
      <c r="D192" s="17"/>
      <c r="E192" s="28"/>
      <c r="F192" s="28"/>
      <c r="G192" s="19"/>
      <c r="H192" s="33"/>
      <c r="I192" s="30"/>
      <c r="J192" s="9" t="e">
        <f t="shared" si="4"/>
        <v>#DIV/0!</v>
      </c>
      <c r="K192" s="18"/>
      <c r="L192" s="18"/>
      <c r="M192" s="17"/>
    </row>
    <row r="193" spans="1:13">
      <c r="A193" s="42">
        <v>186</v>
      </c>
      <c r="B193" s="17"/>
      <c r="C193" s="17"/>
      <c r="D193" s="17"/>
      <c r="E193" s="28"/>
      <c r="F193" s="28"/>
      <c r="G193" s="19"/>
      <c r="H193" s="33"/>
      <c r="I193" s="30"/>
      <c r="J193" s="43" t="e">
        <f t="shared" si="4"/>
        <v>#DIV/0!</v>
      </c>
      <c r="K193" s="18"/>
      <c r="L193" s="18"/>
      <c r="M193" s="17"/>
    </row>
    <row r="194" spans="1:13">
      <c r="A194" s="42">
        <v>187</v>
      </c>
      <c r="B194" s="17"/>
      <c r="C194" s="17"/>
      <c r="D194" s="17"/>
      <c r="E194" s="28"/>
      <c r="F194" s="28"/>
      <c r="G194" s="19"/>
      <c r="H194" s="33"/>
      <c r="I194" s="30"/>
      <c r="J194" s="43" t="e">
        <f t="shared" si="4"/>
        <v>#DIV/0!</v>
      </c>
      <c r="K194" s="18"/>
      <c r="L194" s="18"/>
      <c r="M194" s="17"/>
    </row>
    <row r="195" spans="1:13">
      <c r="A195">
        <v>188</v>
      </c>
      <c r="B195" s="17"/>
      <c r="C195" s="17"/>
      <c r="D195" s="17"/>
      <c r="E195" s="28"/>
      <c r="F195" s="28"/>
      <c r="G195" s="19"/>
      <c r="H195" s="33"/>
      <c r="I195" s="30"/>
      <c r="J195" s="9" t="e">
        <f t="shared" si="4"/>
        <v>#DIV/0!</v>
      </c>
      <c r="K195" s="18"/>
      <c r="L195" s="18"/>
      <c r="M195" s="17"/>
    </row>
    <row r="196" spans="1:13">
      <c r="A196">
        <v>189</v>
      </c>
      <c r="B196" s="17"/>
      <c r="C196" s="17"/>
      <c r="D196" s="17"/>
      <c r="E196" s="28"/>
      <c r="F196" s="28"/>
      <c r="G196" s="19"/>
      <c r="H196" s="33"/>
      <c r="I196" s="30"/>
      <c r="J196" s="43" t="e">
        <f t="shared" si="4"/>
        <v>#DIV/0!</v>
      </c>
      <c r="K196" s="18"/>
      <c r="L196" s="18"/>
      <c r="M196" s="17"/>
    </row>
    <row r="197" spans="1:13">
      <c r="A197">
        <v>190</v>
      </c>
      <c r="B197" s="17"/>
      <c r="C197" s="17"/>
      <c r="D197" s="17"/>
      <c r="E197" s="28"/>
      <c r="F197" s="28"/>
      <c r="G197" s="19"/>
      <c r="H197" s="33"/>
      <c r="I197" s="30"/>
      <c r="J197" s="43" t="e">
        <f t="shared" si="4"/>
        <v>#DIV/0!</v>
      </c>
      <c r="K197" s="18"/>
      <c r="L197" s="18"/>
      <c r="M197" s="17"/>
    </row>
    <row r="198" spans="1:13">
      <c r="A198">
        <v>191</v>
      </c>
      <c r="B198" s="17"/>
      <c r="C198" s="17"/>
      <c r="D198" s="17"/>
      <c r="E198" s="28"/>
      <c r="F198" s="28"/>
      <c r="G198" s="19"/>
      <c r="H198" s="33"/>
      <c r="I198" s="30"/>
      <c r="J198" s="9" t="e">
        <f t="shared" si="4"/>
        <v>#DIV/0!</v>
      </c>
      <c r="K198" s="18"/>
      <c r="L198" s="18"/>
      <c r="M198" s="17"/>
    </row>
    <row r="199" spans="1:13">
      <c r="A199">
        <v>192</v>
      </c>
      <c r="B199" s="17"/>
      <c r="C199" s="17"/>
      <c r="D199" s="17"/>
      <c r="E199" s="28"/>
      <c r="F199" s="28"/>
      <c r="G199" s="19"/>
      <c r="H199" s="33"/>
      <c r="I199" s="30"/>
      <c r="J199" s="9" t="e">
        <f t="shared" si="4"/>
        <v>#DIV/0!</v>
      </c>
      <c r="K199" s="18"/>
      <c r="L199" s="18"/>
      <c r="M199" s="17"/>
    </row>
    <row r="200" spans="1:13">
      <c r="A200">
        <v>193</v>
      </c>
      <c r="B200" s="17"/>
      <c r="C200" s="17"/>
      <c r="D200" s="17"/>
      <c r="E200" s="28"/>
      <c r="F200" s="28"/>
      <c r="G200" s="19"/>
      <c r="H200" s="33"/>
      <c r="I200" s="30"/>
      <c r="J200" s="9" t="e">
        <f t="shared" si="4"/>
        <v>#DIV/0!</v>
      </c>
      <c r="K200" s="18"/>
      <c r="L200" s="18"/>
      <c r="M200" s="17"/>
    </row>
    <row r="201" spans="1:13">
      <c r="A201">
        <v>194</v>
      </c>
      <c r="B201" s="17"/>
      <c r="C201" s="17"/>
      <c r="D201" s="17"/>
      <c r="E201" s="28"/>
      <c r="F201" s="28"/>
      <c r="G201" s="19"/>
      <c r="H201" s="33"/>
      <c r="I201" s="30"/>
      <c r="J201" s="9" t="e">
        <f t="shared" si="4"/>
        <v>#DIV/0!</v>
      </c>
      <c r="K201" s="18"/>
      <c r="L201" s="18"/>
      <c r="M201" s="17"/>
    </row>
    <row r="202" spans="1:13">
      <c r="A202">
        <v>195</v>
      </c>
      <c r="B202" s="17"/>
      <c r="C202" s="17"/>
      <c r="D202" s="17"/>
      <c r="E202" s="28"/>
      <c r="F202" s="28"/>
      <c r="G202" s="19"/>
      <c r="H202" s="33"/>
      <c r="I202" s="30"/>
      <c r="J202" s="43" t="e">
        <f t="shared" si="4"/>
        <v>#DIV/0!</v>
      </c>
      <c r="K202" s="18"/>
      <c r="L202" s="18"/>
      <c r="M202" s="17"/>
    </row>
    <row r="203" spans="1:13">
      <c r="A203" s="42">
        <v>196</v>
      </c>
      <c r="B203" s="17"/>
      <c r="C203" s="17"/>
      <c r="D203" s="17"/>
      <c r="E203" s="28"/>
      <c r="F203" s="28"/>
      <c r="G203" s="19"/>
      <c r="H203" s="33"/>
      <c r="I203" s="30"/>
      <c r="J203" s="43" t="e">
        <f t="shared" ref="J203:J266" si="5">H203/I203</f>
        <v>#DIV/0!</v>
      </c>
      <c r="K203" s="18"/>
      <c r="L203" s="18"/>
      <c r="M203" s="17"/>
    </row>
    <row r="204" spans="1:13">
      <c r="A204" s="42">
        <v>197</v>
      </c>
      <c r="B204" s="17"/>
      <c r="C204" s="17"/>
      <c r="D204" s="17"/>
      <c r="E204" s="28"/>
      <c r="F204" s="28"/>
      <c r="G204" s="19"/>
      <c r="H204" s="33"/>
      <c r="I204" s="30"/>
      <c r="J204" s="9" t="e">
        <f t="shared" si="5"/>
        <v>#DIV/0!</v>
      </c>
      <c r="K204" s="18"/>
      <c r="L204" s="18"/>
      <c r="M204" s="17"/>
    </row>
    <row r="205" spans="1:13">
      <c r="A205">
        <v>198</v>
      </c>
      <c r="B205" s="17"/>
      <c r="C205" s="17"/>
      <c r="D205" s="17"/>
      <c r="E205" s="28"/>
      <c r="F205" s="28"/>
      <c r="G205" s="19"/>
      <c r="H205" s="33"/>
      <c r="I205" s="30"/>
      <c r="J205" s="43" t="e">
        <f t="shared" si="5"/>
        <v>#DIV/0!</v>
      </c>
      <c r="K205" s="18"/>
      <c r="L205" s="18"/>
      <c r="M205" s="17"/>
    </row>
    <row r="206" spans="1:13">
      <c r="A206">
        <v>199</v>
      </c>
      <c r="B206" s="17"/>
      <c r="C206" s="17"/>
      <c r="D206" s="17"/>
      <c r="E206" s="28"/>
      <c r="F206" s="28"/>
      <c r="G206" s="19"/>
      <c r="H206" s="33"/>
      <c r="I206" s="30"/>
      <c r="J206" s="43" t="e">
        <f t="shared" si="5"/>
        <v>#DIV/0!</v>
      </c>
      <c r="K206" s="18"/>
      <c r="L206" s="18"/>
      <c r="M206" s="17"/>
    </row>
    <row r="207" spans="1:13">
      <c r="A207">
        <v>200</v>
      </c>
      <c r="B207" s="17"/>
      <c r="C207" s="17"/>
      <c r="D207" s="17"/>
      <c r="E207" s="28"/>
      <c r="F207" s="28"/>
      <c r="G207" s="19"/>
      <c r="H207" s="33"/>
      <c r="I207" s="30"/>
      <c r="J207" s="9" t="e">
        <f t="shared" si="5"/>
        <v>#DIV/0!</v>
      </c>
      <c r="K207" s="18"/>
      <c r="L207" s="18"/>
      <c r="M207" s="17"/>
    </row>
    <row r="208" spans="1:13">
      <c r="A208">
        <v>201</v>
      </c>
      <c r="B208" s="17"/>
      <c r="C208" s="17"/>
      <c r="D208" s="17"/>
      <c r="E208" s="28"/>
      <c r="F208" s="28"/>
      <c r="G208" s="19"/>
      <c r="H208" s="33"/>
      <c r="I208" s="30"/>
      <c r="J208" s="9" t="e">
        <f t="shared" si="5"/>
        <v>#DIV/0!</v>
      </c>
      <c r="K208" s="18"/>
      <c r="L208" s="18"/>
      <c r="M208" s="17"/>
    </row>
    <row r="209" spans="1:13">
      <c r="A209">
        <v>202</v>
      </c>
      <c r="B209" s="17"/>
      <c r="C209" s="17"/>
      <c r="D209" s="17"/>
      <c r="E209" s="28"/>
      <c r="F209" s="28"/>
      <c r="G209" s="19"/>
      <c r="H209" s="33"/>
      <c r="I209" s="30"/>
      <c r="J209" s="9" t="e">
        <f t="shared" si="5"/>
        <v>#DIV/0!</v>
      </c>
      <c r="K209" s="18"/>
      <c r="L209" s="18"/>
      <c r="M209" s="17"/>
    </row>
    <row r="210" spans="1:13">
      <c r="A210">
        <v>203</v>
      </c>
      <c r="B210" s="17"/>
      <c r="C210" s="17"/>
      <c r="D210" s="17"/>
      <c r="E210" s="28"/>
      <c r="F210" s="28"/>
      <c r="G210" s="19"/>
      <c r="H210" s="33"/>
      <c r="I210" s="30"/>
      <c r="J210" s="9" t="e">
        <f t="shared" si="5"/>
        <v>#DIV/0!</v>
      </c>
      <c r="K210" s="18"/>
      <c r="L210" s="18"/>
      <c r="M210" s="17"/>
    </row>
    <row r="211" spans="1:13">
      <c r="A211">
        <v>204</v>
      </c>
      <c r="B211" s="17"/>
      <c r="C211" s="17"/>
      <c r="D211" s="17"/>
      <c r="E211" s="28"/>
      <c r="F211" s="28"/>
      <c r="G211" s="19"/>
      <c r="H211" s="33"/>
      <c r="I211" s="30"/>
      <c r="J211" s="43" t="e">
        <f t="shared" si="5"/>
        <v>#DIV/0!</v>
      </c>
      <c r="K211" s="18"/>
      <c r="L211" s="18"/>
      <c r="M211" s="17"/>
    </row>
    <row r="212" spans="1:13">
      <c r="A212">
        <v>205</v>
      </c>
      <c r="B212" s="17"/>
      <c r="C212" s="17"/>
      <c r="D212" s="17"/>
      <c r="E212" s="28"/>
      <c r="F212" s="28"/>
      <c r="G212" s="19"/>
      <c r="H212" s="33"/>
      <c r="I212" s="30"/>
      <c r="J212" s="43" t="e">
        <f t="shared" si="5"/>
        <v>#DIV/0!</v>
      </c>
      <c r="K212" s="18"/>
      <c r="L212" s="18"/>
      <c r="M212" s="17"/>
    </row>
    <row r="213" spans="1:13">
      <c r="A213" s="42">
        <v>206</v>
      </c>
      <c r="B213" s="17"/>
      <c r="C213" s="17"/>
      <c r="D213" s="17"/>
      <c r="E213" s="28"/>
      <c r="F213" s="28"/>
      <c r="G213" s="19"/>
      <c r="H213" s="33"/>
      <c r="I213" s="30"/>
      <c r="J213" s="9" t="e">
        <f t="shared" si="5"/>
        <v>#DIV/0!</v>
      </c>
      <c r="K213" s="18"/>
      <c r="L213" s="18"/>
      <c r="M213" s="17"/>
    </row>
    <row r="214" spans="1:13">
      <c r="A214" s="42">
        <v>207</v>
      </c>
      <c r="B214" s="17"/>
      <c r="C214" s="17"/>
      <c r="D214" s="17"/>
      <c r="E214" s="28"/>
      <c r="F214" s="28"/>
      <c r="G214" s="19"/>
      <c r="H214" s="33"/>
      <c r="I214" s="30"/>
      <c r="J214" s="43" t="e">
        <f t="shared" si="5"/>
        <v>#DIV/0!</v>
      </c>
      <c r="K214" s="18"/>
      <c r="L214" s="18"/>
      <c r="M214" s="17"/>
    </row>
    <row r="215" spans="1:13">
      <c r="A215">
        <v>208</v>
      </c>
      <c r="B215" s="17"/>
      <c r="C215" s="17"/>
      <c r="D215" s="17"/>
      <c r="E215" s="28"/>
      <c r="F215" s="28"/>
      <c r="G215" s="19"/>
      <c r="H215" s="33"/>
      <c r="I215" s="30"/>
      <c r="J215" s="43" t="e">
        <f t="shared" si="5"/>
        <v>#DIV/0!</v>
      </c>
      <c r="K215" s="18"/>
      <c r="L215" s="18"/>
      <c r="M215" s="17"/>
    </row>
    <row r="216" spans="1:13">
      <c r="A216">
        <v>209</v>
      </c>
      <c r="B216" s="17"/>
      <c r="C216" s="17"/>
      <c r="D216" s="17"/>
      <c r="E216" s="28"/>
      <c r="F216" s="28"/>
      <c r="G216" s="19"/>
      <c r="H216" s="33"/>
      <c r="I216" s="30"/>
      <c r="J216" s="9" t="e">
        <f t="shared" si="5"/>
        <v>#DIV/0!</v>
      </c>
      <c r="K216" s="18"/>
      <c r="L216" s="18"/>
      <c r="M216" s="17"/>
    </row>
    <row r="217" spans="1:13">
      <c r="A217">
        <v>210</v>
      </c>
      <c r="B217" s="17"/>
      <c r="C217" s="17"/>
      <c r="D217" s="17"/>
      <c r="E217" s="28"/>
      <c r="F217" s="28"/>
      <c r="G217" s="19"/>
      <c r="H217" s="33"/>
      <c r="I217" s="30"/>
      <c r="J217" s="9" t="e">
        <f t="shared" si="5"/>
        <v>#DIV/0!</v>
      </c>
      <c r="K217" s="18"/>
      <c r="L217" s="18"/>
      <c r="M217" s="17"/>
    </row>
    <row r="218" spans="1:13">
      <c r="A218">
        <v>211</v>
      </c>
      <c r="B218" s="17"/>
      <c r="C218" s="17"/>
      <c r="D218" s="17"/>
      <c r="E218" s="28"/>
      <c r="F218" s="28"/>
      <c r="G218" s="19"/>
      <c r="H218" s="33"/>
      <c r="I218" s="30"/>
      <c r="J218" s="9" t="e">
        <f t="shared" si="5"/>
        <v>#DIV/0!</v>
      </c>
      <c r="K218" s="18"/>
      <c r="L218" s="18"/>
      <c r="M218" s="17"/>
    </row>
    <row r="219" spans="1:13">
      <c r="A219">
        <v>212</v>
      </c>
      <c r="B219" s="17"/>
      <c r="C219" s="17"/>
      <c r="D219" s="17"/>
      <c r="E219" s="28"/>
      <c r="F219" s="28"/>
      <c r="G219" s="19"/>
      <c r="H219" s="33"/>
      <c r="I219" s="30"/>
      <c r="J219" s="9" t="e">
        <f t="shared" si="5"/>
        <v>#DIV/0!</v>
      </c>
      <c r="K219" s="18"/>
      <c r="L219" s="18"/>
      <c r="M219" s="17"/>
    </row>
    <row r="220" spans="1:13">
      <c r="A220">
        <v>213</v>
      </c>
      <c r="B220" s="17"/>
      <c r="C220" s="17"/>
      <c r="D220" s="17"/>
      <c r="E220" s="28"/>
      <c r="F220" s="28"/>
      <c r="G220" s="19"/>
      <c r="H220" s="33"/>
      <c r="I220" s="30"/>
      <c r="J220" s="43" t="e">
        <f t="shared" si="5"/>
        <v>#DIV/0!</v>
      </c>
      <c r="K220" s="18"/>
      <c r="L220" s="18"/>
      <c r="M220" s="17"/>
    </row>
    <row r="221" spans="1:13">
      <c r="A221">
        <v>214</v>
      </c>
      <c r="B221" s="17"/>
      <c r="C221" s="17"/>
      <c r="D221" s="17"/>
      <c r="E221" s="28"/>
      <c r="F221" s="28"/>
      <c r="G221" s="19"/>
      <c r="H221" s="33"/>
      <c r="I221" s="30"/>
      <c r="J221" s="43" t="e">
        <f t="shared" si="5"/>
        <v>#DIV/0!</v>
      </c>
      <c r="K221" s="18"/>
      <c r="L221" s="18"/>
      <c r="M221" s="17"/>
    </row>
    <row r="222" spans="1:13">
      <c r="A222">
        <v>215</v>
      </c>
      <c r="B222" s="17"/>
      <c r="C222" s="17"/>
      <c r="D222" s="17"/>
      <c r="E222" s="28"/>
      <c r="F222" s="28"/>
      <c r="G222" s="19"/>
      <c r="H222" s="33"/>
      <c r="I222" s="30"/>
      <c r="J222" s="9" t="e">
        <f t="shared" si="5"/>
        <v>#DIV/0!</v>
      </c>
      <c r="K222" s="18"/>
      <c r="L222" s="18"/>
      <c r="M222" s="17"/>
    </row>
    <row r="223" spans="1:13">
      <c r="A223" s="42">
        <v>216</v>
      </c>
      <c r="B223" s="17"/>
      <c r="C223" s="17"/>
      <c r="D223" s="17"/>
      <c r="E223" s="28"/>
      <c r="F223" s="28"/>
      <c r="G223" s="19"/>
      <c r="H223" s="33"/>
      <c r="I223" s="30"/>
      <c r="J223" s="43" t="e">
        <f t="shared" si="5"/>
        <v>#DIV/0!</v>
      </c>
      <c r="K223" s="18"/>
      <c r="L223" s="18"/>
      <c r="M223" s="17"/>
    </row>
    <row r="224" spans="1:13">
      <c r="A224" s="42">
        <v>217</v>
      </c>
      <c r="B224" s="17"/>
      <c r="C224" s="17"/>
      <c r="D224" s="17"/>
      <c r="E224" s="28"/>
      <c r="F224" s="28"/>
      <c r="G224" s="19"/>
      <c r="H224" s="33"/>
      <c r="I224" s="30"/>
      <c r="J224" s="43" t="e">
        <f t="shared" si="5"/>
        <v>#DIV/0!</v>
      </c>
      <c r="K224" s="18"/>
      <c r="L224" s="18"/>
      <c r="M224" s="17"/>
    </row>
    <row r="225" spans="1:13">
      <c r="A225">
        <v>218</v>
      </c>
      <c r="B225" s="17"/>
      <c r="C225" s="17"/>
      <c r="D225" s="17"/>
      <c r="E225" s="28"/>
      <c r="F225" s="28"/>
      <c r="G225" s="19"/>
      <c r="H225" s="33"/>
      <c r="I225" s="30"/>
      <c r="J225" s="9" t="e">
        <f t="shared" si="5"/>
        <v>#DIV/0!</v>
      </c>
      <c r="K225" s="18"/>
      <c r="L225" s="18"/>
      <c r="M225" s="17"/>
    </row>
    <row r="226" spans="1:13">
      <c r="A226">
        <v>219</v>
      </c>
      <c r="B226" s="17"/>
      <c r="C226" s="17"/>
      <c r="D226" s="17"/>
      <c r="E226" s="28"/>
      <c r="F226" s="28"/>
      <c r="G226" s="19"/>
      <c r="H226" s="33"/>
      <c r="I226" s="30"/>
      <c r="J226" s="9" t="e">
        <f t="shared" si="5"/>
        <v>#DIV/0!</v>
      </c>
      <c r="K226" s="18"/>
      <c r="L226" s="18"/>
      <c r="M226" s="17"/>
    </row>
    <row r="227" spans="1:13">
      <c r="A227">
        <v>220</v>
      </c>
      <c r="B227" s="17"/>
      <c r="C227" s="17"/>
      <c r="D227" s="17"/>
      <c r="E227" s="28"/>
      <c r="F227" s="28"/>
      <c r="G227" s="19"/>
      <c r="H227" s="33"/>
      <c r="I227" s="30"/>
      <c r="J227" s="9" t="e">
        <f t="shared" si="5"/>
        <v>#DIV/0!</v>
      </c>
      <c r="K227" s="18"/>
      <c r="L227" s="18"/>
      <c r="M227" s="17"/>
    </row>
    <row r="228" spans="1:13">
      <c r="A228">
        <v>221</v>
      </c>
      <c r="B228" s="17"/>
      <c r="C228" s="17"/>
      <c r="D228" s="17"/>
      <c r="E228" s="28"/>
      <c r="F228" s="28"/>
      <c r="G228" s="19"/>
      <c r="H228" s="33"/>
      <c r="I228" s="30"/>
      <c r="J228" s="9" t="e">
        <f t="shared" si="5"/>
        <v>#DIV/0!</v>
      </c>
      <c r="K228" s="18"/>
      <c r="L228" s="18"/>
      <c r="M228" s="17"/>
    </row>
    <row r="229" spans="1:13">
      <c r="A229">
        <v>222</v>
      </c>
      <c r="B229" s="17"/>
      <c r="C229" s="17"/>
      <c r="D229" s="17"/>
      <c r="E229" s="28"/>
      <c r="F229" s="28"/>
      <c r="G229" s="19"/>
      <c r="H229" s="33"/>
      <c r="I229" s="30"/>
      <c r="J229" s="43" t="e">
        <f t="shared" si="5"/>
        <v>#DIV/0!</v>
      </c>
      <c r="K229" s="18"/>
      <c r="L229" s="18"/>
      <c r="M229" s="17"/>
    </row>
    <row r="230" spans="1:13">
      <c r="A230">
        <v>223</v>
      </c>
      <c r="B230" s="17"/>
      <c r="C230" s="17"/>
      <c r="D230" s="17"/>
      <c r="E230" s="28"/>
      <c r="F230" s="28"/>
      <c r="G230" s="19"/>
      <c r="H230" s="33"/>
      <c r="I230" s="30"/>
      <c r="J230" s="43" t="e">
        <f t="shared" si="5"/>
        <v>#DIV/0!</v>
      </c>
      <c r="K230" s="18"/>
      <c r="L230" s="18"/>
      <c r="M230" s="17"/>
    </row>
    <row r="231" spans="1:13">
      <c r="A231">
        <v>224</v>
      </c>
      <c r="B231" s="17"/>
      <c r="C231" s="17"/>
      <c r="D231" s="17"/>
      <c r="E231" s="28"/>
      <c r="F231" s="28"/>
      <c r="G231" s="19"/>
      <c r="H231" s="33"/>
      <c r="I231" s="30"/>
      <c r="J231" s="9" t="e">
        <f t="shared" si="5"/>
        <v>#DIV/0!</v>
      </c>
      <c r="K231" s="18"/>
      <c r="L231" s="18"/>
      <c r="M231" s="17"/>
    </row>
    <row r="232" spans="1:13">
      <c r="A232">
        <v>225</v>
      </c>
      <c r="B232" s="17"/>
      <c r="C232" s="17"/>
      <c r="D232" s="17"/>
      <c r="E232" s="28"/>
      <c r="F232" s="28"/>
      <c r="G232" s="19"/>
      <c r="H232" s="33"/>
      <c r="I232" s="30"/>
      <c r="J232" s="43" t="e">
        <f t="shared" si="5"/>
        <v>#DIV/0!</v>
      </c>
      <c r="K232" s="18"/>
      <c r="L232" s="18"/>
      <c r="M232" s="17"/>
    </row>
    <row r="233" spans="1:13">
      <c r="A233" s="42">
        <v>226</v>
      </c>
      <c r="B233" s="17"/>
      <c r="C233" s="17"/>
      <c r="D233" s="17"/>
      <c r="E233" s="28"/>
      <c r="F233" s="28"/>
      <c r="G233" s="19"/>
      <c r="H233" s="33"/>
      <c r="I233" s="30"/>
      <c r="J233" s="43" t="e">
        <f t="shared" si="5"/>
        <v>#DIV/0!</v>
      </c>
      <c r="K233" s="18"/>
      <c r="L233" s="18"/>
      <c r="M233" s="17"/>
    </row>
    <row r="234" spans="1:13">
      <c r="A234" s="42">
        <v>227</v>
      </c>
      <c r="B234" s="17"/>
      <c r="C234" s="17"/>
      <c r="D234" s="17"/>
      <c r="E234" s="28"/>
      <c r="F234" s="28"/>
      <c r="G234" s="19"/>
      <c r="H234" s="33"/>
      <c r="I234" s="30"/>
      <c r="J234" s="9" t="e">
        <f t="shared" si="5"/>
        <v>#DIV/0!</v>
      </c>
      <c r="K234" s="18"/>
      <c r="L234" s="18"/>
      <c r="M234" s="17"/>
    </row>
    <row r="235" spans="1:13">
      <c r="A235">
        <v>228</v>
      </c>
      <c r="B235" s="17"/>
      <c r="C235" s="17"/>
      <c r="D235" s="17"/>
      <c r="E235" s="28"/>
      <c r="F235" s="28"/>
      <c r="G235" s="19"/>
      <c r="H235" s="33"/>
      <c r="I235" s="30"/>
      <c r="J235" s="9" t="e">
        <f t="shared" si="5"/>
        <v>#DIV/0!</v>
      </c>
      <c r="K235" s="18"/>
      <c r="L235" s="18"/>
      <c r="M235" s="17"/>
    </row>
    <row r="236" spans="1:13">
      <c r="A236">
        <v>229</v>
      </c>
      <c r="B236" s="17"/>
      <c r="C236" s="17"/>
      <c r="D236" s="17"/>
      <c r="E236" s="28"/>
      <c r="F236" s="28"/>
      <c r="G236" s="19"/>
      <c r="H236" s="33"/>
      <c r="I236" s="30"/>
      <c r="J236" s="9" t="e">
        <f t="shared" si="5"/>
        <v>#DIV/0!</v>
      </c>
      <c r="K236" s="18"/>
      <c r="L236" s="18"/>
      <c r="M236" s="17"/>
    </row>
    <row r="237" spans="1:13">
      <c r="A237">
        <v>230</v>
      </c>
      <c r="B237" s="17"/>
      <c r="C237" s="17"/>
      <c r="D237" s="17"/>
      <c r="E237" s="28"/>
      <c r="F237" s="28"/>
      <c r="G237" s="19"/>
      <c r="H237" s="33"/>
      <c r="I237" s="30"/>
      <c r="J237" s="9" t="e">
        <f t="shared" si="5"/>
        <v>#DIV/0!</v>
      </c>
      <c r="K237" s="18"/>
      <c r="L237" s="18"/>
      <c r="M237" s="17"/>
    </row>
    <row r="238" spans="1:13">
      <c r="A238">
        <v>231</v>
      </c>
      <c r="B238" s="17"/>
      <c r="C238" s="17"/>
      <c r="D238" s="17"/>
      <c r="E238" s="28"/>
      <c r="F238" s="28"/>
      <c r="G238" s="19"/>
      <c r="H238" s="33"/>
      <c r="I238" s="30"/>
      <c r="J238" s="43" t="e">
        <f t="shared" si="5"/>
        <v>#DIV/0!</v>
      </c>
      <c r="K238" s="18"/>
      <c r="L238" s="18"/>
      <c r="M238" s="17"/>
    </row>
    <row r="239" spans="1:13">
      <c r="A239">
        <v>232</v>
      </c>
      <c r="B239" s="17"/>
      <c r="C239" s="17"/>
      <c r="D239" s="17"/>
      <c r="E239" s="28"/>
      <c r="F239" s="28"/>
      <c r="G239" s="19"/>
      <c r="H239" s="33"/>
      <c r="I239" s="30"/>
      <c r="J239" s="43" t="e">
        <f t="shared" si="5"/>
        <v>#DIV/0!</v>
      </c>
      <c r="K239" s="18"/>
      <c r="L239" s="18"/>
      <c r="M239" s="17"/>
    </row>
    <row r="240" spans="1:13">
      <c r="A240">
        <v>233</v>
      </c>
      <c r="B240" s="17"/>
      <c r="C240" s="17"/>
      <c r="D240" s="17"/>
      <c r="E240" s="28"/>
      <c r="F240" s="28"/>
      <c r="G240" s="19"/>
      <c r="H240" s="33"/>
      <c r="I240" s="30"/>
      <c r="J240" s="9" t="e">
        <f t="shared" si="5"/>
        <v>#DIV/0!</v>
      </c>
      <c r="K240" s="18"/>
      <c r="L240" s="18"/>
      <c r="M240" s="17"/>
    </row>
    <row r="241" spans="1:13">
      <c r="A241">
        <v>234</v>
      </c>
      <c r="B241" s="17"/>
      <c r="C241" s="17"/>
      <c r="D241" s="17"/>
      <c r="E241" s="28"/>
      <c r="F241" s="28"/>
      <c r="G241" s="19"/>
      <c r="H241" s="33"/>
      <c r="I241" s="30"/>
      <c r="J241" s="43" t="e">
        <f t="shared" si="5"/>
        <v>#DIV/0!</v>
      </c>
      <c r="K241" s="18"/>
      <c r="L241" s="18"/>
      <c r="M241" s="17"/>
    </row>
    <row r="242" spans="1:13">
      <c r="A242">
        <v>235</v>
      </c>
      <c r="B242" s="17"/>
      <c r="C242" s="17"/>
      <c r="D242" s="17"/>
      <c r="E242" s="28"/>
      <c r="F242" s="28"/>
      <c r="G242" s="19"/>
      <c r="H242" s="33"/>
      <c r="I242" s="30"/>
      <c r="J242" s="43" t="e">
        <f t="shared" si="5"/>
        <v>#DIV/0!</v>
      </c>
      <c r="K242" s="18"/>
      <c r="L242" s="18"/>
      <c r="M242" s="17"/>
    </row>
    <row r="243" spans="1:13">
      <c r="A243" s="42">
        <v>236</v>
      </c>
      <c r="B243" s="17"/>
      <c r="C243" s="17"/>
      <c r="D243" s="17"/>
      <c r="E243" s="28"/>
      <c r="F243" s="28"/>
      <c r="G243" s="19"/>
      <c r="H243" s="33"/>
      <c r="I243" s="30"/>
      <c r="J243" s="9" t="e">
        <f t="shared" si="5"/>
        <v>#DIV/0!</v>
      </c>
      <c r="K243" s="18"/>
      <c r="L243" s="18"/>
      <c r="M243" s="17"/>
    </row>
    <row r="244" spans="1:13">
      <c r="A244" s="42">
        <v>237</v>
      </c>
      <c r="B244" s="17"/>
      <c r="C244" s="17"/>
      <c r="D244" s="17"/>
      <c r="E244" s="28"/>
      <c r="F244" s="28"/>
      <c r="G244" s="19"/>
      <c r="H244" s="33"/>
      <c r="I244" s="30"/>
      <c r="J244" s="9" t="e">
        <f t="shared" si="5"/>
        <v>#DIV/0!</v>
      </c>
      <c r="K244" s="18"/>
      <c r="L244" s="18"/>
      <c r="M244" s="17"/>
    </row>
    <row r="245" spans="1:13">
      <c r="A245">
        <v>238</v>
      </c>
      <c r="B245" s="17"/>
      <c r="C245" s="17"/>
      <c r="D245" s="17"/>
      <c r="E245" s="28"/>
      <c r="F245" s="28"/>
      <c r="G245" s="19"/>
      <c r="H245" s="33"/>
      <c r="I245" s="30"/>
      <c r="J245" s="9" t="e">
        <f t="shared" si="5"/>
        <v>#DIV/0!</v>
      </c>
      <c r="K245" s="18"/>
      <c r="L245" s="18"/>
      <c r="M245" s="17"/>
    </row>
    <row r="246" spans="1:13">
      <c r="A246">
        <v>239</v>
      </c>
      <c r="B246" s="17"/>
      <c r="C246" s="17"/>
      <c r="D246" s="17"/>
      <c r="E246" s="28"/>
      <c r="F246" s="28"/>
      <c r="G246" s="19"/>
      <c r="H246" s="33"/>
      <c r="I246" s="30"/>
      <c r="J246" s="9" t="e">
        <f t="shared" si="5"/>
        <v>#DIV/0!</v>
      </c>
      <c r="K246" s="18"/>
      <c r="L246" s="18"/>
      <c r="M246" s="17"/>
    </row>
    <row r="247" spans="1:13">
      <c r="A247">
        <v>240</v>
      </c>
      <c r="B247" s="17"/>
      <c r="C247" s="17"/>
      <c r="D247" s="17"/>
      <c r="E247" s="28"/>
      <c r="F247" s="28"/>
      <c r="G247" s="19"/>
      <c r="H247" s="33"/>
      <c r="I247" s="30"/>
      <c r="J247" s="43" t="e">
        <f t="shared" si="5"/>
        <v>#DIV/0!</v>
      </c>
      <c r="K247" s="18"/>
      <c r="L247" s="18"/>
      <c r="M247" s="17"/>
    </row>
    <row r="248" spans="1:13">
      <c r="A248">
        <v>241</v>
      </c>
      <c r="B248" s="17"/>
      <c r="C248" s="17"/>
      <c r="D248" s="17"/>
      <c r="E248" s="28"/>
      <c r="F248" s="28"/>
      <c r="G248" s="19"/>
      <c r="H248" s="33"/>
      <c r="I248" s="30"/>
      <c r="J248" s="43" t="e">
        <f t="shared" si="5"/>
        <v>#DIV/0!</v>
      </c>
      <c r="K248" s="18"/>
      <c r="L248" s="18"/>
      <c r="M248" s="17"/>
    </row>
    <row r="249" spans="1:13">
      <c r="A249">
        <v>242</v>
      </c>
      <c r="B249" s="17"/>
      <c r="C249" s="17"/>
      <c r="D249" s="17"/>
      <c r="E249" s="28"/>
      <c r="F249" s="28"/>
      <c r="G249" s="19"/>
      <c r="H249" s="33"/>
      <c r="I249" s="30"/>
      <c r="J249" s="9" t="e">
        <f t="shared" si="5"/>
        <v>#DIV/0!</v>
      </c>
      <c r="K249" s="18"/>
      <c r="L249" s="18"/>
      <c r="M249" s="17"/>
    </row>
    <row r="250" spans="1:13">
      <c r="A250">
        <v>243</v>
      </c>
      <c r="B250" s="17"/>
      <c r="C250" s="17"/>
      <c r="D250" s="17"/>
      <c r="E250" s="28"/>
      <c r="F250" s="28"/>
      <c r="G250" s="19"/>
      <c r="H250" s="33"/>
      <c r="I250" s="30"/>
      <c r="J250" s="43" t="e">
        <f t="shared" si="5"/>
        <v>#DIV/0!</v>
      </c>
      <c r="K250" s="18"/>
      <c r="L250" s="18"/>
      <c r="M250" s="17"/>
    </row>
    <row r="251" spans="1:13">
      <c r="A251">
        <v>244</v>
      </c>
      <c r="B251" s="17"/>
      <c r="C251" s="17"/>
      <c r="D251" s="17"/>
      <c r="E251" s="28"/>
      <c r="F251" s="28"/>
      <c r="G251" s="19"/>
      <c r="H251" s="33"/>
      <c r="I251" s="30"/>
      <c r="J251" s="43" t="e">
        <f t="shared" si="5"/>
        <v>#DIV/0!</v>
      </c>
      <c r="K251" s="18"/>
      <c r="L251" s="18"/>
      <c r="M251" s="17"/>
    </row>
    <row r="252" spans="1:13">
      <c r="A252">
        <v>245</v>
      </c>
      <c r="B252" s="17"/>
      <c r="C252" s="17"/>
      <c r="D252" s="17"/>
      <c r="E252" s="28"/>
      <c r="F252" s="28"/>
      <c r="G252" s="19"/>
      <c r="H252" s="33"/>
      <c r="I252" s="30"/>
      <c r="J252" s="9" t="e">
        <f t="shared" si="5"/>
        <v>#DIV/0!</v>
      </c>
      <c r="K252" s="18"/>
      <c r="L252" s="18"/>
      <c r="M252" s="17"/>
    </row>
    <row r="253" spans="1:13">
      <c r="A253" s="42">
        <v>246</v>
      </c>
      <c r="B253" s="17"/>
      <c r="C253" s="17"/>
      <c r="D253" s="17"/>
      <c r="E253" s="28"/>
      <c r="F253" s="28"/>
      <c r="G253" s="19"/>
      <c r="H253" s="33"/>
      <c r="I253" s="30"/>
      <c r="J253" s="9" t="e">
        <f t="shared" si="5"/>
        <v>#DIV/0!</v>
      </c>
      <c r="K253" s="18"/>
      <c r="L253" s="18"/>
      <c r="M253" s="17"/>
    </row>
    <row r="254" spans="1:13">
      <c r="A254" s="42">
        <v>247</v>
      </c>
      <c r="B254" s="17"/>
      <c r="C254" s="17"/>
      <c r="D254" s="17"/>
      <c r="E254" s="28"/>
      <c r="F254" s="28"/>
      <c r="G254" s="19"/>
      <c r="H254" s="33"/>
      <c r="I254" s="30"/>
      <c r="J254" s="9" t="e">
        <f t="shared" si="5"/>
        <v>#DIV/0!</v>
      </c>
      <c r="K254" s="18"/>
      <c r="L254" s="18"/>
      <c r="M254" s="17"/>
    </row>
    <row r="255" spans="1:13">
      <c r="A255">
        <v>248</v>
      </c>
      <c r="B255" s="17"/>
      <c r="C255" s="17"/>
      <c r="D255" s="17"/>
      <c r="E255" s="28"/>
      <c r="F255" s="28"/>
      <c r="G255" s="19"/>
      <c r="H255" s="33"/>
      <c r="I255" s="30"/>
      <c r="J255" s="9" t="e">
        <f t="shared" si="5"/>
        <v>#DIV/0!</v>
      </c>
      <c r="K255" s="18"/>
      <c r="L255" s="18"/>
      <c r="M255" s="17"/>
    </row>
    <row r="256" spans="1:13">
      <c r="A256">
        <v>249</v>
      </c>
      <c r="B256" s="17"/>
      <c r="C256" s="17"/>
      <c r="D256" s="17"/>
      <c r="E256" s="28"/>
      <c r="F256" s="28"/>
      <c r="G256" s="19"/>
      <c r="H256" s="33"/>
      <c r="I256" s="30"/>
      <c r="J256" s="43" t="e">
        <f t="shared" si="5"/>
        <v>#DIV/0!</v>
      </c>
      <c r="K256" s="18"/>
      <c r="L256" s="18"/>
      <c r="M256" s="17"/>
    </row>
    <row r="257" spans="1:13">
      <c r="A257">
        <v>250</v>
      </c>
      <c r="B257" s="17"/>
      <c r="C257" s="17"/>
      <c r="D257" s="17"/>
      <c r="E257" s="28"/>
      <c r="F257" s="28"/>
      <c r="G257" s="19"/>
      <c r="H257" s="33"/>
      <c r="I257" s="30"/>
      <c r="J257" s="43" t="e">
        <f t="shared" si="5"/>
        <v>#DIV/0!</v>
      </c>
      <c r="K257" s="18"/>
      <c r="L257" s="18"/>
      <c r="M257" s="17"/>
    </row>
    <row r="258" spans="1:13">
      <c r="A258">
        <v>251</v>
      </c>
      <c r="B258" s="17"/>
      <c r="C258" s="17"/>
      <c r="D258" s="17"/>
      <c r="E258" s="28"/>
      <c r="F258" s="28"/>
      <c r="G258" s="19"/>
      <c r="H258" s="33"/>
      <c r="I258" s="30"/>
      <c r="J258" s="9" t="e">
        <f t="shared" si="5"/>
        <v>#DIV/0!</v>
      </c>
      <c r="K258" s="18"/>
      <c r="L258" s="18"/>
      <c r="M258" s="17"/>
    </row>
    <row r="259" spans="1:13">
      <c r="A259">
        <v>252</v>
      </c>
      <c r="B259" s="17"/>
      <c r="C259" s="17"/>
      <c r="D259" s="17"/>
      <c r="E259" s="28"/>
      <c r="F259" s="28"/>
      <c r="G259" s="19"/>
      <c r="H259" s="33"/>
      <c r="I259" s="30"/>
      <c r="J259" s="43" t="e">
        <f t="shared" si="5"/>
        <v>#DIV/0!</v>
      </c>
      <c r="K259" s="18"/>
      <c r="L259" s="18"/>
      <c r="M259" s="17"/>
    </row>
    <row r="260" spans="1:13">
      <c r="A260">
        <v>253</v>
      </c>
      <c r="B260" s="17"/>
      <c r="C260" s="17"/>
      <c r="D260" s="17"/>
      <c r="E260" s="28"/>
      <c r="F260" s="28"/>
      <c r="G260" s="19"/>
      <c r="H260" s="33"/>
      <c r="I260" s="30"/>
      <c r="J260" s="43" t="e">
        <f t="shared" si="5"/>
        <v>#DIV/0!</v>
      </c>
      <c r="K260" s="18"/>
      <c r="L260" s="18"/>
      <c r="M260" s="17"/>
    </row>
    <row r="261" spans="1:13">
      <c r="A261">
        <v>254</v>
      </c>
      <c r="B261" s="17"/>
      <c r="C261" s="17"/>
      <c r="D261" s="17"/>
      <c r="E261" s="28"/>
      <c r="F261" s="28"/>
      <c r="G261" s="19"/>
      <c r="H261" s="33"/>
      <c r="I261" s="30"/>
      <c r="J261" s="9" t="e">
        <f t="shared" si="5"/>
        <v>#DIV/0!</v>
      </c>
      <c r="K261" s="18"/>
      <c r="L261" s="18"/>
      <c r="M261" s="17"/>
    </row>
    <row r="262" spans="1:13">
      <c r="A262">
        <v>255</v>
      </c>
      <c r="B262" s="17"/>
      <c r="C262" s="17"/>
      <c r="D262" s="17"/>
      <c r="E262" s="28"/>
      <c r="F262" s="28"/>
      <c r="G262" s="19"/>
      <c r="H262" s="33"/>
      <c r="I262" s="30"/>
      <c r="J262" s="9" t="e">
        <f t="shared" si="5"/>
        <v>#DIV/0!</v>
      </c>
      <c r="K262" s="18"/>
      <c r="L262" s="18"/>
      <c r="M262" s="17"/>
    </row>
    <row r="263" spans="1:13">
      <c r="A263" s="42">
        <v>256</v>
      </c>
      <c r="B263" s="17"/>
      <c r="C263" s="17"/>
      <c r="D263" s="17"/>
      <c r="E263" s="28"/>
      <c r="F263" s="28"/>
      <c r="G263" s="19"/>
      <c r="H263" s="33"/>
      <c r="I263" s="30"/>
      <c r="J263" s="9" t="e">
        <f t="shared" si="5"/>
        <v>#DIV/0!</v>
      </c>
      <c r="K263" s="18"/>
      <c r="L263" s="18"/>
      <c r="M263" s="17"/>
    </row>
    <row r="264" spans="1:13">
      <c r="A264" s="42">
        <v>257</v>
      </c>
      <c r="B264" s="17"/>
      <c r="C264" s="17"/>
      <c r="D264" s="17"/>
      <c r="E264" s="28"/>
      <c r="F264" s="28"/>
      <c r="G264" s="19"/>
      <c r="H264" s="33"/>
      <c r="I264" s="30"/>
      <c r="J264" s="9" t="e">
        <f t="shared" si="5"/>
        <v>#DIV/0!</v>
      </c>
      <c r="K264" s="18"/>
      <c r="L264" s="18"/>
      <c r="M264" s="17"/>
    </row>
    <row r="265" spans="1:13">
      <c r="A265">
        <v>258</v>
      </c>
      <c r="B265" s="17"/>
      <c r="C265" s="17"/>
      <c r="D265" s="17"/>
      <c r="E265" s="28"/>
      <c r="F265" s="28"/>
      <c r="G265" s="19"/>
      <c r="H265" s="33"/>
      <c r="I265" s="30"/>
      <c r="J265" s="43" t="e">
        <f t="shared" si="5"/>
        <v>#DIV/0!</v>
      </c>
      <c r="K265" s="18"/>
      <c r="L265" s="18"/>
      <c r="M265" s="17"/>
    </row>
    <row r="266" spans="1:13">
      <c r="A266">
        <v>259</v>
      </c>
      <c r="B266" s="17"/>
      <c r="C266" s="17"/>
      <c r="D266" s="17"/>
      <c r="E266" s="28"/>
      <c r="F266" s="28"/>
      <c r="G266" s="19"/>
      <c r="H266" s="33"/>
      <c r="I266" s="30"/>
      <c r="J266" s="43" t="e">
        <f t="shared" si="5"/>
        <v>#DIV/0!</v>
      </c>
      <c r="K266" s="18"/>
      <c r="L266" s="18"/>
      <c r="M266" s="17"/>
    </row>
    <row r="267" spans="1:13">
      <c r="A267">
        <v>260</v>
      </c>
      <c r="B267" s="17"/>
      <c r="C267" s="17"/>
      <c r="D267" s="17"/>
      <c r="E267" s="28"/>
      <c r="F267" s="28"/>
      <c r="G267" s="19"/>
      <c r="H267" s="33"/>
      <c r="I267" s="30"/>
      <c r="J267" s="9" t="e">
        <f t="shared" ref="J267:J330" si="6">H267/I267</f>
        <v>#DIV/0!</v>
      </c>
      <c r="K267" s="18"/>
      <c r="L267" s="18"/>
      <c r="M267" s="17"/>
    </row>
    <row r="268" spans="1:13">
      <c r="A268">
        <v>261</v>
      </c>
      <c r="B268" s="17"/>
      <c r="C268" s="17"/>
      <c r="D268" s="17"/>
      <c r="E268" s="28"/>
      <c r="F268" s="28"/>
      <c r="G268" s="19"/>
      <c r="H268" s="33"/>
      <c r="I268" s="30"/>
      <c r="J268" s="43" t="e">
        <f t="shared" si="6"/>
        <v>#DIV/0!</v>
      </c>
      <c r="K268" s="18"/>
      <c r="L268" s="18"/>
      <c r="M268" s="17"/>
    </row>
    <row r="269" spans="1:13">
      <c r="A269">
        <v>262</v>
      </c>
      <c r="B269" s="17"/>
      <c r="C269" s="17"/>
      <c r="D269" s="17"/>
      <c r="E269" s="28"/>
      <c r="F269" s="28"/>
      <c r="G269" s="19"/>
      <c r="H269" s="33"/>
      <c r="I269" s="30"/>
      <c r="J269" s="43" t="e">
        <f t="shared" si="6"/>
        <v>#DIV/0!</v>
      </c>
      <c r="K269" s="18"/>
      <c r="L269" s="18"/>
      <c r="M269" s="17"/>
    </row>
    <row r="270" spans="1:13">
      <c r="A270">
        <v>263</v>
      </c>
      <c r="B270" s="17"/>
      <c r="C270" s="17"/>
      <c r="D270" s="17"/>
      <c r="E270" s="28"/>
      <c r="F270" s="28"/>
      <c r="G270" s="19"/>
      <c r="H270" s="33"/>
      <c r="I270" s="30"/>
      <c r="J270" s="9" t="e">
        <f t="shared" si="6"/>
        <v>#DIV/0!</v>
      </c>
      <c r="K270" s="18"/>
      <c r="L270" s="18"/>
      <c r="M270" s="17"/>
    </row>
    <row r="271" spans="1:13">
      <c r="A271">
        <v>264</v>
      </c>
      <c r="B271" s="17"/>
      <c r="C271" s="17"/>
      <c r="D271" s="17"/>
      <c r="E271" s="28"/>
      <c r="F271" s="28"/>
      <c r="G271" s="19"/>
      <c r="H271" s="33"/>
      <c r="I271" s="30"/>
      <c r="J271" s="9" t="e">
        <f t="shared" si="6"/>
        <v>#DIV/0!</v>
      </c>
      <c r="K271" s="18"/>
      <c r="L271" s="18"/>
      <c r="M271" s="17"/>
    </row>
    <row r="272" spans="1:13">
      <c r="A272">
        <v>265</v>
      </c>
      <c r="B272" s="17"/>
      <c r="C272" s="17"/>
      <c r="D272" s="17"/>
      <c r="E272" s="28"/>
      <c r="F272" s="28"/>
      <c r="G272" s="19"/>
      <c r="H272" s="33"/>
      <c r="I272" s="30"/>
      <c r="J272" s="9" t="e">
        <f t="shared" si="6"/>
        <v>#DIV/0!</v>
      </c>
      <c r="K272" s="18"/>
      <c r="L272" s="18"/>
      <c r="M272" s="17"/>
    </row>
    <row r="273" spans="1:13">
      <c r="A273" s="42">
        <v>266</v>
      </c>
      <c r="B273" s="17"/>
      <c r="C273" s="17"/>
      <c r="D273" s="17"/>
      <c r="E273" s="28"/>
      <c r="F273" s="28"/>
      <c r="G273" s="19"/>
      <c r="H273" s="33"/>
      <c r="I273" s="30"/>
      <c r="J273" s="9" t="e">
        <f t="shared" si="6"/>
        <v>#DIV/0!</v>
      </c>
      <c r="K273" s="18"/>
      <c r="L273" s="18"/>
      <c r="M273" s="17"/>
    </row>
    <row r="274" spans="1:13">
      <c r="A274" s="42">
        <v>267</v>
      </c>
      <c r="B274" s="17"/>
      <c r="C274" s="17"/>
      <c r="D274" s="17"/>
      <c r="E274" s="28"/>
      <c r="F274" s="28"/>
      <c r="G274" s="19"/>
      <c r="H274" s="33"/>
      <c r="I274" s="30"/>
      <c r="J274" s="43" t="e">
        <f t="shared" si="6"/>
        <v>#DIV/0!</v>
      </c>
      <c r="K274" s="18"/>
      <c r="L274" s="18"/>
      <c r="M274" s="17"/>
    </row>
    <row r="275" spans="1:13">
      <c r="A275">
        <v>268</v>
      </c>
      <c r="B275" s="17"/>
      <c r="C275" s="17"/>
      <c r="D275" s="17"/>
      <c r="E275" s="28"/>
      <c r="F275" s="28"/>
      <c r="G275" s="19"/>
      <c r="H275" s="33"/>
      <c r="I275" s="30"/>
      <c r="J275" s="43" t="e">
        <f t="shared" si="6"/>
        <v>#DIV/0!</v>
      </c>
      <c r="K275" s="18"/>
      <c r="L275" s="18"/>
      <c r="M275" s="17"/>
    </row>
    <row r="276" spans="1:13">
      <c r="A276">
        <v>269</v>
      </c>
      <c r="B276" s="17"/>
      <c r="C276" s="17"/>
      <c r="D276" s="17"/>
      <c r="E276" s="28"/>
      <c r="F276" s="28"/>
      <c r="G276" s="19"/>
      <c r="H276" s="33"/>
      <c r="I276" s="30"/>
      <c r="J276" s="9" t="e">
        <f t="shared" si="6"/>
        <v>#DIV/0!</v>
      </c>
      <c r="K276" s="18"/>
      <c r="L276" s="18"/>
      <c r="M276" s="17"/>
    </row>
    <row r="277" spans="1:13">
      <c r="A277">
        <v>270</v>
      </c>
      <c r="B277" s="17"/>
      <c r="C277" s="17"/>
      <c r="D277" s="17"/>
      <c r="E277" s="28"/>
      <c r="F277" s="28"/>
      <c r="G277" s="19"/>
      <c r="H277" s="33"/>
      <c r="I277" s="30"/>
      <c r="J277" s="43" t="e">
        <f t="shared" si="6"/>
        <v>#DIV/0!</v>
      </c>
      <c r="K277" s="18"/>
      <c r="L277" s="18"/>
      <c r="M277" s="17"/>
    </row>
    <row r="278" spans="1:13">
      <c r="A278">
        <v>271</v>
      </c>
      <c r="B278" s="17"/>
      <c r="C278" s="17"/>
      <c r="D278" s="17"/>
      <c r="E278" s="28"/>
      <c r="F278" s="28"/>
      <c r="G278" s="19"/>
      <c r="H278" s="33"/>
      <c r="I278" s="30"/>
      <c r="J278" s="43" t="e">
        <f t="shared" si="6"/>
        <v>#DIV/0!</v>
      </c>
      <c r="K278" s="18"/>
      <c r="L278" s="18"/>
      <c r="M278" s="17"/>
    </row>
    <row r="279" spans="1:13">
      <c r="A279">
        <v>272</v>
      </c>
      <c r="B279" s="17"/>
      <c r="C279" s="17"/>
      <c r="D279" s="17"/>
      <c r="E279" s="28"/>
      <c r="F279" s="28"/>
      <c r="G279" s="19"/>
      <c r="H279" s="33"/>
      <c r="I279" s="30"/>
      <c r="J279" s="9" t="e">
        <f t="shared" si="6"/>
        <v>#DIV/0!</v>
      </c>
      <c r="K279" s="18"/>
      <c r="L279" s="18"/>
      <c r="M279" s="17"/>
    </row>
    <row r="280" spans="1:13">
      <c r="A280">
        <v>273</v>
      </c>
      <c r="B280" s="17"/>
      <c r="C280" s="17"/>
      <c r="D280" s="17"/>
      <c r="E280" s="28"/>
      <c r="F280" s="28"/>
      <c r="G280" s="19"/>
      <c r="H280" s="33"/>
      <c r="I280" s="30"/>
      <c r="J280" s="9" t="e">
        <f t="shared" si="6"/>
        <v>#DIV/0!</v>
      </c>
      <c r="K280" s="18"/>
      <c r="L280" s="18"/>
      <c r="M280" s="17"/>
    </row>
    <row r="281" spans="1:13">
      <c r="A281">
        <v>274</v>
      </c>
      <c r="B281" s="17"/>
      <c r="C281" s="17"/>
      <c r="D281" s="17"/>
      <c r="E281" s="28"/>
      <c r="F281" s="28"/>
      <c r="G281" s="19"/>
      <c r="H281" s="33"/>
      <c r="I281" s="30"/>
      <c r="J281" s="9" t="e">
        <f t="shared" si="6"/>
        <v>#DIV/0!</v>
      </c>
      <c r="K281" s="18"/>
      <c r="L281" s="18"/>
      <c r="M281" s="17"/>
    </row>
    <row r="282" spans="1:13">
      <c r="A282">
        <v>275</v>
      </c>
      <c r="B282" s="17"/>
      <c r="C282" s="17"/>
      <c r="D282" s="17"/>
      <c r="E282" s="28"/>
      <c r="F282" s="28"/>
      <c r="G282" s="19"/>
      <c r="H282" s="33"/>
      <c r="I282" s="30"/>
      <c r="J282" s="9" t="e">
        <f t="shared" si="6"/>
        <v>#DIV/0!</v>
      </c>
      <c r="K282" s="18"/>
      <c r="L282" s="18"/>
      <c r="M282" s="17"/>
    </row>
    <row r="283" spans="1:13">
      <c r="A283" s="42">
        <v>276</v>
      </c>
      <c r="B283" s="17"/>
      <c r="C283" s="17"/>
      <c r="D283" s="17"/>
      <c r="E283" s="28"/>
      <c r="F283" s="28"/>
      <c r="G283" s="19"/>
      <c r="H283" s="33"/>
      <c r="I283" s="30"/>
      <c r="J283" s="43" t="e">
        <f t="shared" si="6"/>
        <v>#DIV/0!</v>
      </c>
      <c r="K283" s="18"/>
      <c r="L283" s="18"/>
      <c r="M283" s="17"/>
    </row>
    <row r="284" spans="1:13">
      <c r="A284" s="42">
        <v>277</v>
      </c>
      <c r="B284" s="17"/>
      <c r="C284" s="17"/>
      <c r="D284" s="17"/>
      <c r="E284" s="28"/>
      <c r="F284" s="28"/>
      <c r="G284" s="19"/>
      <c r="H284" s="33"/>
      <c r="I284" s="30"/>
      <c r="J284" s="43" t="e">
        <f t="shared" si="6"/>
        <v>#DIV/0!</v>
      </c>
      <c r="K284" s="18"/>
      <c r="L284" s="18"/>
      <c r="M284" s="17"/>
    </row>
    <row r="285" spans="1:13">
      <c r="A285">
        <v>278</v>
      </c>
      <c r="B285" s="17"/>
      <c r="C285" s="17"/>
      <c r="D285" s="17"/>
      <c r="E285" s="28"/>
      <c r="F285" s="28"/>
      <c r="G285" s="19"/>
      <c r="H285" s="33"/>
      <c r="I285" s="30"/>
      <c r="J285" s="9" t="e">
        <f t="shared" si="6"/>
        <v>#DIV/0!</v>
      </c>
      <c r="K285" s="18"/>
      <c r="L285" s="18"/>
      <c r="M285" s="17"/>
    </row>
    <row r="286" spans="1:13">
      <c r="A286">
        <v>279</v>
      </c>
      <c r="B286" s="17"/>
      <c r="C286" s="17"/>
      <c r="D286" s="17"/>
      <c r="E286" s="28"/>
      <c r="F286" s="28"/>
      <c r="G286" s="19"/>
      <c r="H286" s="33"/>
      <c r="I286" s="30"/>
      <c r="J286" s="43" t="e">
        <f t="shared" si="6"/>
        <v>#DIV/0!</v>
      </c>
      <c r="K286" s="18"/>
      <c r="L286" s="18"/>
      <c r="M286" s="17"/>
    </row>
    <row r="287" spans="1:13">
      <c r="A287">
        <v>280</v>
      </c>
      <c r="B287" s="17"/>
      <c r="C287" s="17"/>
      <c r="D287" s="17"/>
      <c r="E287" s="28"/>
      <c r="F287" s="28"/>
      <c r="G287" s="19"/>
      <c r="H287" s="33"/>
      <c r="I287" s="30"/>
      <c r="J287" s="43" t="e">
        <f t="shared" si="6"/>
        <v>#DIV/0!</v>
      </c>
      <c r="K287" s="18"/>
      <c r="L287" s="18"/>
      <c r="M287" s="17"/>
    </row>
    <row r="288" spans="1:13">
      <c r="A288">
        <v>281</v>
      </c>
      <c r="B288" s="17"/>
      <c r="C288" s="17"/>
      <c r="D288" s="17"/>
      <c r="E288" s="28"/>
      <c r="F288" s="28"/>
      <c r="G288" s="19"/>
      <c r="H288" s="33"/>
      <c r="I288" s="30"/>
      <c r="J288" s="9" t="e">
        <f t="shared" si="6"/>
        <v>#DIV/0!</v>
      </c>
      <c r="K288" s="18"/>
      <c r="L288" s="18"/>
      <c r="M288" s="17"/>
    </row>
    <row r="289" spans="1:13">
      <c r="A289">
        <v>282</v>
      </c>
      <c r="B289" s="17"/>
      <c r="C289" s="17"/>
      <c r="D289" s="17"/>
      <c r="E289" s="28"/>
      <c r="F289" s="28"/>
      <c r="G289" s="19"/>
      <c r="H289" s="33"/>
      <c r="I289" s="30"/>
      <c r="J289" s="9" t="e">
        <f t="shared" si="6"/>
        <v>#DIV/0!</v>
      </c>
      <c r="K289" s="18"/>
      <c r="L289" s="18"/>
      <c r="M289" s="17"/>
    </row>
    <row r="290" spans="1:13">
      <c r="A290">
        <v>283</v>
      </c>
      <c r="B290" s="17"/>
      <c r="C290" s="17"/>
      <c r="D290" s="17"/>
      <c r="E290" s="28"/>
      <c r="F290" s="28"/>
      <c r="G290" s="19"/>
      <c r="H290" s="33"/>
      <c r="I290" s="30"/>
      <c r="J290" s="9" t="e">
        <f t="shared" si="6"/>
        <v>#DIV/0!</v>
      </c>
      <c r="K290" s="18"/>
      <c r="L290" s="18"/>
      <c r="M290" s="17"/>
    </row>
    <row r="291" spans="1:13">
      <c r="A291">
        <v>284</v>
      </c>
      <c r="B291" s="17"/>
      <c r="C291" s="17"/>
      <c r="D291" s="17"/>
      <c r="E291" s="28"/>
      <c r="F291" s="28"/>
      <c r="G291" s="19"/>
      <c r="H291" s="33"/>
      <c r="I291" s="30"/>
      <c r="J291" s="9" t="e">
        <f t="shared" si="6"/>
        <v>#DIV/0!</v>
      </c>
      <c r="K291" s="18"/>
      <c r="L291" s="18"/>
      <c r="M291" s="17"/>
    </row>
    <row r="292" spans="1:13">
      <c r="A292">
        <v>285</v>
      </c>
      <c r="B292" s="17"/>
      <c r="C292" s="17"/>
      <c r="D292" s="17"/>
      <c r="E292" s="28"/>
      <c r="F292" s="28"/>
      <c r="G292" s="19"/>
      <c r="H292" s="33"/>
      <c r="I292" s="30"/>
      <c r="J292" s="43" t="e">
        <f t="shared" si="6"/>
        <v>#DIV/0!</v>
      </c>
      <c r="K292" s="18"/>
      <c r="L292" s="18"/>
      <c r="M292" s="17"/>
    </row>
    <row r="293" spans="1:13">
      <c r="A293" s="42">
        <v>286</v>
      </c>
      <c r="B293" s="17"/>
      <c r="C293" s="17"/>
      <c r="D293" s="17"/>
      <c r="E293" s="28"/>
      <c r="F293" s="28"/>
      <c r="G293" s="19"/>
      <c r="H293" s="33"/>
      <c r="I293" s="30"/>
      <c r="J293" s="43" t="e">
        <f t="shared" si="6"/>
        <v>#DIV/0!</v>
      </c>
      <c r="K293" s="18"/>
      <c r="L293" s="18"/>
      <c r="M293" s="17"/>
    </row>
    <row r="294" spans="1:13">
      <c r="A294" s="42">
        <v>287</v>
      </c>
      <c r="B294" s="17"/>
      <c r="C294" s="17"/>
      <c r="D294" s="17"/>
      <c r="E294" s="28"/>
      <c r="F294" s="28"/>
      <c r="G294" s="19"/>
      <c r="H294" s="33"/>
      <c r="I294" s="30"/>
      <c r="J294" s="9" t="e">
        <f t="shared" si="6"/>
        <v>#DIV/0!</v>
      </c>
      <c r="K294" s="18"/>
      <c r="L294" s="18"/>
      <c r="M294" s="17"/>
    </row>
    <row r="295" spans="1:13">
      <c r="A295">
        <v>288</v>
      </c>
      <c r="B295" s="17"/>
      <c r="C295" s="17"/>
      <c r="D295" s="17"/>
      <c r="E295" s="28"/>
      <c r="F295" s="28"/>
      <c r="G295" s="19"/>
      <c r="H295" s="33"/>
      <c r="I295" s="30"/>
      <c r="J295" s="43" t="e">
        <f t="shared" si="6"/>
        <v>#DIV/0!</v>
      </c>
      <c r="K295" s="18"/>
      <c r="L295" s="18"/>
      <c r="M295" s="17"/>
    </row>
    <row r="296" spans="1:13">
      <c r="A296">
        <v>289</v>
      </c>
      <c r="B296" s="17"/>
      <c r="C296" s="17"/>
      <c r="D296" s="17"/>
      <c r="E296" s="28"/>
      <c r="F296" s="28"/>
      <c r="G296" s="19"/>
      <c r="H296" s="33"/>
      <c r="I296" s="30"/>
      <c r="J296" s="43" t="e">
        <f t="shared" si="6"/>
        <v>#DIV/0!</v>
      </c>
      <c r="K296" s="18"/>
      <c r="L296" s="18"/>
      <c r="M296" s="17"/>
    </row>
    <row r="297" spans="1:13">
      <c r="A297">
        <v>290</v>
      </c>
      <c r="B297" s="17"/>
      <c r="C297" s="17"/>
      <c r="D297" s="17"/>
      <c r="E297" s="28"/>
      <c r="F297" s="28"/>
      <c r="G297" s="19"/>
      <c r="H297" s="33"/>
      <c r="I297" s="30"/>
      <c r="J297" s="9" t="e">
        <f t="shared" si="6"/>
        <v>#DIV/0!</v>
      </c>
      <c r="K297" s="18"/>
      <c r="L297" s="18"/>
      <c r="M297" s="17"/>
    </row>
    <row r="298" spans="1:13">
      <c r="A298">
        <v>291</v>
      </c>
      <c r="B298" s="17"/>
      <c r="C298" s="17"/>
      <c r="D298" s="17"/>
      <c r="E298" s="28"/>
      <c r="F298" s="28"/>
      <c r="G298" s="19"/>
      <c r="H298" s="33"/>
      <c r="I298" s="30"/>
      <c r="J298" s="9" t="e">
        <f t="shared" si="6"/>
        <v>#DIV/0!</v>
      </c>
      <c r="K298" s="18"/>
      <c r="L298" s="18"/>
      <c r="M298" s="17"/>
    </row>
    <row r="299" spans="1:13">
      <c r="A299">
        <v>292</v>
      </c>
      <c r="B299" s="17"/>
      <c r="C299" s="17"/>
      <c r="D299" s="17"/>
      <c r="E299" s="28"/>
      <c r="F299" s="28"/>
      <c r="G299" s="19"/>
      <c r="H299" s="33"/>
      <c r="I299" s="30"/>
      <c r="J299" s="9" t="e">
        <f t="shared" si="6"/>
        <v>#DIV/0!</v>
      </c>
      <c r="K299" s="18"/>
      <c r="L299" s="18"/>
      <c r="M299" s="17"/>
    </row>
    <row r="300" spans="1:13">
      <c r="A300">
        <v>293</v>
      </c>
      <c r="B300" s="17"/>
      <c r="C300" s="17"/>
      <c r="D300" s="17"/>
      <c r="E300" s="28"/>
      <c r="F300" s="28"/>
      <c r="G300" s="19"/>
      <c r="H300" s="33"/>
      <c r="I300" s="30"/>
      <c r="J300" s="9" t="e">
        <f t="shared" si="6"/>
        <v>#DIV/0!</v>
      </c>
      <c r="K300" s="18"/>
      <c r="L300" s="18"/>
      <c r="M300" s="17"/>
    </row>
    <row r="301" spans="1:13">
      <c r="A301">
        <v>294</v>
      </c>
      <c r="B301" s="17"/>
      <c r="C301" s="17"/>
      <c r="D301" s="17"/>
      <c r="E301" s="28"/>
      <c r="F301" s="28"/>
      <c r="G301" s="19"/>
      <c r="H301" s="33"/>
      <c r="I301" s="30"/>
      <c r="J301" s="43" t="e">
        <f t="shared" si="6"/>
        <v>#DIV/0!</v>
      </c>
      <c r="K301" s="18"/>
      <c r="L301" s="18"/>
      <c r="M301" s="17"/>
    </row>
    <row r="302" spans="1:13">
      <c r="A302">
        <v>295</v>
      </c>
      <c r="B302" s="17"/>
      <c r="C302" s="17"/>
      <c r="D302" s="17"/>
      <c r="E302" s="28"/>
      <c r="F302" s="28"/>
      <c r="G302" s="19"/>
      <c r="H302" s="33"/>
      <c r="I302" s="30"/>
      <c r="J302" s="43" t="e">
        <f t="shared" si="6"/>
        <v>#DIV/0!</v>
      </c>
      <c r="K302" s="18"/>
      <c r="L302" s="18"/>
      <c r="M302" s="17"/>
    </row>
    <row r="303" spans="1:13">
      <c r="A303" s="42">
        <v>296</v>
      </c>
      <c r="B303" s="17"/>
      <c r="C303" s="17"/>
      <c r="D303" s="17"/>
      <c r="E303" s="28"/>
      <c r="F303" s="28"/>
      <c r="G303" s="19"/>
      <c r="H303" s="33"/>
      <c r="I303" s="30"/>
      <c r="J303" s="9" t="e">
        <f t="shared" si="6"/>
        <v>#DIV/0!</v>
      </c>
      <c r="K303" s="18"/>
      <c r="L303" s="18"/>
      <c r="M303" s="17"/>
    </row>
    <row r="304" spans="1:13">
      <c r="A304" s="42">
        <v>297</v>
      </c>
      <c r="B304" s="17"/>
      <c r="C304" s="17"/>
      <c r="D304" s="17"/>
      <c r="E304" s="28"/>
      <c r="F304" s="28"/>
      <c r="G304" s="19"/>
      <c r="H304" s="33"/>
      <c r="I304" s="30"/>
      <c r="J304" s="43" t="e">
        <f t="shared" si="6"/>
        <v>#DIV/0!</v>
      </c>
      <c r="K304" s="18"/>
      <c r="L304" s="18"/>
      <c r="M304" s="17"/>
    </row>
    <row r="305" spans="1:13">
      <c r="A305">
        <v>298</v>
      </c>
      <c r="B305" s="17"/>
      <c r="C305" s="17"/>
      <c r="D305" s="17"/>
      <c r="E305" s="28"/>
      <c r="F305" s="28"/>
      <c r="G305" s="19"/>
      <c r="H305" s="33"/>
      <c r="I305" s="30"/>
      <c r="J305" s="43" t="e">
        <f t="shared" si="6"/>
        <v>#DIV/0!</v>
      </c>
      <c r="K305" s="18"/>
      <c r="L305" s="18"/>
      <c r="M305" s="17"/>
    </row>
    <row r="306" spans="1:13">
      <c r="A306">
        <v>299</v>
      </c>
      <c r="B306" s="17"/>
      <c r="C306" s="17"/>
      <c r="D306" s="17"/>
      <c r="E306" s="28"/>
      <c r="F306" s="28"/>
      <c r="G306" s="19"/>
      <c r="H306" s="33"/>
      <c r="I306" s="30"/>
      <c r="J306" s="9" t="e">
        <f t="shared" si="6"/>
        <v>#DIV/0!</v>
      </c>
      <c r="K306" s="18"/>
      <c r="L306" s="18"/>
      <c r="M306" s="17"/>
    </row>
    <row r="307" spans="1:13">
      <c r="A307">
        <v>300</v>
      </c>
      <c r="B307" s="17"/>
      <c r="C307" s="17"/>
      <c r="D307" s="17"/>
      <c r="E307" s="28"/>
      <c r="F307" s="28"/>
      <c r="G307" s="19"/>
      <c r="H307" s="33"/>
      <c r="I307" s="30"/>
      <c r="J307" s="9" t="e">
        <f t="shared" si="6"/>
        <v>#DIV/0!</v>
      </c>
      <c r="K307" s="18"/>
      <c r="L307" s="18"/>
      <c r="M307" s="17"/>
    </row>
    <row r="308" spans="1:13">
      <c r="A308">
        <v>301</v>
      </c>
      <c r="B308" s="17"/>
      <c r="C308" s="17"/>
      <c r="D308" s="17"/>
      <c r="E308" s="28"/>
      <c r="F308" s="28"/>
      <c r="G308" s="19"/>
      <c r="H308" s="33"/>
      <c r="I308" s="30"/>
      <c r="J308" s="9" t="e">
        <f t="shared" si="6"/>
        <v>#DIV/0!</v>
      </c>
      <c r="K308" s="18"/>
      <c r="L308" s="18"/>
      <c r="M308" s="17"/>
    </row>
    <row r="309" spans="1:13">
      <c r="A309">
        <v>302</v>
      </c>
      <c r="B309" s="17"/>
      <c r="C309" s="17"/>
      <c r="D309" s="17"/>
      <c r="E309" s="28"/>
      <c r="F309" s="28"/>
      <c r="G309" s="19"/>
      <c r="H309" s="33"/>
      <c r="I309" s="30"/>
      <c r="J309" s="9" t="e">
        <f t="shared" si="6"/>
        <v>#DIV/0!</v>
      </c>
      <c r="K309" s="18"/>
      <c r="L309" s="18"/>
      <c r="M309" s="17"/>
    </row>
    <row r="310" spans="1:13">
      <c r="A310">
        <v>303</v>
      </c>
      <c r="B310" s="17"/>
      <c r="C310" s="17"/>
      <c r="D310" s="17"/>
      <c r="E310" s="28"/>
      <c r="F310" s="28"/>
      <c r="G310" s="19"/>
      <c r="H310" s="33"/>
      <c r="I310" s="30"/>
      <c r="J310" s="43" t="e">
        <f t="shared" si="6"/>
        <v>#DIV/0!</v>
      </c>
      <c r="K310" s="18"/>
      <c r="L310" s="18"/>
      <c r="M310" s="17"/>
    </row>
    <row r="311" spans="1:13">
      <c r="A311">
        <v>304</v>
      </c>
      <c r="B311" s="17"/>
      <c r="C311" s="17"/>
      <c r="D311" s="17"/>
      <c r="E311" s="28"/>
      <c r="F311" s="28"/>
      <c r="G311" s="19"/>
      <c r="H311" s="33"/>
      <c r="I311" s="30"/>
      <c r="J311" s="43" t="e">
        <f t="shared" si="6"/>
        <v>#DIV/0!</v>
      </c>
      <c r="K311" s="18"/>
      <c r="L311" s="18"/>
      <c r="M311" s="17"/>
    </row>
    <row r="312" spans="1:13">
      <c r="A312">
        <v>305</v>
      </c>
      <c r="B312" s="17"/>
      <c r="C312" s="17"/>
      <c r="D312" s="17"/>
      <c r="E312" s="28"/>
      <c r="F312" s="28"/>
      <c r="G312" s="19"/>
      <c r="H312" s="33"/>
      <c r="I312" s="30"/>
      <c r="J312" s="9" t="e">
        <f t="shared" si="6"/>
        <v>#DIV/0!</v>
      </c>
      <c r="K312" s="18"/>
      <c r="L312" s="18"/>
      <c r="M312" s="17"/>
    </row>
    <row r="313" spans="1:13">
      <c r="A313" s="42">
        <v>306</v>
      </c>
      <c r="B313" s="17"/>
      <c r="C313" s="17"/>
      <c r="D313" s="17"/>
      <c r="E313" s="28"/>
      <c r="F313" s="28"/>
      <c r="G313" s="19"/>
      <c r="H313" s="33"/>
      <c r="I313" s="30"/>
      <c r="J313" s="43" t="e">
        <f t="shared" si="6"/>
        <v>#DIV/0!</v>
      </c>
      <c r="K313" s="18"/>
      <c r="L313" s="18"/>
      <c r="M313" s="17"/>
    </row>
    <row r="314" spans="1:13">
      <c r="A314" s="42">
        <v>307</v>
      </c>
      <c r="B314" s="17"/>
      <c r="C314" s="17"/>
      <c r="D314" s="17"/>
      <c r="E314" s="28"/>
      <c r="F314" s="28"/>
      <c r="G314" s="19"/>
      <c r="H314" s="33"/>
      <c r="I314" s="30"/>
      <c r="J314" s="43" t="e">
        <f t="shared" si="6"/>
        <v>#DIV/0!</v>
      </c>
      <c r="K314" s="18"/>
      <c r="L314" s="18"/>
      <c r="M314" s="17"/>
    </row>
    <row r="315" spans="1:13">
      <c r="A315">
        <v>308</v>
      </c>
      <c r="B315" s="17"/>
      <c r="C315" s="17"/>
      <c r="D315" s="17"/>
      <c r="E315" s="28"/>
      <c r="F315" s="28"/>
      <c r="G315" s="19"/>
      <c r="H315" s="33"/>
      <c r="I315" s="30"/>
      <c r="J315" s="9" t="e">
        <f t="shared" si="6"/>
        <v>#DIV/0!</v>
      </c>
      <c r="K315" s="18"/>
      <c r="L315" s="18"/>
      <c r="M315" s="17"/>
    </row>
    <row r="316" spans="1:13">
      <c r="A316">
        <v>309</v>
      </c>
      <c r="B316" s="17"/>
      <c r="C316" s="17"/>
      <c r="D316" s="17"/>
      <c r="E316" s="28"/>
      <c r="F316" s="28"/>
      <c r="G316" s="19"/>
      <c r="H316" s="33"/>
      <c r="I316" s="30"/>
      <c r="J316" s="9" t="e">
        <f t="shared" si="6"/>
        <v>#DIV/0!</v>
      </c>
      <c r="K316" s="18"/>
      <c r="L316" s="18"/>
      <c r="M316" s="17"/>
    </row>
    <row r="317" spans="1:13">
      <c r="A317">
        <v>310</v>
      </c>
      <c r="B317" s="17"/>
      <c r="C317" s="17"/>
      <c r="D317" s="17"/>
      <c r="E317" s="28"/>
      <c r="F317" s="28"/>
      <c r="G317" s="19"/>
      <c r="H317" s="33"/>
      <c r="I317" s="30"/>
      <c r="J317" s="9" t="e">
        <f t="shared" si="6"/>
        <v>#DIV/0!</v>
      </c>
      <c r="K317" s="18"/>
      <c r="L317" s="18"/>
      <c r="M317" s="17"/>
    </row>
    <row r="318" spans="1:13">
      <c r="A318">
        <v>311</v>
      </c>
      <c r="B318" s="17"/>
      <c r="C318" s="17"/>
      <c r="D318" s="17"/>
      <c r="E318" s="28"/>
      <c r="F318" s="28"/>
      <c r="G318" s="19"/>
      <c r="H318" s="33"/>
      <c r="I318" s="30"/>
      <c r="J318" s="9" t="e">
        <f t="shared" si="6"/>
        <v>#DIV/0!</v>
      </c>
      <c r="K318" s="18"/>
      <c r="L318" s="18"/>
      <c r="M318" s="17"/>
    </row>
    <row r="319" spans="1:13">
      <c r="A319">
        <v>312</v>
      </c>
      <c r="B319" s="17"/>
      <c r="C319" s="17"/>
      <c r="D319" s="17"/>
      <c r="E319" s="28"/>
      <c r="F319" s="28"/>
      <c r="G319" s="19"/>
      <c r="H319" s="33"/>
      <c r="I319" s="30"/>
      <c r="J319" s="43" t="e">
        <f t="shared" si="6"/>
        <v>#DIV/0!</v>
      </c>
      <c r="K319" s="18"/>
      <c r="L319" s="18"/>
      <c r="M319" s="17"/>
    </row>
    <row r="320" spans="1:13">
      <c r="A320">
        <v>313</v>
      </c>
      <c r="B320" s="17"/>
      <c r="C320" s="17"/>
      <c r="D320" s="17"/>
      <c r="E320" s="28"/>
      <c r="F320" s="28"/>
      <c r="G320" s="19"/>
      <c r="H320" s="33"/>
      <c r="I320" s="30"/>
      <c r="J320" s="43" t="e">
        <f t="shared" si="6"/>
        <v>#DIV/0!</v>
      </c>
      <c r="K320" s="18"/>
      <c r="L320" s="18"/>
      <c r="M320" s="17"/>
    </row>
    <row r="321" spans="1:13">
      <c r="A321">
        <v>314</v>
      </c>
      <c r="B321" s="17"/>
      <c r="C321" s="17"/>
      <c r="D321" s="17"/>
      <c r="E321" s="28"/>
      <c r="F321" s="28"/>
      <c r="G321" s="19"/>
      <c r="H321" s="33"/>
      <c r="I321" s="30"/>
      <c r="J321" s="9" t="e">
        <f t="shared" si="6"/>
        <v>#DIV/0!</v>
      </c>
      <c r="K321" s="18"/>
      <c r="L321" s="18"/>
      <c r="M321" s="17"/>
    </row>
    <row r="322" spans="1:13">
      <c r="A322">
        <v>315</v>
      </c>
      <c r="B322" s="17"/>
      <c r="C322" s="17"/>
      <c r="D322" s="17"/>
      <c r="E322" s="28"/>
      <c r="F322" s="28"/>
      <c r="G322" s="19"/>
      <c r="H322" s="33"/>
      <c r="I322" s="30"/>
      <c r="J322" s="43" t="e">
        <f t="shared" si="6"/>
        <v>#DIV/0!</v>
      </c>
      <c r="K322" s="18"/>
      <c r="L322" s="18"/>
      <c r="M322" s="17"/>
    </row>
    <row r="323" spans="1:13">
      <c r="A323" s="42">
        <v>316</v>
      </c>
      <c r="B323" s="17"/>
      <c r="C323" s="17"/>
      <c r="D323" s="17"/>
      <c r="E323" s="28"/>
      <c r="F323" s="28"/>
      <c r="G323" s="19"/>
      <c r="H323" s="33"/>
      <c r="I323" s="30"/>
      <c r="J323" s="43" t="e">
        <f t="shared" si="6"/>
        <v>#DIV/0!</v>
      </c>
      <c r="K323" s="18"/>
      <c r="L323" s="18"/>
      <c r="M323" s="17"/>
    </row>
    <row r="324" spans="1:13">
      <c r="A324" s="42">
        <v>317</v>
      </c>
      <c r="B324" s="17"/>
      <c r="C324" s="17"/>
      <c r="D324" s="17"/>
      <c r="E324" s="28"/>
      <c r="F324" s="28"/>
      <c r="G324" s="19"/>
      <c r="H324" s="33"/>
      <c r="I324" s="30"/>
      <c r="J324" s="9" t="e">
        <f t="shared" si="6"/>
        <v>#DIV/0!</v>
      </c>
      <c r="K324" s="18"/>
      <c r="L324" s="18"/>
      <c r="M324" s="17"/>
    </row>
    <row r="325" spans="1:13">
      <c r="A325">
        <v>318</v>
      </c>
      <c r="B325" s="17"/>
      <c r="C325" s="17"/>
      <c r="D325" s="17"/>
      <c r="E325" s="28"/>
      <c r="F325" s="28"/>
      <c r="G325" s="19"/>
      <c r="H325" s="33"/>
      <c r="I325" s="30"/>
      <c r="J325" s="9" t="e">
        <f t="shared" si="6"/>
        <v>#DIV/0!</v>
      </c>
      <c r="K325" s="18"/>
      <c r="L325" s="18"/>
      <c r="M325" s="17"/>
    </row>
    <row r="326" spans="1:13">
      <c r="A326">
        <v>319</v>
      </c>
      <c r="B326" s="17"/>
      <c r="C326" s="17"/>
      <c r="D326" s="17"/>
      <c r="E326" s="28"/>
      <c r="F326" s="28"/>
      <c r="G326" s="19"/>
      <c r="H326" s="33"/>
      <c r="I326" s="30"/>
      <c r="J326" s="9" t="e">
        <f t="shared" si="6"/>
        <v>#DIV/0!</v>
      </c>
      <c r="K326" s="18"/>
      <c r="L326" s="18"/>
      <c r="M326" s="17"/>
    </row>
    <row r="327" spans="1:13">
      <c r="A327">
        <v>320</v>
      </c>
      <c r="B327" s="17"/>
      <c r="C327" s="17"/>
      <c r="D327" s="17"/>
      <c r="E327" s="28"/>
      <c r="F327" s="28"/>
      <c r="G327" s="19"/>
      <c r="H327" s="33"/>
      <c r="I327" s="30"/>
      <c r="J327" s="9" t="e">
        <f t="shared" si="6"/>
        <v>#DIV/0!</v>
      </c>
      <c r="K327" s="18"/>
      <c r="L327" s="18"/>
      <c r="M327" s="17"/>
    </row>
    <row r="328" spans="1:13">
      <c r="A328">
        <v>321</v>
      </c>
      <c r="B328" s="17"/>
      <c r="C328" s="17"/>
      <c r="D328" s="17"/>
      <c r="E328" s="28"/>
      <c r="F328" s="28"/>
      <c r="G328" s="19"/>
      <c r="H328" s="33"/>
      <c r="I328" s="30"/>
      <c r="J328" s="43" t="e">
        <f t="shared" si="6"/>
        <v>#DIV/0!</v>
      </c>
      <c r="K328" s="18"/>
      <c r="L328" s="18"/>
      <c r="M328" s="17"/>
    </row>
    <row r="329" spans="1:13">
      <c r="A329">
        <v>322</v>
      </c>
      <c r="B329" s="17"/>
      <c r="C329" s="17"/>
      <c r="D329" s="17"/>
      <c r="E329" s="28"/>
      <c r="F329" s="28"/>
      <c r="G329" s="19"/>
      <c r="H329" s="33"/>
      <c r="I329" s="30"/>
      <c r="J329" s="43" t="e">
        <f t="shared" si="6"/>
        <v>#DIV/0!</v>
      </c>
      <c r="K329" s="18"/>
      <c r="L329" s="18"/>
      <c r="M329" s="17"/>
    </row>
    <row r="330" spans="1:13">
      <c r="A330">
        <v>323</v>
      </c>
      <c r="B330" s="17"/>
      <c r="C330" s="17"/>
      <c r="D330" s="17"/>
      <c r="E330" s="28"/>
      <c r="F330" s="28"/>
      <c r="G330" s="19"/>
      <c r="H330" s="33"/>
      <c r="I330" s="30"/>
      <c r="J330" s="9" t="e">
        <f t="shared" si="6"/>
        <v>#DIV/0!</v>
      </c>
      <c r="K330" s="18"/>
      <c r="L330" s="18"/>
      <c r="M330" s="17"/>
    </row>
    <row r="331" spans="1:13">
      <c r="A331">
        <v>324</v>
      </c>
      <c r="B331" s="17"/>
      <c r="C331" s="17"/>
      <c r="D331" s="17"/>
      <c r="E331" s="28"/>
      <c r="F331" s="28"/>
      <c r="G331" s="19"/>
      <c r="H331" s="33"/>
      <c r="I331" s="30"/>
      <c r="J331" s="43" t="e">
        <f t="shared" ref="J331:J357" si="7">H331/I331</f>
        <v>#DIV/0!</v>
      </c>
      <c r="K331" s="18"/>
      <c r="L331" s="18"/>
      <c r="M331" s="17"/>
    </row>
    <row r="332" spans="1:13">
      <c r="A332">
        <v>325</v>
      </c>
      <c r="B332" s="17"/>
      <c r="C332" s="17"/>
      <c r="D332" s="17"/>
      <c r="E332" s="28"/>
      <c r="F332" s="28"/>
      <c r="G332" s="19"/>
      <c r="H332" s="33"/>
      <c r="I332" s="30"/>
      <c r="J332" s="43" t="e">
        <f t="shared" si="7"/>
        <v>#DIV/0!</v>
      </c>
      <c r="K332" s="18"/>
      <c r="L332" s="18"/>
      <c r="M332" s="17"/>
    </row>
    <row r="333" spans="1:13">
      <c r="A333" s="42">
        <v>326</v>
      </c>
      <c r="B333" s="17"/>
      <c r="C333" s="17"/>
      <c r="D333" s="17"/>
      <c r="E333" s="28"/>
      <c r="F333" s="28"/>
      <c r="G333" s="19"/>
      <c r="H333" s="33"/>
      <c r="I333" s="30"/>
      <c r="J333" s="9" t="e">
        <f t="shared" si="7"/>
        <v>#DIV/0!</v>
      </c>
      <c r="K333" s="18"/>
      <c r="L333" s="18"/>
      <c r="M333" s="17"/>
    </row>
    <row r="334" spans="1:13">
      <c r="A334" s="42">
        <v>327</v>
      </c>
      <c r="B334" s="17"/>
      <c r="C334" s="17"/>
      <c r="D334" s="17"/>
      <c r="E334" s="28"/>
      <c r="F334" s="28"/>
      <c r="G334" s="19"/>
      <c r="H334" s="33"/>
      <c r="I334" s="30"/>
      <c r="J334" s="9" t="e">
        <f t="shared" si="7"/>
        <v>#DIV/0!</v>
      </c>
      <c r="K334" s="18"/>
      <c r="L334" s="18"/>
      <c r="M334" s="17"/>
    </row>
    <row r="335" spans="1:13">
      <c r="A335">
        <v>328</v>
      </c>
      <c r="B335" s="17"/>
      <c r="C335" s="17"/>
      <c r="D335" s="17"/>
      <c r="E335" s="28"/>
      <c r="F335" s="28"/>
      <c r="G335" s="19"/>
      <c r="H335" s="33"/>
      <c r="I335" s="30"/>
      <c r="J335" s="9" t="e">
        <f t="shared" si="7"/>
        <v>#DIV/0!</v>
      </c>
      <c r="K335" s="18"/>
      <c r="L335" s="18"/>
      <c r="M335" s="17"/>
    </row>
    <row r="336" spans="1:13">
      <c r="A336">
        <v>329</v>
      </c>
      <c r="B336" s="17"/>
      <c r="C336" s="17"/>
      <c r="D336" s="17"/>
      <c r="E336" s="28"/>
      <c r="F336" s="28"/>
      <c r="G336" s="19"/>
      <c r="H336" s="33"/>
      <c r="I336" s="30"/>
      <c r="J336" s="9" t="e">
        <f t="shared" si="7"/>
        <v>#DIV/0!</v>
      </c>
      <c r="K336" s="18"/>
      <c r="L336" s="18"/>
      <c r="M336" s="17"/>
    </row>
    <row r="337" spans="1:13">
      <c r="A337">
        <v>330</v>
      </c>
      <c r="B337" s="17"/>
      <c r="C337" s="17"/>
      <c r="D337" s="17"/>
      <c r="E337" s="28"/>
      <c r="F337" s="28"/>
      <c r="G337" s="19"/>
      <c r="H337" s="33"/>
      <c r="I337" s="30"/>
      <c r="J337" s="43" t="e">
        <f t="shared" si="7"/>
        <v>#DIV/0!</v>
      </c>
      <c r="K337" s="18"/>
      <c r="L337" s="18"/>
      <c r="M337" s="17"/>
    </row>
    <row r="338" spans="1:13">
      <c r="A338">
        <v>331</v>
      </c>
      <c r="B338" s="17"/>
      <c r="C338" s="17"/>
      <c r="D338" s="17"/>
      <c r="E338" s="28"/>
      <c r="F338" s="28"/>
      <c r="G338" s="19"/>
      <c r="H338" s="33"/>
      <c r="I338" s="30"/>
      <c r="J338" s="43" t="e">
        <f t="shared" si="7"/>
        <v>#DIV/0!</v>
      </c>
      <c r="K338" s="18"/>
      <c r="L338" s="18"/>
      <c r="M338" s="17"/>
    </row>
    <row r="339" spans="1:13">
      <c r="A339">
        <v>332</v>
      </c>
      <c r="B339" s="17"/>
      <c r="C339" s="17"/>
      <c r="D339" s="17"/>
      <c r="E339" s="28"/>
      <c r="F339" s="28"/>
      <c r="G339" s="19"/>
      <c r="H339" s="33"/>
      <c r="I339" s="30"/>
      <c r="J339" s="9" t="e">
        <f t="shared" si="7"/>
        <v>#DIV/0!</v>
      </c>
      <c r="K339" s="18"/>
      <c r="L339" s="18"/>
      <c r="M339" s="17"/>
    </row>
    <row r="340" spans="1:13">
      <c r="A340">
        <v>333</v>
      </c>
      <c r="B340" s="17"/>
      <c r="C340" s="17"/>
      <c r="D340" s="17"/>
      <c r="E340" s="28"/>
      <c r="F340" s="28"/>
      <c r="G340" s="19"/>
      <c r="H340" s="33"/>
      <c r="I340" s="30"/>
      <c r="J340" s="43" t="e">
        <f t="shared" si="7"/>
        <v>#DIV/0!</v>
      </c>
      <c r="K340" s="18"/>
      <c r="L340" s="18"/>
      <c r="M340" s="17"/>
    </row>
    <row r="341" spans="1:13">
      <c r="A341">
        <v>334</v>
      </c>
      <c r="B341" s="17"/>
      <c r="C341" s="17"/>
      <c r="D341" s="17"/>
      <c r="E341" s="28"/>
      <c r="F341" s="28"/>
      <c r="G341" s="19"/>
      <c r="H341" s="33"/>
      <c r="I341" s="30"/>
      <c r="J341" s="43" t="e">
        <f t="shared" si="7"/>
        <v>#DIV/0!</v>
      </c>
      <c r="K341" s="18"/>
      <c r="L341" s="18"/>
      <c r="M341" s="17"/>
    </row>
    <row r="342" spans="1:13">
      <c r="A342">
        <v>335</v>
      </c>
      <c r="B342" s="17"/>
      <c r="C342" s="17"/>
      <c r="D342" s="17"/>
      <c r="E342" s="28"/>
      <c r="F342" s="28"/>
      <c r="G342" s="19"/>
      <c r="H342" s="33"/>
      <c r="I342" s="30"/>
      <c r="J342" s="9" t="e">
        <f t="shared" si="7"/>
        <v>#DIV/0!</v>
      </c>
      <c r="K342" s="18"/>
      <c r="L342" s="18"/>
      <c r="M342" s="17"/>
    </row>
    <row r="343" spans="1:13">
      <c r="A343" s="42">
        <v>336</v>
      </c>
      <c r="B343" s="17"/>
      <c r="C343" s="17"/>
      <c r="D343" s="17"/>
      <c r="E343" s="28"/>
      <c r="F343" s="28"/>
      <c r="G343" s="19"/>
      <c r="H343" s="33"/>
      <c r="I343" s="30"/>
      <c r="J343" s="9" t="e">
        <f t="shared" si="7"/>
        <v>#DIV/0!</v>
      </c>
      <c r="K343" s="18"/>
      <c r="L343" s="18"/>
      <c r="M343" s="17"/>
    </row>
    <row r="344" spans="1:13">
      <c r="A344" s="42">
        <v>337</v>
      </c>
      <c r="B344" s="17"/>
      <c r="C344" s="17"/>
      <c r="D344" s="17"/>
      <c r="E344" s="28"/>
      <c r="F344" s="28"/>
      <c r="G344" s="19"/>
      <c r="H344" s="33"/>
      <c r="I344" s="30"/>
      <c r="J344" s="9" t="e">
        <f t="shared" si="7"/>
        <v>#DIV/0!</v>
      </c>
      <c r="K344" s="18"/>
      <c r="L344" s="18"/>
      <c r="M344" s="17"/>
    </row>
    <row r="345" spans="1:13">
      <c r="A345">
        <v>338</v>
      </c>
      <c r="B345" s="17"/>
      <c r="C345" s="17"/>
      <c r="D345" s="17"/>
      <c r="E345" s="28"/>
      <c r="F345" s="28"/>
      <c r="G345" s="19"/>
      <c r="H345" s="33"/>
      <c r="I345" s="30"/>
      <c r="J345" s="9" t="e">
        <f t="shared" si="7"/>
        <v>#DIV/0!</v>
      </c>
      <c r="K345" s="18"/>
      <c r="L345" s="18"/>
      <c r="M345" s="17"/>
    </row>
    <row r="346" spans="1:13">
      <c r="A346">
        <v>339</v>
      </c>
      <c r="B346" s="17"/>
      <c r="C346" s="17"/>
      <c r="D346" s="17"/>
      <c r="E346" s="28"/>
      <c r="F346" s="28"/>
      <c r="G346" s="19"/>
      <c r="H346" s="33"/>
      <c r="I346" s="30"/>
      <c r="J346" s="43" t="e">
        <f t="shared" si="7"/>
        <v>#DIV/0!</v>
      </c>
      <c r="K346" s="18"/>
      <c r="L346" s="18"/>
      <c r="M346" s="17"/>
    </row>
    <row r="347" spans="1:13">
      <c r="A347">
        <v>340</v>
      </c>
      <c r="B347" s="17"/>
      <c r="C347" s="17"/>
      <c r="D347" s="17"/>
      <c r="E347" s="28"/>
      <c r="F347" s="28"/>
      <c r="G347" s="19"/>
      <c r="H347" s="33"/>
      <c r="I347" s="30"/>
      <c r="J347" s="43" t="e">
        <f t="shared" si="7"/>
        <v>#DIV/0!</v>
      </c>
      <c r="K347" s="18"/>
      <c r="L347" s="18"/>
      <c r="M347" s="17"/>
    </row>
    <row r="348" spans="1:13">
      <c r="A348">
        <v>341</v>
      </c>
      <c r="B348" s="17"/>
      <c r="C348" s="17"/>
      <c r="D348" s="17"/>
      <c r="E348" s="28"/>
      <c r="F348" s="28"/>
      <c r="G348" s="19"/>
      <c r="H348" s="33"/>
      <c r="I348" s="30"/>
      <c r="J348" s="9" t="e">
        <f t="shared" si="7"/>
        <v>#DIV/0!</v>
      </c>
      <c r="K348" s="18"/>
      <c r="L348" s="18"/>
      <c r="M348" s="17"/>
    </row>
    <row r="349" spans="1:13">
      <c r="A349">
        <v>342</v>
      </c>
      <c r="B349" s="17"/>
      <c r="C349" s="17"/>
      <c r="D349" s="17"/>
      <c r="E349" s="28"/>
      <c r="F349" s="28"/>
      <c r="G349" s="19"/>
      <c r="H349" s="33"/>
      <c r="I349" s="30"/>
      <c r="J349" s="43" t="e">
        <f t="shared" si="7"/>
        <v>#DIV/0!</v>
      </c>
      <c r="K349" s="18"/>
      <c r="L349" s="18"/>
      <c r="M349" s="17"/>
    </row>
    <row r="350" spans="1:13">
      <c r="A350">
        <v>343</v>
      </c>
      <c r="B350" s="17"/>
      <c r="C350" s="17"/>
      <c r="D350" s="17"/>
      <c r="E350" s="28"/>
      <c r="F350" s="28"/>
      <c r="G350" s="19"/>
      <c r="H350" s="33"/>
      <c r="I350" s="30"/>
      <c r="J350" s="43" t="e">
        <f t="shared" si="7"/>
        <v>#DIV/0!</v>
      </c>
      <c r="K350" s="18"/>
      <c r="L350" s="18"/>
      <c r="M350" s="17"/>
    </row>
    <row r="351" spans="1:13">
      <c r="A351">
        <v>344</v>
      </c>
      <c r="B351" s="17"/>
      <c r="C351" s="17"/>
      <c r="D351" s="17"/>
      <c r="E351" s="28"/>
      <c r="F351" s="28"/>
      <c r="G351" s="19"/>
      <c r="H351" s="33"/>
      <c r="I351" s="30"/>
      <c r="J351" s="9" t="e">
        <f t="shared" si="7"/>
        <v>#DIV/0!</v>
      </c>
      <c r="K351" s="18"/>
      <c r="L351" s="18"/>
      <c r="M351" s="17"/>
    </row>
    <row r="352" spans="1:13">
      <c r="A352">
        <v>345</v>
      </c>
      <c r="B352" s="17"/>
      <c r="C352" s="17"/>
      <c r="D352" s="17"/>
      <c r="E352" s="28"/>
      <c r="F352" s="28"/>
      <c r="G352" s="19"/>
      <c r="H352" s="33"/>
      <c r="I352" s="30"/>
      <c r="J352" s="9" t="e">
        <f t="shared" si="7"/>
        <v>#DIV/0!</v>
      </c>
      <c r="K352" s="18"/>
      <c r="L352" s="18"/>
      <c r="M352" s="17"/>
    </row>
    <row r="353" spans="1:13">
      <c r="A353" s="42">
        <v>346</v>
      </c>
      <c r="B353" s="17"/>
      <c r="C353" s="17"/>
      <c r="D353" s="17"/>
      <c r="E353" s="28"/>
      <c r="F353" s="28"/>
      <c r="G353" s="19"/>
      <c r="H353" s="33"/>
      <c r="I353" s="30"/>
      <c r="J353" s="9" t="e">
        <f t="shared" si="7"/>
        <v>#DIV/0!</v>
      </c>
      <c r="K353" s="18"/>
      <c r="L353" s="18"/>
      <c r="M353" s="17"/>
    </row>
    <row r="354" spans="1:13">
      <c r="A354" s="42">
        <v>347</v>
      </c>
      <c r="B354" s="17"/>
      <c r="C354" s="17"/>
      <c r="D354" s="17"/>
      <c r="E354" s="28"/>
      <c r="F354" s="28"/>
      <c r="G354" s="19"/>
      <c r="H354" s="33"/>
      <c r="I354" s="30"/>
      <c r="J354" s="9" t="e">
        <f t="shared" si="7"/>
        <v>#DIV/0!</v>
      </c>
      <c r="K354" s="18"/>
      <c r="L354" s="18"/>
      <c r="M354" s="17"/>
    </row>
    <row r="355" spans="1:13">
      <c r="A355">
        <v>348</v>
      </c>
      <c r="B355" s="17"/>
      <c r="C355" s="17"/>
      <c r="D355" s="17"/>
      <c r="E355" s="28"/>
      <c r="F355" s="28"/>
      <c r="G355" s="19"/>
      <c r="H355" s="33"/>
      <c r="I355" s="30"/>
      <c r="J355" s="43" t="e">
        <f t="shared" si="7"/>
        <v>#DIV/0!</v>
      </c>
      <c r="K355" s="18"/>
      <c r="L355" s="18"/>
      <c r="M355" s="17"/>
    </row>
    <row r="356" spans="1:13">
      <c r="A356">
        <v>349</v>
      </c>
      <c r="B356" s="17"/>
      <c r="C356" s="17"/>
      <c r="D356" s="17"/>
      <c r="E356" s="28"/>
      <c r="F356" s="28"/>
      <c r="G356" s="19"/>
      <c r="H356" s="33"/>
      <c r="I356" s="30"/>
      <c r="J356" s="43" t="e">
        <f t="shared" si="7"/>
        <v>#DIV/0!</v>
      </c>
      <c r="K356" s="18"/>
      <c r="L356" s="18"/>
      <c r="M356" s="17"/>
    </row>
    <row r="357" spans="1:13">
      <c r="A357">
        <v>350</v>
      </c>
      <c r="B357" s="17"/>
      <c r="C357" s="17"/>
      <c r="D357" s="17"/>
      <c r="E357" s="28"/>
      <c r="F357" s="28"/>
      <c r="G357" s="19"/>
      <c r="H357" s="33"/>
      <c r="I357" s="30"/>
      <c r="J357" s="9" t="e">
        <f t="shared" si="7"/>
        <v>#DIV/0!</v>
      </c>
      <c r="K357" s="18"/>
      <c r="L357" s="18"/>
      <c r="M357" s="17"/>
    </row>
    <row r="358" spans="1:13">
      <c r="B358" s="2"/>
      <c r="H358" s="44"/>
      <c r="I358" s="44"/>
      <c r="J358" s="45"/>
    </row>
    <row r="359" spans="1:13">
      <c r="B359" s="2"/>
      <c r="H359" s="44"/>
      <c r="I359" s="44"/>
      <c r="J359" s="45"/>
    </row>
  </sheetData>
  <mergeCells count="5">
    <mergeCell ref="H1:H2"/>
    <mergeCell ref="E2:G2"/>
    <mergeCell ref="E3:G3"/>
    <mergeCell ref="E4:G4"/>
    <mergeCell ref="I4:L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85"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90" zoomScaleNormal="90" workbookViewId="0">
      <selection activeCell="H8" sqref="H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8" sqref="H8"/>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749</v>
      </c>
      <c r="I4" s="73" t="s">
        <v>750</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8" sqref="H8"/>
    </sheetView>
  </sheetViews>
  <sheetFormatPr defaultRowHeight="13.5"/>
  <cols>
    <col min="2" max="2" width="20" customWidth="1"/>
    <col min="5" max="5" width="13" bestFit="1" customWidth="1"/>
    <col min="7" max="7" width="13.125" bestFit="1" customWidth="1"/>
    <col min="8" max="8" width="12.875" bestFit="1" customWidth="1"/>
    <col min="9" max="9" width="11.37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749</v>
      </c>
      <c r="I4" s="73" t="s">
        <v>750</v>
      </c>
      <c r="J4" s="74" t="s">
        <v>48</v>
      </c>
    </row>
    <row r="5" spans="1:10" s="21" customFormat="1" ht="14.25" thickBot="1">
      <c r="B5" s="22" t="s">
        <v>18</v>
      </c>
      <c r="C5" s="22"/>
      <c r="D5" s="22"/>
      <c r="E5" s="22"/>
      <c r="F5" s="22"/>
      <c r="G5" s="22"/>
      <c r="H5" s="75">
        <f>SUM(H6:H65)</f>
        <v>3051404505</v>
      </c>
      <c r="I5" s="75">
        <f>SUM(I6:I65)</f>
        <v>242645468</v>
      </c>
      <c r="J5" s="22">
        <f>H5/I5</f>
        <v>12.575567679673291</v>
      </c>
    </row>
    <row r="6" spans="1:10" ht="14.25" thickTop="1">
      <c r="A6">
        <v>1</v>
      </c>
      <c r="B6" s="17" t="s">
        <v>1289</v>
      </c>
      <c r="C6" s="17" t="s">
        <v>215</v>
      </c>
      <c r="D6" s="17" t="s">
        <v>216</v>
      </c>
      <c r="E6" s="77">
        <v>1</v>
      </c>
      <c r="F6" s="17" t="s">
        <v>1207</v>
      </c>
      <c r="G6" s="28" t="s">
        <v>78</v>
      </c>
      <c r="H6" s="5">
        <v>2874769201</v>
      </c>
      <c r="I6" s="5">
        <v>238225696</v>
      </c>
      <c r="J6" s="76">
        <f>H6/I6</f>
        <v>12.067418625570937</v>
      </c>
    </row>
    <row r="7" spans="1:10">
      <c r="A7">
        <v>2</v>
      </c>
      <c r="B7" s="17" t="s">
        <v>1290</v>
      </c>
      <c r="C7" s="17" t="s">
        <v>215</v>
      </c>
      <c r="D7" s="17" t="s">
        <v>216</v>
      </c>
      <c r="E7" s="77">
        <v>1</v>
      </c>
      <c r="F7" s="17" t="s">
        <v>1207</v>
      </c>
      <c r="G7" s="28" t="s">
        <v>78</v>
      </c>
      <c r="H7" s="5">
        <v>175705120</v>
      </c>
      <c r="I7" s="5">
        <v>4392628</v>
      </c>
      <c r="J7" s="17">
        <f t="shared" ref="J7:J65" si="0">H7/I7</f>
        <v>40</v>
      </c>
    </row>
    <row r="8" spans="1:10">
      <c r="A8">
        <v>3</v>
      </c>
      <c r="B8" s="17" t="s">
        <v>1291</v>
      </c>
      <c r="C8" s="17" t="s">
        <v>215</v>
      </c>
      <c r="D8" s="17" t="s">
        <v>216</v>
      </c>
      <c r="E8" s="77">
        <v>1</v>
      </c>
      <c r="F8" s="17" t="s">
        <v>1207</v>
      </c>
      <c r="G8" s="28" t="s">
        <v>78</v>
      </c>
      <c r="H8" s="5">
        <v>930184</v>
      </c>
      <c r="I8" s="5">
        <v>27144</v>
      </c>
      <c r="J8" s="17">
        <f t="shared" si="0"/>
        <v>34.268493958149129</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E17" sqref="E1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75032</v>
      </c>
      <c r="I2" s="6"/>
      <c r="J2" s="3"/>
    </row>
    <row r="3" spans="1:13" ht="57" customHeight="1">
      <c r="B3" s="2"/>
      <c r="E3" s="815" t="s">
        <v>3</v>
      </c>
      <c r="F3" s="815"/>
      <c r="G3" s="816"/>
      <c r="H3" s="5">
        <f>M7</f>
        <v>885615</v>
      </c>
      <c r="I3" s="6"/>
      <c r="J3" s="7"/>
    </row>
    <row r="4" spans="1:13" s="7" customFormat="1" ht="55.5" customHeight="1">
      <c r="B4" s="8"/>
      <c r="E4" s="817" t="s">
        <v>4</v>
      </c>
      <c r="F4" s="817"/>
      <c r="G4" s="817"/>
      <c r="H4" s="9">
        <f>H3/I7</f>
        <v>0.99695155928643076</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885615</v>
      </c>
      <c r="I7" s="23">
        <f>SUM(I8:I357)</f>
        <v>888323</v>
      </c>
      <c r="J7" s="24">
        <f>H7/I7</f>
        <v>0.99695155928643076</v>
      </c>
      <c r="K7" s="25">
        <f>SUM(K8:K357)</f>
        <v>15632</v>
      </c>
      <c r="L7" s="26">
        <f>SUM(L8:L357)</f>
        <v>70354196</v>
      </c>
      <c r="M7" s="52">
        <f>SUM(M8:M357)</f>
        <v>885615</v>
      </c>
    </row>
    <row r="8" spans="1:13" ht="14.25" thickTop="1">
      <c r="A8">
        <v>1</v>
      </c>
      <c r="B8" s="39" t="s">
        <v>1299</v>
      </c>
      <c r="C8" s="35" t="s">
        <v>1300</v>
      </c>
      <c r="D8" s="40" t="s">
        <v>220</v>
      </c>
      <c r="E8" s="40" t="s">
        <v>54</v>
      </c>
      <c r="F8" s="35" t="s">
        <v>23</v>
      </c>
      <c r="G8" s="38">
        <v>4</v>
      </c>
      <c r="H8" s="38">
        <v>57944</v>
      </c>
      <c r="I8" s="5">
        <v>58842</v>
      </c>
      <c r="J8" s="9">
        <f>H8/I8</f>
        <v>0.98473879201930592</v>
      </c>
      <c r="K8" s="5">
        <v>1500</v>
      </c>
      <c r="L8" s="5">
        <v>3297168</v>
      </c>
      <c r="M8" s="5">
        <f t="shared" ref="M8:M14" si="0">IF(ISBLANK(I8),"",H8)</f>
        <v>57944</v>
      </c>
    </row>
    <row r="9" spans="1:13">
      <c r="A9">
        <v>2</v>
      </c>
      <c r="B9" s="39" t="s">
        <v>1301</v>
      </c>
      <c r="C9" s="35" t="s">
        <v>1300</v>
      </c>
      <c r="D9" s="40" t="s">
        <v>1227</v>
      </c>
      <c r="E9" s="40" t="s">
        <v>78</v>
      </c>
      <c r="F9" s="35" t="s">
        <v>23</v>
      </c>
      <c r="G9" s="38">
        <v>1</v>
      </c>
      <c r="H9" s="38">
        <v>63377</v>
      </c>
      <c r="I9" s="5">
        <v>63377</v>
      </c>
      <c r="J9" s="9">
        <f>H9/I9</f>
        <v>1</v>
      </c>
      <c r="K9" s="5">
        <v>1100</v>
      </c>
      <c r="L9" s="5">
        <v>4307712</v>
      </c>
      <c r="M9" s="5">
        <f t="shared" si="0"/>
        <v>63377</v>
      </c>
    </row>
    <row r="10" spans="1:13">
      <c r="A10">
        <v>3</v>
      </c>
      <c r="B10" s="34" t="s">
        <v>1302</v>
      </c>
      <c r="C10" s="35" t="s">
        <v>1300</v>
      </c>
      <c r="D10" s="40" t="s">
        <v>1227</v>
      </c>
      <c r="E10" s="40" t="s">
        <v>78</v>
      </c>
      <c r="F10" s="35" t="s">
        <v>23</v>
      </c>
      <c r="G10" s="38">
        <v>1</v>
      </c>
      <c r="H10" s="38">
        <v>18474</v>
      </c>
      <c r="I10" s="38">
        <v>18474</v>
      </c>
      <c r="J10" s="9">
        <f>H10/I10</f>
        <v>1</v>
      </c>
      <c r="K10" s="5">
        <v>313</v>
      </c>
      <c r="L10" s="38">
        <v>1236048</v>
      </c>
      <c r="M10" s="5">
        <f t="shared" si="0"/>
        <v>18474</v>
      </c>
    </row>
    <row r="11" spans="1:13">
      <c r="A11">
        <v>4</v>
      </c>
      <c r="B11" s="39" t="s">
        <v>1303</v>
      </c>
      <c r="C11" s="35" t="s">
        <v>1300</v>
      </c>
      <c r="D11" s="40" t="s">
        <v>1227</v>
      </c>
      <c r="E11" s="40" t="s">
        <v>78</v>
      </c>
      <c r="F11" s="40" t="s">
        <v>23</v>
      </c>
      <c r="G11" s="35">
        <v>4</v>
      </c>
      <c r="H11" s="38">
        <v>21826</v>
      </c>
      <c r="I11" s="5">
        <v>21826</v>
      </c>
      <c r="J11" s="9">
        <f t="shared" ref="J11:J74" si="1">H11/I11</f>
        <v>1</v>
      </c>
      <c r="K11" s="73">
        <v>650</v>
      </c>
      <c r="L11" s="73">
        <v>1028000</v>
      </c>
      <c r="M11" s="5">
        <f t="shared" si="0"/>
        <v>21826</v>
      </c>
    </row>
    <row r="12" spans="1:13">
      <c r="A12">
        <v>5</v>
      </c>
      <c r="B12" s="39" t="s">
        <v>1304</v>
      </c>
      <c r="C12" s="35" t="s">
        <v>1300</v>
      </c>
      <c r="D12" s="40" t="s">
        <v>220</v>
      </c>
      <c r="E12" s="28" t="s">
        <v>54</v>
      </c>
      <c r="F12" s="40" t="s">
        <v>23</v>
      </c>
      <c r="G12" s="35">
        <v>4</v>
      </c>
      <c r="H12" s="38">
        <v>17088</v>
      </c>
      <c r="I12" s="5">
        <v>18898</v>
      </c>
      <c r="J12" s="9">
        <f t="shared" si="1"/>
        <v>0.90422266906550963</v>
      </c>
      <c r="K12" s="73">
        <v>650</v>
      </c>
      <c r="L12" s="73">
        <v>718908</v>
      </c>
      <c r="M12" s="5">
        <f t="shared" si="0"/>
        <v>17088</v>
      </c>
    </row>
    <row r="13" spans="1:13" s="42" customFormat="1" ht="24">
      <c r="A13" s="42">
        <v>6</v>
      </c>
      <c r="B13" s="39" t="s">
        <v>1305</v>
      </c>
      <c r="C13" s="37" t="s">
        <v>1306</v>
      </c>
      <c r="D13" s="40" t="s">
        <v>1227</v>
      </c>
      <c r="E13" s="40" t="s">
        <v>78</v>
      </c>
      <c r="F13" s="40" t="s">
        <v>23</v>
      </c>
      <c r="G13" s="35">
        <v>1</v>
      </c>
      <c r="H13" s="38">
        <v>154753</v>
      </c>
      <c r="I13" s="5">
        <v>154753</v>
      </c>
      <c r="J13" s="43">
        <f t="shared" si="1"/>
        <v>1</v>
      </c>
      <c r="K13" s="101">
        <v>2390</v>
      </c>
      <c r="L13" s="101">
        <v>12781000</v>
      </c>
      <c r="M13" s="5">
        <f t="shared" si="0"/>
        <v>154753</v>
      </c>
    </row>
    <row r="14" spans="1:13" s="42" customFormat="1">
      <c r="A14" s="42">
        <v>7</v>
      </c>
      <c r="B14" s="34" t="s">
        <v>1307</v>
      </c>
      <c r="C14" s="37" t="s">
        <v>1306</v>
      </c>
      <c r="D14" s="40" t="s">
        <v>1227</v>
      </c>
      <c r="E14" s="40" t="s">
        <v>78</v>
      </c>
      <c r="F14" s="37" t="s">
        <v>23</v>
      </c>
      <c r="G14" s="35">
        <v>1</v>
      </c>
      <c r="H14" s="38">
        <v>24777</v>
      </c>
      <c r="I14" s="38">
        <v>24777</v>
      </c>
      <c r="J14" s="43">
        <f t="shared" si="1"/>
        <v>1</v>
      </c>
      <c r="K14" s="101">
        <v>469</v>
      </c>
      <c r="L14" s="101">
        <v>1551018</v>
      </c>
      <c r="M14" s="5">
        <f t="shared" si="0"/>
        <v>24777</v>
      </c>
    </row>
    <row r="15" spans="1:13">
      <c r="A15">
        <v>8</v>
      </c>
      <c r="B15" s="39" t="s">
        <v>1308</v>
      </c>
      <c r="C15" s="35" t="s">
        <v>1309</v>
      </c>
      <c r="D15" s="40" t="s">
        <v>1227</v>
      </c>
      <c r="E15" s="40" t="s">
        <v>78</v>
      </c>
      <c r="F15" s="40" t="s">
        <v>23</v>
      </c>
      <c r="G15" s="35">
        <v>1</v>
      </c>
      <c r="H15" s="38">
        <v>134392</v>
      </c>
      <c r="I15" s="5">
        <v>134392</v>
      </c>
      <c r="J15" s="9">
        <f t="shared" si="1"/>
        <v>1</v>
      </c>
      <c r="K15" s="101">
        <v>2250</v>
      </c>
      <c r="L15" s="101">
        <v>11884440</v>
      </c>
      <c r="M15" s="5">
        <f>IF(ISBLANK(I15),"",I15)</f>
        <v>134392</v>
      </c>
    </row>
    <row r="16" spans="1:13">
      <c r="A16">
        <v>9</v>
      </c>
      <c r="B16" s="17" t="s">
        <v>1310</v>
      </c>
      <c r="C16" s="17" t="s">
        <v>1309</v>
      </c>
      <c r="D16" s="40" t="s">
        <v>1227</v>
      </c>
      <c r="E16" s="40" t="s">
        <v>78</v>
      </c>
      <c r="F16" s="28" t="s">
        <v>23</v>
      </c>
      <c r="G16" s="19">
        <v>1</v>
      </c>
      <c r="H16" s="183">
        <v>128281</v>
      </c>
      <c r="I16" s="647">
        <v>128281</v>
      </c>
      <c r="J16" s="43">
        <f t="shared" si="1"/>
        <v>1</v>
      </c>
      <c r="K16" s="101">
        <v>2250</v>
      </c>
      <c r="L16" s="101">
        <v>10278974</v>
      </c>
      <c r="M16" s="5">
        <f>IF(ISBLANK(I16),"",I16)</f>
        <v>128281</v>
      </c>
    </row>
    <row r="17" spans="1:13">
      <c r="A17">
        <v>10</v>
      </c>
      <c r="B17" s="17" t="s">
        <v>1311</v>
      </c>
      <c r="C17" s="17" t="s">
        <v>1309</v>
      </c>
      <c r="D17" s="40" t="s">
        <v>1227</v>
      </c>
      <c r="E17" s="40" t="s">
        <v>78</v>
      </c>
      <c r="F17" s="28" t="s">
        <v>23</v>
      </c>
      <c r="G17" s="19">
        <v>1</v>
      </c>
      <c r="H17" s="183">
        <v>207815</v>
      </c>
      <c r="I17" s="647">
        <v>207815</v>
      </c>
      <c r="J17" s="43">
        <f t="shared" si="1"/>
        <v>1</v>
      </c>
      <c r="K17" s="73">
        <v>2900</v>
      </c>
      <c r="L17" s="73">
        <v>19698960</v>
      </c>
      <c r="M17" s="5">
        <f>IF(ISBLANK(I17),"",I17)</f>
        <v>207815</v>
      </c>
    </row>
    <row r="18" spans="1:13">
      <c r="A18">
        <v>11</v>
      </c>
      <c r="B18" s="17" t="s">
        <v>1312</v>
      </c>
      <c r="C18" s="17" t="s">
        <v>1309</v>
      </c>
      <c r="D18" s="40" t="s">
        <v>1227</v>
      </c>
      <c r="E18" s="40" t="s">
        <v>78</v>
      </c>
      <c r="F18" s="28" t="s">
        <v>23</v>
      </c>
      <c r="G18" s="19">
        <v>1</v>
      </c>
      <c r="H18" s="183">
        <v>31244</v>
      </c>
      <c r="I18" s="647">
        <v>31244</v>
      </c>
      <c r="J18" s="9">
        <f t="shared" si="1"/>
        <v>1</v>
      </c>
      <c r="K18" s="73">
        <v>580</v>
      </c>
      <c r="L18" s="73">
        <v>2181576</v>
      </c>
      <c r="M18" s="5">
        <f>IF(ISBLANK(I18),"",I18)</f>
        <v>31244</v>
      </c>
    </row>
    <row r="19" spans="1:13">
      <c r="A19">
        <v>12</v>
      </c>
      <c r="B19" s="17" t="s">
        <v>649</v>
      </c>
      <c r="C19" s="17" t="s">
        <v>20</v>
      </c>
      <c r="D19" s="40" t="s">
        <v>1227</v>
      </c>
      <c r="E19" s="40" t="s">
        <v>78</v>
      </c>
      <c r="F19" s="28" t="s">
        <v>23</v>
      </c>
      <c r="G19" s="19">
        <v>2</v>
      </c>
      <c r="H19" s="183">
        <v>25644</v>
      </c>
      <c r="I19" s="647">
        <v>25644</v>
      </c>
      <c r="J19" s="9">
        <f>H19/I19</f>
        <v>1</v>
      </c>
      <c r="K19" s="18">
        <v>580</v>
      </c>
      <c r="L19" s="73">
        <v>1390392</v>
      </c>
      <c r="M19" s="5">
        <f>IF(ISBLANK(I19),"",I19)</f>
        <v>25644</v>
      </c>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E17" sqref="E1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17" sqref="E1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E17" sqref="E1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6315367</v>
      </c>
      <c r="I5" s="75">
        <f>SUM(I6:I65)</f>
        <v>180005</v>
      </c>
      <c r="J5" s="22">
        <f>H5/I5</f>
        <v>35.084397655620677</v>
      </c>
    </row>
    <row r="6" spans="1:10" ht="14.25" thickTop="1">
      <c r="A6">
        <v>1</v>
      </c>
      <c r="B6" s="103" t="s">
        <v>1292</v>
      </c>
      <c r="C6" s="103" t="s">
        <v>1293</v>
      </c>
      <c r="D6" s="17" t="s">
        <v>90</v>
      </c>
      <c r="E6" s="58">
        <v>1</v>
      </c>
      <c r="F6" s="17" t="s">
        <v>1294</v>
      </c>
      <c r="G6" s="28" t="s">
        <v>78</v>
      </c>
      <c r="H6" s="5">
        <v>1029148</v>
      </c>
      <c r="I6" s="5">
        <v>23823</v>
      </c>
      <c r="J6" s="76">
        <f>H6/I6</f>
        <v>43.199764933047895</v>
      </c>
    </row>
    <row r="7" spans="1:10">
      <c r="A7">
        <v>2</v>
      </c>
      <c r="B7" s="103" t="s">
        <v>1295</v>
      </c>
      <c r="C7" s="103" t="s">
        <v>1293</v>
      </c>
      <c r="D7" s="17" t="s">
        <v>90</v>
      </c>
      <c r="E7" s="58">
        <v>1</v>
      </c>
      <c r="F7" s="17" t="s">
        <v>1294</v>
      </c>
      <c r="G7" s="28" t="s">
        <v>78</v>
      </c>
      <c r="H7" s="5">
        <v>1112439</v>
      </c>
      <c r="I7" s="5">
        <v>25751</v>
      </c>
      <c r="J7" s="17">
        <f t="shared" ref="J7:J65" si="0">H7/I7</f>
        <v>43.199836899537885</v>
      </c>
    </row>
    <row r="8" spans="1:10">
      <c r="A8">
        <v>3</v>
      </c>
      <c r="B8" s="103" t="s">
        <v>1296</v>
      </c>
      <c r="C8" s="103" t="s">
        <v>1297</v>
      </c>
      <c r="D8" s="17" t="s">
        <v>90</v>
      </c>
      <c r="E8" s="58">
        <v>1</v>
      </c>
      <c r="F8" s="17" t="s">
        <v>1227</v>
      </c>
      <c r="G8" s="28" t="s">
        <v>78</v>
      </c>
      <c r="H8" s="5">
        <v>2095610</v>
      </c>
      <c r="I8" s="5">
        <v>65488</v>
      </c>
      <c r="J8" s="17">
        <f t="shared" si="0"/>
        <v>31.999908380161251</v>
      </c>
    </row>
    <row r="9" spans="1:10">
      <c r="A9">
        <v>4</v>
      </c>
      <c r="B9" s="103" t="s">
        <v>1298</v>
      </c>
      <c r="C9" s="103" t="s">
        <v>1297</v>
      </c>
      <c r="D9" s="17" t="s">
        <v>90</v>
      </c>
      <c r="E9" s="58">
        <v>1</v>
      </c>
      <c r="F9" s="17" t="s">
        <v>1227</v>
      </c>
      <c r="G9" s="28" t="s">
        <v>78</v>
      </c>
      <c r="H9" s="5">
        <v>2078170</v>
      </c>
      <c r="I9" s="5">
        <v>64943</v>
      </c>
      <c r="J9" s="17">
        <f t="shared" si="0"/>
        <v>31.999907611289899</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A3" zoomScale="60" zoomScaleNormal="100" workbookViewId="0">
      <selection activeCell="H13" sqref="H13"/>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110534</v>
      </c>
      <c r="I2" s="6"/>
      <c r="J2" s="3"/>
    </row>
    <row r="3" spans="1:13" ht="57" customHeight="1">
      <c r="B3" s="2"/>
      <c r="E3" s="815" t="s">
        <v>3</v>
      </c>
      <c r="F3" s="815"/>
      <c r="G3" s="816"/>
      <c r="H3" s="5">
        <f>M7</f>
        <v>703774</v>
      </c>
      <c r="I3" s="6"/>
      <c r="J3" s="7"/>
    </row>
    <row r="4" spans="1:13" s="7" customFormat="1" ht="55.5" customHeight="1">
      <c r="B4" s="8"/>
      <c r="E4" s="817" t="s">
        <v>4</v>
      </c>
      <c r="F4" s="817"/>
      <c r="G4" s="817"/>
      <c r="H4" s="9">
        <f>H3/I7</f>
        <v>0.98941798197949948</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703774</v>
      </c>
      <c r="I7" s="23">
        <f>SUM(I8:I357)</f>
        <v>711301</v>
      </c>
      <c r="J7" s="24">
        <f>H7/I7</f>
        <v>0.98941798197949948</v>
      </c>
      <c r="K7" s="25">
        <f>SUM(K8:K357)</f>
        <v>6103</v>
      </c>
      <c r="L7" s="26">
        <f>SUM(L8:L357)</f>
        <v>14926784</v>
      </c>
      <c r="M7" s="27">
        <f>SUM(M8:M357)</f>
        <v>703774</v>
      </c>
    </row>
    <row r="8" spans="1:13" ht="24" customHeight="1" thickTop="1">
      <c r="A8">
        <v>1</v>
      </c>
      <c r="B8" s="39" t="s">
        <v>1313</v>
      </c>
      <c r="C8" s="35" t="s">
        <v>125</v>
      </c>
      <c r="D8" s="40" t="s">
        <v>1202</v>
      </c>
      <c r="E8" s="40" t="s">
        <v>78</v>
      </c>
      <c r="F8" s="35" t="s">
        <v>23</v>
      </c>
      <c r="G8" s="38">
        <v>1</v>
      </c>
      <c r="H8" s="38">
        <v>439160</v>
      </c>
      <c r="I8" s="41">
        <v>439160</v>
      </c>
      <c r="J8" s="9">
        <f>H8/I8</f>
        <v>1</v>
      </c>
      <c r="K8" s="41">
        <v>3800</v>
      </c>
      <c r="L8" s="41">
        <v>10950000</v>
      </c>
      <c r="M8" s="17">
        <f t="shared" ref="M8:M14" si="0">IF(ISBLANK(I8),"",H8)</f>
        <v>439160</v>
      </c>
    </row>
    <row r="9" spans="1:13" ht="24">
      <c r="A9">
        <v>2</v>
      </c>
      <c r="B9" s="96" t="s">
        <v>1314</v>
      </c>
      <c r="C9" s="62" t="s">
        <v>125</v>
      </c>
      <c r="D9" s="97" t="s">
        <v>479</v>
      </c>
      <c r="E9" s="97" t="s">
        <v>54</v>
      </c>
      <c r="F9" s="62" t="s">
        <v>23</v>
      </c>
      <c r="G9" s="98">
        <v>2</v>
      </c>
      <c r="H9" s="98">
        <v>90388</v>
      </c>
      <c r="I9" s="99">
        <v>94808</v>
      </c>
      <c r="J9" s="9">
        <f>H9/I9</f>
        <v>0.95337946164880605</v>
      </c>
      <c r="K9" s="99">
        <v>700</v>
      </c>
      <c r="L9" s="99">
        <v>1668000</v>
      </c>
      <c r="M9" s="17">
        <f t="shared" si="0"/>
        <v>90388</v>
      </c>
    </row>
    <row r="10" spans="1:13">
      <c r="A10">
        <v>3</v>
      </c>
      <c r="B10" s="96" t="s">
        <v>1315</v>
      </c>
      <c r="C10" s="62" t="s">
        <v>125</v>
      </c>
      <c r="D10" s="97" t="s">
        <v>1316</v>
      </c>
      <c r="E10" s="97" t="s">
        <v>54</v>
      </c>
      <c r="F10" s="62" t="s">
        <v>23</v>
      </c>
      <c r="G10" s="98">
        <v>4</v>
      </c>
      <c r="H10" s="98">
        <v>20146</v>
      </c>
      <c r="I10" s="99">
        <v>23253</v>
      </c>
      <c r="J10" s="9">
        <f>H10/I10</f>
        <v>0.86638283232271107</v>
      </c>
      <c r="K10" s="99">
        <v>203</v>
      </c>
      <c r="L10" s="99">
        <v>319884</v>
      </c>
      <c r="M10" s="17">
        <f t="shared" si="0"/>
        <v>20146</v>
      </c>
    </row>
    <row r="11" spans="1:13" ht="36">
      <c r="A11">
        <v>4</v>
      </c>
      <c r="B11" s="648" t="s">
        <v>1317</v>
      </c>
      <c r="C11" s="35" t="s">
        <v>1243</v>
      </c>
      <c r="D11" s="40" t="s">
        <v>1202</v>
      </c>
      <c r="E11" s="40" t="s">
        <v>78</v>
      </c>
      <c r="F11" s="35" t="s">
        <v>23</v>
      </c>
      <c r="G11" s="35">
        <v>1</v>
      </c>
      <c r="H11" s="433">
        <v>27186</v>
      </c>
      <c r="I11" s="99">
        <v>27186</v>
      </c>
      <c r="J11" s="9">
        <f t="shared" ref="J11:J74" si="1">H11/I11</f>
        <v>1</v>
      </c>
      <c r="K11" s="99">
        <v>400</v>
      </c>
      <c r="L11" s="99">
        <v>1985000</v>
      </c>
      <c r="M11" s="17">
        <f t="shared" si="0"/>
        <v>27186</v>
      </c>
    </row>
    <row r="12" spans="1:13" ht="36.75" customHeight="1">
      <c r="A12">
        <v>5</v>
      </c>
      <c r="B12" s="39" t="s">
        <v>1318</v>
      </c>
      <c r="C12" s="35" t="s">
        <v>1319</v>
      </c>
      <c r="D12" s="40" t="s">
        <v>1202</v>
      </c>
      <c r="E12" s="40" t="s">
        <v>78</v>
      </c>
      <c r="F12" s="35" t="s">
        <v>23</v>
      </c>
      <c r="G12" s="38">
        <v>1</v>
      </c>
      <c r="H12" s="38">
        <v>126894</v>
      </c>
      <c r="I12" s="111">
        <v>126894</v>
      </c>
      <c r="J12" s="9">
        <f t="shared" si="1"/>
        <v>1</v>
      </c>
      <c r="K12" s="41">
        <v>1000</v>
      </c>
      <c r="L12" s="41">
        <v>3900</v>
      </c>
      <c r="M12" s="17">
        <f t="shared" si="0"/>
        <v>126894</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workbookViewId="0">
      <selection activeCell="Q11" sqref="P11:Q11"/>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4">
      <c r="A1" t="s">
        <v>0</v>
      </c>
      <c r="B1" s="1" t="str">
        <f>'[4]04宮城県　電気購入額+配慮契約＋売却額'!B6</f>
        <v>宮城県</v>
      </c>
      <c r="I1" t="s">
        <v>1</v>
      </c>
    </row>
    <row r="2" spans="1:14" ht="54" customHeight="1">
      <c r="B2" s="4"/>
      <c r="E2" s="813" t="s">
        <v>2</v>
      </c>
      <c r="F2" s="813"/>
      <c r="G2" s="814"/>
      <c r="H2" s="5">
        <f>SUMIF(E8:E357,"PPS",H8:H357)</f>
        <v>134695.66666666669</v>
      </c>
      <c r="I2" s="6"/>
      <c r="J2" s="3"/>
    </row>
    <row r="3" spans="1:14" ht="57" customHeight="1">
      <c r="B3" s="2"/>
      <c r="E3" s="815" t="s">
        <v>3</v>
      </c>
      <c r="F3" s="815"/>
      <c r="G3" s="816"/>
      <c r="H3" s="5">
        <f>M7</f>
        <v>175901.33333333334</v>
      </c>
      <c r="I3" s="6"/>
      <c r="J3" s="7"/>
    </row>
    <row r="4" spans="1:14" s="7" customFormat="1" ht="55.5" customHeight="1">
      <c r="B4" s="8"/>
      <c r="E4" s="817" t="s">
        <v>4</v>
      </c>
      <c r="F4" s="817"/>
      <c r="G4" s="817"/>
      <c r="H4" s="9">
        <f>H3/I7</f>
        <v>0.99060648610495805</v>
      </c>
      <c r="I4" s="6"/>
      <c r="K4" s="10"/>
      <c r="L4" s="10"/>
    </row>
    <row r="5" spans="1:14" s="2" customFormat="1" ht="17.25" customHeight="1">
      <c r="B5" s="11"/>
      <c r="E5" s="12"/>
      <c r="F5" s="12"/>
      <c r="G5" s="12"/>
      <c r="H5" s="13"/>
      <c r="I5" s="14"/>
      <c r="J5" s="11"/>
      <c r="K5" s="15"/>
      <c r="L5" s="15"/>
    </row>
    <row r="6" spans="1:14" ht="54">
      <c r="A6" s="16" t="s">
        <v>5</v>
      </c>
      <c r="B6" s="17" t="s">
        <v>6</v>
      </c>
      <c r="C6" s="17" t="s">
        <v>7</v>
      </c>
      <c r="D6" s="17" t="s">
        <v>8</v>
      </c>
      <c r="E6" s="18" t="s">
        <v>9</v>
      </c>
      <c r="F6" s="17" t="s">
        <v>10</v>
      </c>
      <c r="G6" s="19" t="s">
        <v>11</v>
      </c>
      <c r="H6" s="18" t="s">
        <v>12</v>
      </c>
      <c r="I6" s="18" t="s">
        <v>13</v>
      </c>
      <c r="J6" s="18" t="s">
        <v>14</v>
      </c>
      <c r="K6" s="18" t="s">
        <v>15</v>
      </c>
      <c r="L6" s="18" t="s">
        <v>16</v>
      </c>
      <c r="M6" s="20" t="s">
        <v>17</v>
      </c>
    </row>
    <row r="7" spans="1:14" s="21" customFormat="1" ht="14.25" thickBot="1">
      <c r="B7" s="22" t="s">
        <v>18</v>
      </c>
      <c r="C7" s="22"/>
      <c r="D7" s="22"/>
      <c r="E7" s="22"/>
      <c r="F7" s="22"/>
      <c r="G7" s="22"/>
      <c r="H7" s="23">
        <f>SUM(H8:H357)</f>
        <v>175901.33333333334</v>
      </c>
      <c r="I7" s="23">
        <f>SUM(I8:I357)</f>
        <v>177569.33333333334</v>
      </c>
      <c r="J7" s="24">
        <f>H7/I7</f>
        <v>0.99060648610495805</v>
      </c>
      <c r="K7" s="25">
        <f>SUM(K8:K357)</f>
        <v>3433</v>
      </c>
      <c r="L7" s="26">
        <f>SUM(L8:L357)</f>
        <v>9479307</v>
      </c>
      <c r="M7" s="27">
        <f>SUM(M8:M357)</f>
        <v>175901.33333333334</v>
      </c>
    </row>
    <row r="8" spans="1:14" ht="42.75" customHeight="1" thickTop="1">
      <c r="A8">
        <v>1</v>
      </c>
      <c r="B8" s="39" t="s">
        <v>72</v>
      </c>
      <c r="C8" s="35" t="s">
        <v>73</v>
      </c>
      <c r="D8" s="40" t="s">
        <v>74</v>
      </c>
      <c r="E8" s="40" t="s">
        <v>54</v>
      </c>
      <c r="F8" s="35" t="s">
        <v>75</v>
      </c>
      <c r="G8" s="38">
        <v>2</v>
      </c>
      <c r="H8" s="38">
        <v>4156</v>
      </c>
      <c r="I8" s="41">
        <v>4164.666666666667</v>
      </c>
      <c r="J8" s="9">
        <f>H8/I8</f>
        <v>0.99791900112053777</v>
      </c>
      <c r="K8" s="41">
        <v>273</v>
      </c>
      <c r="L8" s="41">
        <v>594800</v>
      </c>
      <c r="M8" s="17">
        <f t="shared" ref="M8:M14" si="0">IF(ISBLANK(I8),"",H8)</f>
        <v>4156</v>
      </c>
      <c r="N8" s="820" t="s">
        <v>1841</v>
      </c>
    </row>
    <row r="9" spans="1:14" ht="24">
      <c r="A9">
        <v>2</v>
      </c>
      <c r="B9" s="39" t="s">
        <v>76</v>
      </c>
      <c r="C9" s="35" t="s">
        <v>73</v>
      </c>
      <c r="D9" s="40" t="s">
        <v>77</v>
      </c>
      <c r="E9" s="40" t="s">
        <v>78</v>
      </c>
      <c r="F9" s="35" t="s">
        <v>23</v>
      </c>
      <c r="G9" s="38">
        <v>1</v>
      </c>
      <c r="H9" s="38">
        <v>41205.666666666664</v>
      </c>
      <c r="I9" s="41">
        <v>41205.666666666664</v>
      </c>
      <c r="J9" s="9">
        <f>H9/I9</f>
        <v>1</v>
      </c>
      <c r="K9" s="41">
        <v>750</v>
      </c>
      <c r="L9" s="41">
        <v>2088507</v>
      </c>
      <c r="M9" s="17">
        <f t="shared" si="0"/>
        <v>41205.666666666664</v>
      </c>
      <c r="N9" s="820"/>
    </row>
    <row r="10" spans="1:14" ht="27">
      <c r="A10">
        <v>3</v>
      </c>
      <c r="B10" s="34" t="s">
        <v>79</v>
      </c>
      <c r="C10" s="37" t="s">
        <v>80</v>
      </c>
      <c r="D10" s="36" t="s">
        <v>81</v>
      </c>
      <c r="E10" s="37" t="s">
        <v>54</v>
      </c>
      <c r="F10" s="35" t="s">
        <v>23</v>
      </c>
      <c r="G10" s="38">
        <v>2</v>
      </c>
      <c r="H10" s="38">
        <v>40751.333333333336</v>
      </c>
      <c r="I10" s="38">
        <v>41065.666666666664</v>
      </c>
      <c r="J10" s="9">
        <f>H10/I10</f>
        <v>0.99234559283099433</v>
      </c>
      <c r="K10" s="35">
        <v>760</v>
      </c>
      <c r="L10" s="38">
        <v>2059000</v>
      </c>
      <c r="M10" s="17">
        <f t="shared" si="0"/>
        <v>40751.333333333336</v>
      </c>
      <c r="N10" s="820"/>
    </row>
    <row r="11" spans="1:14" ht="24">
      <c r="A11">
        <v>4</v>
      </c>
      <c r="B11" s="39" t="s">
        <v>82</v>
      </c>
      <c r="C11" s="35" t="s">
        <v>83</v>
      </c>
      <c r="D11" s="36" t="s">
        <v>81</v>
      </c>
      <c r="E11" s="37" t="s">
        <v>54</v>
      </c>
      <c r="F11" s="35" t="s">
        <v>23</v>
      </c>
      <c r="G11" s="35">
        <v>4</v>
      </c>
      <c r="H11" s="38">
        <v>36546</v>
      </c>
      <c r="I11" s="41">
        <v>37891</v>
      </c>
      <c r="J11" s="9">
        <f t="shared" ref="J11:J74" si="1">H11/I11</f>
        <v>0.96450344408962552</v>
      </c>
      <c r="K11" s="18">
        <v>850</v>
      </c>
      <c r="L11" s="18">
        <v>1822000</v>
      </c>
      <c r="M11" s="17">
        <f t="shared" si="0"/>
        <v>36546</v>
      </c>
      <c r="N11" s="820"/>
    </row>
    <row r="12" spans="1:14" ht="24">
      <c r="A12">
        <v>5</v>
      </c>
      <c r="B12" s="39" t="s">
        <v>84</v>
      </c>
      <c r="C12" s="35" t="s">
        <v>83</v>
      </c>
      <c r="D12" s="36" t="s">
        <v>81</v>
      </c>
      <c r="E12" s="37" t="s">
        <v>54</v>
      </c>
      <c r="F12" s="35" t="s">
        <v>23</v>
      </c>
      <c r="G12" s="35">
        <v>1</v>
      </c>
      <c r="H12" s="38">
        <v>53242.333333333336</v>
      </c>
      <c r="I12" s="41">
        <v>53242.333333333336</v>
      </c>
      <c r="J12" s="9">
        <f t="shared" si="1"/>
        <v>1</v>
      </c>
      <c r="K12" s="18">
        <v>800</v>
      </c>
      <c r="L12" s="18">
        <v>2915000</v>
      </c>
      <c r="M12" s="17">
        <f t="shared" si="0"/>
        <v>53242.333333333336</v>
      </c>
      <c r="N12" s="820"/>
    </row>
    <row r="13" spans="1:14" s="42" customFormat="1">
      <c r="A13" s="42">
        <v>6</v>
      </c>
      <c r="B13" s="39"/>
      <c r="C13" s="35"/>
      <c r="D13" s="40"/>
      <c r="E13" s="28"/>
      <c r="F13" s="40"/>
      <c r="G13" s="35"/>
      <c r="H13" s="38"/>
      <c r="I13" s="41"/>
      <c r="J13" s="43" t="e">
        <f t="shared" si="1"/>
        <v>#DIV/0!</v>
      </c>
      <c r="K13" s="20"/>
      <c r="L13" s="20"/>
      <c r="M13" s="17" t="str">
        <f t="shared" si="0"/>
        <v/>
      </c>
    </row>
    <row r="14" spans="1:14" s="42" customFormat="1">
      <c r="A14" s="42">
        <v>7</v>
      </c>
      <c r="B14" s="34"/>
      <c r="C14" s="35"/>
      <c r="D14" s="36"/>
      <c r="E14" s="28"/>
      <c r="F14" s="37"/>
      <c r="G14" s="35"/>
      <c r="H14" s="38"/>
      <c r="I14" s="38"/>
      <c r="J14" s="43" t="e">
        <f t="shared" si="1"/>
        <v>#DIV/0!</v>
      </c>
      <c r="K14" s="20"/>
      <c r="L14" s="20"/>
      <c r="M14" s="17" t="str">
        <f t="shared" si="0"/>
        <v/>
      </c>
    </row>
    <row r="15" spans="1:14">
      <c r="A15">
        <v>8</v>
      </c>
      <c r="B15" s="39"/>
      <c r="C15" s="35"/>
      <c r="D15" s="40"/>
      <c r="E15" s="28"/>
      <c r="F15" s="40"/>
      <c r="G15" s="35"/>
      <c r="H15" s="38"/>
      <c r="I15" s="41"/>
      <c r="J15" s="9" t="e">
        <f t="shared" si="1"/>
        <v>#DIV/0!</v>
      </c>
      <c r="K15" s="20"/>
      <c r="L15" s="20"/>
      <c r="M15" s="17" t="str">
        <f>IF(ISBLANK(I15),"",I15)</f>
        <v/>
      </c>
    </row>
    <row r="16" spans="1:14">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4">
    <mergeCell ref="E2:G2"/>
    <mergeCell ref="E3:G3"/>
    <mergeCell ref="E4:G4"/>
    <mergeCell ref="N8:N12"/>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H13" sqref="H13"/>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H13" sqref="H13"/>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13" sqref="H13"/>
    </sheetView>
  </sheetViews>
  <sheetFormatPr defaultRowHeight="13.5"/>
  <cols>
    <col min="2" max="2" width="20" customWidth="1"/>
    <col min="5" max="5" width="13" bestFit="1" customWidth="1"/>
    <col min="7" max="7" width="13.125" bestFit="1" customWidth="1"/>
    <col min="8" max="8" width="12.125" customWidth="1"/>
    <col min="9" max="9" width="10.75"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1556892422</v>
      </c>
      <c r="I5" s="75">
        <f>SUM(I6:I65)</f>
        <v>182703442</v>
      </c>
      <c r="J5" s="22">
        <f>H5/I5</f>
        <v>8.5214181241314542</v>
      </c>
    </row>
    <row r="6" spans="1:10" ht="14.25" thickTop="1">
      <c r="A6">
        <v>1</v>
      </c>
      <c r="B6" s="103" t="s">
        <v>1320</v>
      </c>
      <c r="C6" s="17" t="s">
        <v>215</v>
      </c>
      <c r="D6" s="17" t="s">
        <v>90</v>
      </c>
      <c r="E6" s="77">
        <v>1</v>
      </c>
      <c r="F6" s="103" t="s">
        <v>1207</v>
      </c>
      <c r="G6" s="28" t="s">
        <v>78</v>
      </c>
      <c r="H6" s="5">
        <f>1550757394+6135028</f>
        <v>1556892422</v>
      </c>
      <c r="I6" s="5">
        <f>182523000+180442</f>
        <v>182703442</v>
      </c>
      <c r="J6" s="76">
        <f>H6/I6</f>
        <v>8.5214181241314542</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topLeftCell="A5" zoomScale="85" zoomScaleNormal="85" zoomScaleSheetLayoutView="70" workbookViewId="0">
      <selection activeCell="H24" sqref="H2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21" t="s">
        <v>2</v>
      </c>
      <c r="F2" s="822"/>
      <c r="G2" s="823"/>
      <c r="H2" s="5">
        <f>SUMIF(E8:E12,"PPS",H8:H12)</f>
        <v>136558</v>
      </c>
      <c r="I2" s="6"/>
      <c r="J2" s="3"/>
    </row>
    <row r="3" spans="1:13" ht="57" customHeight="1">
      <c r="B3" s="2"/>
      <c r="E3" s="932" t="s">
        <v>3</v>
      </c>
      <c r="F3" s="933"/>
      <c r="G3" s="934"/>
      <c r="H3" s="5">
        <f>M7</f>
        <v>85809</v>
      </c>
      <c r="I3" s="6"/>
      <c r="J3" s="7"/>
    </row>
    <row r="4" spans="1:13" s="7" customFormat="1" ht="55.5" customHeight="1">
      <c r="B4" s="8"/>
      <c r="E4" s="817" t="s">
        <v>4</v>
      </c>
      <c r="F4" s="817"/>
      <c r="G4" s="817"/>
      <c r="H4" s="9">
        <f>H3/I7</f>
        <v>0.87912752159168916</v>
      </c>
      <c r="I4" s="6"/>
      <c r="K4" s="10"/>
      <c r="L4" s="10"/>
    </row>
    <row r="5" spans="1:13" s="2" customFormat="1" ht="17.25" customHeight="1">
      <c r="B5" s="11"/>
      <c r="E5" s="12"/>
      <c r="F5" s="12"/>
      <c r="G5" s="12"/>
      <c r="H5" s="13"/>
      <c r="I5" s="14"/>
      <c r="J5" s="11"/>
      <c r="K5" s="15"/>
      <c r="L5" s="15"/>
      <c r="M5" s="608" t="s">
        <v>1321</v>
      </c>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SUM(H8:H12)</f>
        <v>136558</v>
      </c>
      <c r="I7" s="23">
        <f>SUM(I8:I12)</f>
        <v>97607</v>
      </c>
      <c r="J7" s="24">
        <f t="shared" ref="J7:J12" si="0">H7/I7</f>
        <v>1.3990594936838547</v>
      </c>
      <c r="K7" s="649">
        <f>SUM(K8:K12)</f>
        <v>3921</v>
      </c>
      <c r="L7" s="649">
        <f>SUM(L8:L12)</f>
        <v>7071671</v>
      </c>
      <c r="M7" s="650">
        <f>SUM(M8:M12)</f>
        <v>85809</v>
      </c>
    </row>
    <row r="8" spans="1:13" ht="60" customHeight="1" thickTop="1">
      <c r="A8">
        <v>1</v>
      </c>
      <c r="B8" s="39" t="s">
        <v>1322</v>
      </c>
      <c r="C8" s="651" t="s">
        <v>252</v>
      </c>
      <c r="D8" s="652" t="s">
        <v>1323</v>
      </c>
      <c r="E8" s="437" t="s">
        <v>54</v>
      </c>
      <c r="F8" s="651" t="s">
        <v>23</v>
      </c>
      <c r="G8" s="653" t="s">
        <v>1324</v>
      </c>
      <c r="H8" s="654">
        <v>50749</v>
      </c>
      <c r="I8" s="655"/>
      <c r="J8" s="656" t="e">
        <f t="shared" si="0"/>
        <v>#DIV/0!</v>
      </c>
      <c r="K8" s="657">
        <v>1100</v>
      </c>
      <c r="L8" s="657">
        <v>2654652</v>
      </c>
      <c r="M8" s="658" t="str">
        <f>IF(ISBLANK(I8),"",H8)</f>
        <v/>
      </c>
    </row>
    <row r="9" spans="1:13" ht="60" customHeight="1">
      <c r="A9">
        <v>2</v>
      </c>
      <c r="B9" s="39" t="s">
        <v>1325</v>
      </c>
      <c r="C9" s="651" t="s">
        <v>252</v>
      </c>
      <c r="D9" s="437" t="s">
        <v>1326</v>
      </c>
      <c r="E9" s="437" t="s">
        <v>54</v>
      </c>
      <c r="F9" s="651" t="s">
        <v>23</v>
      </c>
      <c r="G9" s="653" t="s">
        <v>1327</v>
      </c>
      <c r="H9" s="654">
        <v>27923</v>
      </c>
      <c r="I9" s="655">
        <v>31564</v>
      </c>
      <c r="J9" s="656">
        <f t="shared" si="0"/>
        <v>0.88464706627803824</v>
      </c>
      <c r="K9" s="657">
        <v>846</v>
      </c>
      <c r="L9" s="657">
        <v>1471323</v>
      </c>
      <c r="M9" s="657">
        <f>IF(ISBLANK(I9),"",H9)</f>
        <v>27923</v>
      </c>
    </row>
    <row r="10" spans="1:13" ht="60" customHeight="1">
      <c r="A10">
        <v>3</v>
      </c>
      <c r="B10" s="34" t="s">
        <v>1328</v>
      </c>
      <c r="C10" s="651" t="s">
        <v>252</v>
      </c>
      <c r="D10" s="437" t="s">
        <v>1326</v>
      </c>
      <c r="E10" s="652" t="s">
        <v>54</v>
      </c>
      <c r="F10" s="651" t="s">
        <v>23</v>
      </c>
      <c r="G10" s="653" t="s">
        <v>1327</v>
      </c>
      <c r="H10" s="654">
        <v>31100</v>
      </c>
      <c r="I10" s="659">
        <v>35877</v>
      </c>
      <c r="J10" s="656">
        <f t="shared" si="0"/>
        <v>0.86685062853638817</v>
      </c>
      <c r="K10" s="657">
        <v>1025</v>
      </c>
      <c r="L10" s="654">
        <v>1603169</v>
      </c>
      <c r="M10" s="657">
        <f>IF(ISBLANK(I10),"",H10)</f>
        <v>31100</v>
      </c>
    </row>
    <row r="11" spans="1:13" ht="60" customHeight="1">
      <c r="A11">
        <v>4</v>
      </c>
      <c r="B11" s="39" t="s">
        <v>1329</v>
      </c>
      <c r="C11" s="651" t="s">
        <v>252</v>
      </c>
      <c r="D11" s="437" t="s">
        <v>1326</v>
      </c>
      <c r="E11" s="660" t="s">
        <v>54</v>
      </c>
      <c r="F11" s="651" t="s">
        <v>23</v>
      </c>
      <c r="G11" s="651" t="s">
        <v>1327</v>
      </c>
      <c r="H11" s="654">
        <v>13920</v>
      </c>
      <c r="I11" s="655">
        <v>16151</v>
      </c>
      <c r="J11" s="656">
        <f t="shared" si="0"/>
        <v>0.86186613831960868</v>
      </c>
      <c r="K11" s="661">
        <v>564</v>
      </c>
      <c r="L11" s="661">
        <v>667093</v>
      </c>
      <c r="M11" s="657">
        <f>IF(ISBLANK(I11),"",H11)</f>
        <v>13920</v>
      </c>
    </row>
    <row r="12" spans="1:13" ht="60" customHeight="1">
      <c r="A12">
        <v>5</v>
      </c>
      <c r="B12" s="39" t="s">
        <v>1330</v>
      </c>
      <c r="C12" s="651" t="s">
        <v>252</v>
      </c>
      <c r="D12" s="437" t="s">
        <v>1326</v>
      </c>
      <c r="E12" s="660" t="s">
        <v>54</v>
      </c>
      <c r="F12" s="651" t="s">
        <v>23</v>
      </c>
      <c r="G12" s="651" t="s">
        <v>1327</v>
      </c>
      <c r="H12" s="654">
        <v>12866</v>
      </c>
      <c r="I12" s="655">
        <v>14015</v>
      </c>
      <c r="J12" s="656">
        <f t="shared" si="0"/>
        <v>0.91801641098822695</v>
      </c>
      <c r="K12" s="661">
        <v>386</v>
      </c>
      <c r="L12" s="661">
        <v>675434</v>
      </c>
      <c r="M12" s="657">
        <f>IF(ISBLANK(I12),"",H12)</f>
        <v>12866</v>
      </c>
    </row>
    <row r="13" spans="1:13">
      <c r="B13" s="2"/>
      <c r="H13" s="44"/>
      <c r="I13" s="44"/>
      <c r="J13" s="45"/>
    </row>
    <row r="14" spans="1:13" ht="17.45" customHeight="1">
      <c r="B14" s="662" t="s">
        <v>1331</v>
      </c>
    </row>
    <row r="15" spans="1:13" ht="20.100000000000001" customHeight="1">
      <c r="A15" s="663"/>
      <c r="B15" s="935" t="s">
        <v>1332</v>
      </c>
      <c r="C15" s="936"/>
      <c r="D15" s="936"/>
      <c r="E15" s="936"/>
      <c r="F15" s="936"/>
      <c r="G15" s="936"/>
      <c r="H15" s="936"/>
      <c r="I15" s="936"/>
      <c r="J15" s="936"/>
      <c r="K15" s="936"/>
      <c r="L15" s="936"/>
      <c r="M15" s="936"/>
    </row>
    <row r="16" spans="1:13" ht="20.100000000000001" customHeight="1">
      <c r="A16" s="663"/>
      <c r="B16" s="935" t="s">
        <v>1333</v>
      </c>
      <c r="C16" s="936"/>
      <c r="D16" s="936"/>
      <c r="E16" s="936"/>
      <c r="F16" s="936"/>
      <c r="G16" s="936"/>
      <c r="H16" s="936"/>
      <c r="I16" s="936"/>
      <c r="J16" s="936"/>
      <c r="K16" s="936"/>
      <c r="L16" s="936"/>
      <c r="M16" s="936"/>
    </row>
    <row r="17" spans="1:8" ht="17.45" customHeight="1">
      <c r="A17" s="663"/>
      <c r="B17" s="663"/>
      <c r="C17" s="663"/>
      <c r="D17" s="663"/>
      <c r="E17" s="663"/>
      <c r="F17" s="663"/>
      <c r="G17" s="664"/>
      <c r="H17" s="663"/>
    </row>
    <row r="18" spans="1:8" ht="17.45" customHeight="1">
      <c r="A18" s="663"/>
      <c r="B18" s="663"/>
      <c r="C18" s="663"/>
      <c r="D18" s="663"/>
      <c r="E18" s="663"/>
      <c r="F18" s="663"/>
      <c r="G18" s="664"/>
      <c r="H18" s="663"/>
    </row>
    <row r="19" spans="1:8" ht="17.45" customHeight="1">
      <c r="A19" s="663"/>
      <c r="B19" s="663"/>
      <c r="C19" s="663"/>
      <c r="D19" s="663"/>
      <c r="E19" s="663"/>
      <c r="F19" s="663"/>
      <c r="G19" s="664"/>
      <c r="H19" s="663"/>
    </row>
    <row r="20" spans="1:8" ht="17.45" customHeight="1">
      <c r="A20" s="663"/>
      <c r="B20" s="663"/>
      <c r="C20" s="663"/>
      <c r="D20" s="663"/>
      <c r="E20" s="663"/>
      <c r="F20" s="663"/>
      <c r="G20" s="664"/>
      <c r="H20" s="663"/>
    </row>
    <row r="21" spans="1:8" ht="17.45" customHeight="1">
      <c r="A21" s="663"/>
      <c r="B21" s="663"/>
      <c r="C21" s="663"/>
      <c r="D21" s="663"/>
      <c r="E21" s="663"/>
      <c r="F21" s="663"/>
      <c r="G21" s="664"/>
      <c r="H21" s="663"/>
    </row>
    <row r="22" spans="1:8">
      <c r="A22" s="663"/>
      <c r="B22" s="663"/>
      <c r="C22" s="663"/>
      <c r="D22" s="663"/>
      <c r="E22" s="663"/>
      <c r="F22" s="663"/>
      <c r="G22" s="664"/>
      <c r="H22" s="663"/>
    </row>
  </sheetData>
  <mergeCells count="5">
    <mergeCell ref="E2:G2"/>
    <mergeCell ref="E3:G3"/>
    <mergeCell ref="E4:G4"/>
    <mergeCell ref="B15:M15"/>
    <mergeCell ref="B16:M16"/>
  </mergeCells>
  <phoneticPr fontId="2"/>
  <dataValidations count="1">
    <dataValidation type="list" allowBlank="1" showInputMessage="1" showErrorMessage="1" sqref="E8:E12">
      <formula1>"10電力,PPS"</formula1>
    </dataValidation>
  </dataValidations>
  <printOptions horizontalCentered="1"/>
  <pageMargins left="0.59055118110236227" right="0.59055118110236227" top="0.78740157480314965" bottom="0.78740157480314965" header="0.51181102362204722" footer="0.51181102362204722"/>
  <pageSetup paperSize="9" scale="70"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70" zoomScaleNormal="70" workbookViewId="0">
      <selection activeCell="H24" sqref="H2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21" t="s">
        <v>27</v>
      </c>
      <c r="F2" s="822"/>
      <c r="G2" s="823"/>
      <c r="H2" s="5">
        <f>SUMIF(E8:E357,"PPS",H8:H357)</f>
        <v>0</v>
      </c>
      <c r="I2" s="6"/>
      <c r="J2" s="3"/>
      <c r="K2" s="47"/>
      <c r="L2" s="47"/>
      <c r="O2"/>
    </row>
    <row r="3" spans="1:15" s="42" customFormat="1" ht="41.25" customHeight="1">
      <c r="B3" s="2"/>
      <c r="E3" s="932" t="s">
        <v>28</v>
      </c>
      <c r="F3" s="933"/>
      <c r="G3" s="934"/>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75">
        <f>SUM(O8:O357)</f>
        <v>0</v>
      </c>
    </row>
    <row r="8" spans="1:15" ht="60" customHeight="1" thickTop="1">
      <c r="A8">
        <v>1</v>
      </c>
      <c r="B8" s="37"/>
      <c r="C8" s="35"/>
      <c r="D8" s="35"/>
      <c r="E8" s="28"/>
      <c r="F8" s="59"/>
      <c r="G8" s="81"/>
      <c r="H8" s="82"/>
      <c r="I8" s="83"/>
      <c r="J8" s="55" t="e">
        <f>H8/I8</f>
        <v>#DIV/0!</v>
      </c>
      <c r="K8" s="84"/>
      <c r="L8" s="84"/>
      <c r="M8" s="76"/>
      <c r="N8" s="76"/>
      <c r="O8" s="76" t="str">
        <f>IF(ISBLANK(I8),"",H8)</f>
        <v/>
      </c>
    </row>
    <row r="9" spans="1:15" ht="60" customHeight="1">
      <c r="A9">
        <v>2</v>
      </c>
      <c r="B9" s="18"/>
      <c r="C9" s="17"/>
      <c r="D9" s="17"/>
      <c r="E9" s="28"/>
      <c r="F9" s="59"/>
      <c r="G9" s="19"/>
      <c r="H9" s="29"/>
      <c r="I9" s="30"/>
      <c r="J9" s="9" t="e">
        <f t="shared" ref="J9:J253" si="0">H9/I9</f>
        <v>#DIV/0!</v>
      </c>
      <c r="K9" s="18"/>
      <c r="L9" s="18"/>
      <c r="M9" s="17"/>
      <c r="N9" s="17"/>
      <c r="O9" s="17" t="str">
        <f>IF(ISBLANK(I9),"",H9)</f>
        <v/>
      </c>
    </row>
    <row r="10" spans="1:15" ht="60" customHeight="1">
      <c r="A10">
        <v>3</v>
      </c>
      <c r="B10" s="20"/>
      <c r="C10" s="18"/>
      <c r="D10" s="17"/>
      <c r="E10" s="28"/>
      <c r="F10" s="59"/>
      <c r="G10" s="19"/>
      <c r="H10" s="60"/>
      <c r="I10" s="30"/>
      <c r="J10" s="9" t="e">
        <f t="shared" si="0"/>
        <v>#DIV/0!</v>
      </c>
      <c r="K10" s="18"/>
      <c r="L10" s="18"/>
      <c r="M10" s="17"/>
      <c r="N10" s="17"/>
      <c r="O10" s="17" t="str">
        <f>IF(ISBLANK(I10),"",H10)</f>
        <v/>
      </c>
    </row>
    <row r="11" spans="1:15" ht="60" customHeight="1">
      <c r="A11">
        <v>4</v>
      </c>
      <c r="B11" s="61"/>
      <c r="C11" s="62"/>
      <c r="D11" s="19"/>
      <c r="E11" s="28"/>
      <c r="F11" s="63"/>
      <c r="G11" s="19"/>
      <c r="H11" s="64"/>
      <c r="I11" s="30"/>
      <c r="J11" s="9" t="e">
        <f t="shared" si="0"/>
        <v>#DIV/0!</v>
      </c>
      <c r="K11" s="18"/>
      <c r="L11" s="18"/>
      <c r="M11" s="17"/>
      <c r="N11" s="17"/>
      <c r="O11" s="17" t="str">
        <f t="shared" ref="O11:O20" si="1">IF(ISBLANK(I11),"",H11)</f>
        <v/>
      </c>
    </row>
    <row r="12" spans="1:15" ht="60" customHeight="1">
      <c r="A12">
        <v>5</v>
      </c>
      <c r="B12" s="65"/>
      <c r="C12" s="35"/>
      <c r="D12" s="19"/>
      <c r="E12" s="28"/>
      <c r="F12" s="17"/>
      <c r="G12" s="19"/>
      <c r="H12" s="66"/>
      <c r="I12" s="30"/>
      <c r="J12" s="9" t="e">
        <f t="shared" si="0"/>
        <v>#DIV/0!</v>
      </c>
      <c r="K12" s="18"/>
      <c r="L12" s="18"/>
      <c r="M12" s="17"/>
      <c r="N12" s="17"/>
      <c r="O12" s="17" t="str">
        <f t="shared" si="1"/>
        <v/>
      </c>
    </row>
    <row r="13" spans="1:15" ht="60" customHeight="1">
      <c r="A13" s="42">
        <v>6</v>
      </c>
      <c r="B13" s="65"/>
      <c r="C13" s="17"/>
      <c r="D13" s="17"/>
      <c r="E13" s="28"/>
      <c r="F13" s="17"/>
      <c r="G13" s="19"/>
      <c r="H13" s="67"/>
      <c r="I13" s="68"/>
      <c r="J13" s="43" t="e">
        <f t="shared" si="0"/>
        <v>#DIV/0!</v>
      </c>
      <c r="K13" s="20"/>
      <c r="L13" s="20"/>
      <c r="M13" s="17"/>
      <c r="N13" s="17"/>
      <c r="O13" s="17" t="str">
        <f t="shared" si="1"/>
        <v/>
      </c>
    </row>
    <row r="14" spans="1:15" ht="60" customHeight="1">
      <c r="A14" s="42">
        <v>7</v>
      </c>
      <c r="B14" s="69"/>
      <c r="C14" s="17"/>
      <c r="D14" s="19"/>
      <c r="E14" s="28"/>
      <c r="F14" s="17"/>
      <c r="G14" s="19"/>
      <c r="H14" s="66"/>
      <c r="I14" s="70"/>
      <c r="J14" s="43" t="e">
        <f t="shared" si="0"/>
        <v>#DIV/0!</v>
      </c>
      <c r="K14" s="20"/>
      <c r="L14" s="20"/>
      <c r="M14" s="17"/>
      <c r="N14" s="17"/>
      <c r="O14" s="17" t="str">
        <f t="shared" si="1"/>
        <v/>
      </c>
    </row>
    <row r="15" spans="1:15" ht="60" customHeight="1">
      <c r="A15">
        <v>8</v>
      </c>
      <c r="B15" s="65"/>
      <c r="C15" s="17"/>
      <c r="D15" s="17"/>
      <c r="E15" s="28"/>
      <c r="F15" s="17"/>
      <c r="G15" s="19"/>
      <c r="H15" s="67"/>
      <c r="I15" s="30"/>
      <c r="J15" s="9" t="e">
        <f t="shared" si="0"/>
        <v>#DIV/0!</v>
      </c>
      <c r="K15" s="20"/>
      <c r="L15" s="20"/>
      <c r="M15" s="17"/>
      <c r="N15" s="17"/>
      <c r="O15" s="17" t="str">
        <f t="shared" si="1"/>
        <v/>
      </c>
    </row>
    <row r="16" spans="1:15" ht="60" customHeight="1">
      <c r="A16">
        <v>9</v>
      </c>
      <c r="B16" s="65"/>
      <c r="C16" s="17"/>
      <c r="D16" s="19"/>
      <c r="E16" s="28"/>
      <c r="F16" s="17"/>
      <c r="G16" s="19"/>
      <c r="H16" s="66"/>
      <c r="I16" s="30"/>
      <c r="J16" s="43" t="e">
        <f t="shared" si="0"/>
        <v>#DIV/0!</v>
      </c>
      <c r="K16" s="20"/>
      <c r="L16" s="20"/>
      <c r="M16" s="17"/>
      <c r="N16" s="17"/>
      <c r="O16" s="17" t="str">
        <f t="shared" si="1"/>
        <v/>
      </c>
    </row>
    <row r="17" spans="1:15" ht="60" customHeight="1">
      <c r="A17">
        <v>10</v>
      </c>
      <c r="B17" s="65"/>
      <c r="C17" s="17"/>
      <c r="D17" s="19"/>
      <c r="E17" s="28"/>
      <c r="F17" s="17"/>
      <c r="G17" s="19"/>
      <c r="H17" s="67"/>
      <c r="I17" s="30"/>
      <c r="J17" s="43" t="e">
        <f t="shared" si="0"/>
        <v>#DIV/0!</v>
      </c>
      <c r="K17" s="18"/>
      <c r="L17" s="18"/>
      <c r="M17" s="17"/>
      <c r="N17" s="17"/>
      <c r="O17" s="17" t="str">
        <f t="shared" si="1"/>
        <v/>
      </c>
    </row>
    <row r="18" spans="1:15" ht="60" customHeight="1">
      <c r="A18" s="42">
        <v>11</v>
      </c>
      <c r="B18" s="65"/>
      <c r="C18" s="17"/>
      <c r="D18" s="19"/>
      <c r="E18" s="28"/>
      <c r="F18" s="17"/>
      <c r="G18" s="19"/>
      <c r="H18" s="66"/>
      <c r="I18" s="30"/>
      <c r="J18" s="9" t="e">
        <f t="shared" si="0"/>
        <v>#DIV/0!</v>
      </c>
      <c r="K18" s="18"/>
      <c r="L18" s="18"/>
      <c r="M18" s="17"/>
      <c r="N18" s="17"/>
      <c r="O18" s="17" t="str">
        <f t="shared" si="1"/>
        <v/>
      </c>
    </row>
    <row r="19" spans="1:15" ht="60" customHeight="1">
      <c r="A19" s="42">
        <v>12</v>
      </c>
      <c r="B19" s="65"/>
      <c r="C19" s="17"/>
      <c r="D19" s="19"/>
      <c r="E19" s="28"/>
      <c r="F19" s="17"/>
      <c r="G19" s="19"/>
      <c r="H19" s="67"/>
      <c r="I19" s="30"/>
      <c r="J19" s="43" t="e">
        <f t="shared" si="0"/>
        <v>#DIV/0!</v>
      </c>
      <c r="K19" s="18"/>
      <c r="L19" s="18"/>
      <c r="M19" s="17"/>
      <c r="N19" s="17"/>
      <c r="O19" s="17" t="str">
        <f t="shared" si="1"/>
        <v/>
      </c>
    </row>
    <row r="20" spans="1:15" ht="60" customHeight="1">
      <c r="A20">
        <v>13</v>
      </c>
      <c r="B20" s="69"/>
      <c r="C20" s="17"/>
      <c r="D20" s="17"/>
      <c r="E20" s="28"/>
      <c r="F20" s="17"/>
      <c r="G20" s="19"/>
      <c r="H20" s="66"/>
      <c r="I20" s="30"/>
      <c r="J20" s="43" t="e">
        <f t="shared" si="0"/>
        <v>#DIV/0!</v>
      </c>
      <c r="K20" s="18"/>
      <c r="L20" s="18"/>
      <c r="M20" s="17"/>
      <c r="N20" s="17"/>
      <c r="O20" s="17" t="str">
        <f t="shared" si="1"/>
        <v/>
      </c>
    </row>
    <row r="21" spans="1:15" ht="60" customHeight="1">
      <c r="A21">
        <v>14</v>
      </c>
      <c r="B21" s="69"/>
      <c r="C21" s="17"/>
      <c r="D21" s="19"/>
      <c r="E21" s="28"/>
      <c r="F21" s="17"/>
      <c r="G21" s="19"/>
      <c r="H21" s="67"/>
      <c r="I21" s="30"/>
      <c r="J21" s="9" t="e">
        <f t="shared" si="0"/>
        <v>#DIV/0!</v>
      </c>
      <c r="K21" s="18"/>
      <c r="L21" s="18"/>
      <c r="M21" s="17"/>
      <c r="N21" s="17"/>
      <c r="O21" s="17"/>
    </row>
    <row r="22" spans="1:15" ht="60" customHeight="1">
      <c r="A22">
        <v>15</v>
      </c>
      <c r="B22" s="65"/>
      <c r="C22" s="17"/>
      <c r="D22" s="17"/>
      <c r="E22" s="28"/>
      <c r="F22" s="28"/>
      <c r="G22" s="19"/>
      <c r="H22" s="29"/>
      <c r="I22" s="30"/>
      <c r="J22" s="43" t="e">
        <f t="shared" si="0"/>
        <v>#DIV/0!</v>
      </c>
      <c r="K22" s="18"/>
      <c r="L22" s="18"/>
      <c r="M22" s="17"/>
      <c r="N22" s="17"/>
      <c r="O22" s="17"/>
    </row>
    <row r="23" spans="1:15" ht="60" customHeight="1">
      <c r="A23" s="42">
        <v>16</v>
      </c>
      <c r="B23" s="17"/>
      <c r="C23" s="17"/>
      <c r="D23" s="17"/>
      <c r="E23" s="28"/>
      <c r="F23" s="28"/>
      <c r="G23" s="19"/>
      <c r="H23" s="33"/>
      <c r="I23" s="30"/>
      <c r="J23" s="43" t="e">
        <f t="shared" si="0"/>
        <v>#DIV/0!</v>
      </c>
      <c r="K23" s="18"/>
      <c r="L23" s="18"/>
      <c r="M23" s="17"/>
      <c r="N23" s="17"/>
      <c r="O23" s="17"/>
    </row>
    <row r="24" spans="1:15" ht="60" customHeight="1">
      <c r="A24" s="42">
        <v>17</v>
      </c>
      <c r="B24" s="17"/>
      <c r="C24" s="17"/>
      <c r="D24" s="17"/>
      <c r="E24" s="28"/>
      <c r="F24" s="28"/>
      <c r="G24" s="19"/>
      <c r="H24" s="33"/>
      <c r="I24" s="30"/>
      <c r="J24" s="9" t="e">
        <f t="shared" si="0"/>
        <v>#DIV/0!</v>
      </c>
      <c r="K24" s="18"/>
      <c r="L24" s="18"/>
      <c r="M24" s="17"/>
      <c r="N24" s="17"/>
      <c r="O24" s="17"/>
    </row>
    <row r="25" spans="1:15" ht="60" customHeight="1">
      <c r="A25">
        <v>18</v>
      </c>
      <c r="B25" s="17"/>
      <c r="C25" s="17"/>
      <c r="D25" s="17"/>
      <c r="E25" s="28"/>
      <c r="F25" s="28"/>
      <c r="G25" s="19"/>
      <c r="H25" s="33"/>
      <c r="I25" s="30"/>
      <c r="J25" s="43" t="e">
        <f t="shared" si="0"/>
        <v>#DIV/0!</v>
      </c>
      <c r="K25" s="18"/>
      <c r="L25" s="18"/>
      <c r="M25" s="17"/>
      <c r="N25" s="17"/>
      <c r="O25" s="17"/>
    </row>
    <row r="26" spans="1:15" ht="60" customHeight="1">
      <c r="A26">
        <v>19</v>
      </c>
      <c r="B26" s="17"/>
      <c r="C26" s="17"/>
      <c r="D26" s="17"/>
      <c r="E26" s="28"/>
      <c r="F26" s="28"/>
      <c r="G26" s="19"/>
      <c r="H26" s="33"/>
      <c r="I26" s="30"/>
      <c r="J26" s="43" t="e">
        <f t="shared" si="0"/>
        <v>#DIV/0!</v>
      </c>
      <c r="K26" s="18"/>
      <c r="L26" s="18"/>
      <c r="M26" s="17"/>
      <c r="N26" s="17"/>
      <c r="O26" s="17"/>
    </row>
    <row r="27" spans="1:15" ht="60" customHeight="1">
      <c r="A27">
        <v>20</v>
      </c>
      <c r="B27" s="17"/>
      <c r="C27" s="17"/>
      <c r="D27" s="17"/>
      <c r="E27" s="28"/>
      <c r="F27" s="28"/>
      <c r="G27" s="19"/>
      <c r="H27" s="33"/>
      <c r="I27" s="30"/>
      <c r="J27" s="9" t="e">
        <f t="shared" si="0"/>
        <v>#DIV/0!</v>
      </c>
      <c r="K27" s="18"/>
      <c r="L27" s="18"/>
      <c r="M27" s="17"/>
      <c r="N27" s="17"/>
      <c r="O27" s="17"/>
    </row>
    <row r="28" spans="1:15" ht="60" customHeight="1">
      <c r="A28" s="42">
        <v>21</v>
      </c>
      <c r="B28" s="17"/>
      <c r="C28" s="17"/>
      <c r="D28" s="17"/>
      <c r="E28" s="28"/>
      <c r="F28" s="28"/>
      <c r="G28" s="19"/>
      <c r="H28" s="33"/>
      <c r="I28" s="30"/>
      <c r="J28" s="43" t="e">
        <f t="shared" si="0"/>
        <v>#DIV/0!</v>
      </c>
      <c r="K28" s="18"/>
      <c r="L28" s="18"/>
      <c r="M28" s="17"/>
      <c r="N28" s="17"/>
      <c r="O28" s="17"/>
    </row>
    <row r="29" spans="1:15" ht="60" customHeight="1">
      <c r="A29" s="42">
        <v>22</v>
      </c>
      <c r="B29" s="17"/>
      <c r="C29" s="17"/>
      <c r="D29" s="17"/>
      <c r="E29" s="28"/>
      <c r="F29" s="28"/>
      <c r="G29" s="19"/>
      <c r="H29" s="33"/>
      <c r="I29" s="30"/>
      <c r="J29" s="43" t="e">
        <f t="shared" si="0"/>
        <v>#DIV/0!</v>
      </c>
      <c r="K29" s="18"/>
      <c r="L29" s="18"/>
      <c r="M29" s="17"/>
      <c r="N29" s="17"/>
      <c r="O29" s="17"/>
    </row>
    <row r="30" spans="1:15" ht="60" customHeight="1">
      <c r="A30">
        <v>23</v>
      </c>
      <c r="B30" s="17"/>
      <c r="C30" s="17"/>
      <c r="D30" s="17"/>
      <c r="E30" s="28"/>
      <c r="F30" s="28"/>
      <c r="G30" s="19"/>
      <c r="H30" s="33"/>
      <c r="I30" s="30"/>
      <c r="J30" s="9" t="e">
        <f t="shared" si="0"/>
        <v>#DIV/0!</v>
      </c>
      <c r="K30" s="18"/>
      <c r="L30" s="18"/>
      <c r="M30" s="17"/>
      <c r="N30" s="17"/>
      <c r="O30" s="17"/>
    </row>
    <row r="31" spans="1:15" ht="60" customHeight="1">
      <c r="A31">
        <v>24</v>
      </c>
      <c r="B31" s="17"/>
      <c r="C31" s="17"/>
      <c r="D31" s="17"/>
      <c r="E31" s="28"/>
      <c r="F31" s="28"/>
      <c r="G31" s="19"/>
      <c r="H31" s="33"/>
      <c r="I31" s="30"/>
      <c r="J31" s="43" t="e">
        <f t="shared" si="0"/>
        <v>#DIV/0!</v>
      </c>
      <c r="K31" s="18"/>
      <c r="L31" s="18"/>
      <c r="M31" s="17"/>
      <c r="N31" s="17"/>
      <c r="O31" s="17"/>
    </row>
    <row r="32" spans="1:15" ht="60" customHeight="1">
      <c r="A32">
        <v>25</v>
      </c>
      <c r="B32" s="17"/>
      <c r="C32" s="17"/>
      <c r="D32" s="17"/>
      <c r="E32" s="28"/>
      <c r="F32" s="28"/>
      <c r="G32" s="19"/>
      <c r="H32" s="33"/>
      <c r="I32" s="30"/>
      <c r="J32" s="43" t="e">
        <f t="shared" si="0"/>
        <v>#DIV/0!</v>
      </c>
      <c r="K32" s="18"/>
      <c r="L32" s="18"/>
      <c r="M32" s="17"/>
      <c r="N32" s="17"/>
      <c r="O32" s="17"/>
    </row>
    <row r="33" spans="1:15" ht="60" customHeight="1">
      <c r="A33" s="42">
        <v>26</v>
      </c>
      <c r="B33" s="17"/>
      <c r="C33" s="17"/>
      <c r="D33" s="17"/>
      <c r="E33" s="28"/>
      <c r="F33" s="28"/>
      <c r="G33" s="19"/>
      <c r="H33" s="33"/>
      <c r="I33" s="30"/>
      <c r="J33" s="9" t="e">
        <f t="shared" si="0"/>
        <v>#DIV/0!</v>
      </c>
      <c r="K33" s="18"/>
      <c r="L33" s="18"/>
      <c r="M33" s="17"/>
      <c r="N33" s="17"/>
      <c r="O33" s="17"/>
    </row>
    <row r="34" spans="1:15" ht="60" customHeight="1">
      <c r="A34" s="42">
        <v>27</v>
      </c>
      <c r="B34" s="17"/>
      <c r="C34" s="17"/>
      <c r="D34" s="17"/>
      <c r="E34" s="28"/>
      <c r="F34" s="28"/>
      <c r="G34" s="19"/>
      <c r="H34" s="33"/>
      <c r="I34" s="30"/>
      <c r="J34" s="43" t="e">
        <f t="shared" si="0"/>
        <v>#DIV/0!</v>
      </c>
      <c r="K34" s="18"/>
      <c r="L34" s="18"/>
      <c r="M34" s="17"/>
      <c r="N34" s="17"/>
      <c r="O34" s="17"/>
    </row>
    <row r="35" spans="1:15" ht="60" customHeight="1">
      <c r="A35">
        <v>28</v>
      </c>
      <c r="B35" s="17"/>
      <c r="C35" s="17"/>
      <c r="D35" s="17"/>
      <c r="E35" s="28"/>
      <c r="F35" s="28"/>
      <c r="G35" s="19"/>
      <c r="H35" s="33"/>
      <c r="I35" s="30"/>
      <c r="J35" s="43" t="e">
        <f t="shared" si="0"/>
        <v>#DIV/0!</v>
      </c>
      <c r="K35" s="18"/>
      <c r="L35" s="18"/>
      <c r="M35" s="17"/>
      <c r="N35" s="17"/>
      <c r="O35" s="17"/>
    </row>
    <row r="36" spans="1:15" ht="60" customHeight="1">
      <c r="A36">
        <v>29</v>
      </c>
      <c r="B36" s="17"/>
      <c r="C36" s="17"/>
      <c r="D36" s="17"/>
      <c r="E36" s="28"/>
      <c r="F36" s="28"/>
      <c r="G36" s="19"/>
      <c r="H36" s="33"/>
      <c r="I36" s="30"/>
      <c r="J36" s="9" t="e">
        <f t="shared" si="0"/>
        <v>#DIV/0!</v>
      </c>
      <c r="K36" s="18"/>
      <c r="L36" s="18"/>
      <c r="M36" s="17"/>
      <c r="N36" s="17"/>
      <c r="O36" s="17"/>
    </row>
    <row r="37" spans="1:15" ht="60" customHeight="1">
      <c r="A37">
        <v>30</v>
      </c>
      <c r="B37" s="17"/>
      <c r="C37" s="17"/>
      <c r="D37" s="17"/>
      <c r="E37" s="28"/>
      <c r="F37" s="28"/>
      <c r="G37" s="19"/>
      <c r="H37" s="33"/>
      <c r="I37" s="30"/>
      <c r="J37" s="43" t="e">
        <f t="shared" si="0"/>
        <v>#DIV/0!</v>
      </c>
      <c r="K37" s="18"/>
      <c r="L37" s="18"/>
      <c r="M37" s="17"/>
      <c r="N37" s="17"/>
      <c r="O37" s="17"/>
    </row>
    <row r="38" spans="1:15" ht="60" customHeight="1">
      <c r="A38" s="42">
        <v>31</v>
      </c>
      <c r="B38" s="17"/>
      <c r="C38" s="17"/>
      <c r="D38" s="17"/>
      <c r="E38" s="28"/>
      <c r="F38" s="28"/>
      <c r="G38" s="19"/>
      <c r="H38" s="33"/>
      <c r="I38" s="30"/>
      <c r="J38" s="43" t="e">
        <f t="shared" si="0"/>
        <v>#DIV/0!</v>
      </c>
      <c r="K38" s="18"/>
      <c r="L38" s="18"/>
      <c r="M38" s="17"/>
      <c r="N38" s="17"/>
      <c r="O38" s="17"/>
    </row>
    <row r="39" spans="1:15" ht="60" customHeight="1">
      <c r="A39" s="42">
        <v>32</v>
      </c>
      <c r="B39" s="17"/>
      <c r="C39" s="17"/>
      <c r="D39" s="17"/>
      <c r="E39" s="28"/>
      <c r="F39" s="28"/>
      <c r="G39" s="19"/>
      <c r="H39" s="33"/>
      <c r="I39" s="30"/>
      <c r="J39" s="9" t="e">
        <f t="shared" si="0"/>
        <v>#DIV/0!</v>
      </c>
      <c r="K39" s="18"/>
      <c r="L39" s="18"/>
      <c r="M39" s="17"/>
      <c r="N39" s="17"/>
      <c r="O39" s="17"/>
    </row>
    <row r="40" spans="1:15" ht="60" customHeight="1">
      <c r="A40">
        <v>33</v>
      </c>
      <c r="B40" s="17"/>
      <c r="C40" s="17"/>
      <c r="D40" s="17"/>
      <c r="E40" s="28"/>
      <c r="F40" s="28"/>
      <c r="G40" s="19"/>
      <c r="H40" s="33"/>
      <c r="I40" s="30"/>
      <c r="J40" s="43" t="e">
        <f t="shared" si="0"/>
        <v>#DIV/0!</v>
      </c>
      <c r="K40" s="18"/>
      <c r="L40" s="18"/>
      <c r="M40" s="17"/>
      <c r="N40" s="17"/>
      <c r="O40" s="17"/>
    </row>
    <row r="41" spans="1:15" ht="60" customHeight="1">
      <c r="A41">
        <v>34</v>
      </c>
      <c r="B41" s="17"/>
      <c r="C41" s="17"/>
      <c r="D41" s="17"/>
      <c r="E41" s="28"/>
      <c r="F41" s="28"/>
      <c r="G41" s="19"/>
      <c r="H41" s="33"/>
      <c r="I41" s="30"/>
      <c r="J41" s="43" t="e">
        <f t="shared" si="0"/>
        <v>#DIV/0!</v>
      </c>
      <c r="K41" s="18"/>
      <c r="L41" s="18"/>
      <c r="M41" s="17"/>
      <c r="N41" s="17"/>
      <c r="O41" s="17"/>
    </row>
    <row r="42" spans="1:15" ht="60" customHeight="1">
      <c r="A42">
        <v>35</v>
      </c>
      <c r="B42" s="17"/>
      <c r="C42" s="17"/>
      <c r="D42" s="17"/>
      <c r="E42" s="28"/>
      <c r="F42" s="28"/>
      <c r="G42" s="19"/>
      <c r="H42" s="33"/>
      <c r="I42" s="30"/>
      <c r="J42" s="9" t="e">
        <f t="shared" si="0"/>
        <v>#DIV/0!</v>
      </c>
      <c r="K42" s="18"/>
      <c r="L42" s="18"/>
      <c r="M42" s="17"/>
      <c r="N42" s="17"/>
      <c r="O42" s="17"/>
    </row>
    <row r="43" spans="1:15" ht="60" customHeight="1">
      <c r="A43" s="42">
        <v>36</v>
      </c>
      <c r="B43" s="17"/>
      <c r="C43" s="17"/>
      <c r="D43" s="17"/>
      <c r="E43" s="28"/>
      <c r="F43" s="28"/>
      <c r="G43" s="19"/>
      <c r="H43" s="33"/>
      <c r="I43" s="30"/>
      <c r="J43" s="43" t="e">
        <f t="shared" si="0"/>
        <v>#DIV/0!</v>
      </c>
      <c r="K43" s="18"/>
      <c r="L43" s="18"/>
      <c r="M43" s="17"/>
      <c r="N43" s="17"/>
      <c r="O43" s="17"/>
    </row>
    <row r="44" spans="1:15" ht="60" customHeight="1">
      <c r="A44" s="42">
        <v>37</v>
      </c>
      <c r="B44" s="17"/>
      <c r="C44" s="17"/>
      <c r="D44" s="17"/>
      <c r="E44" s="28"/>
      <c r="F44" s="28"/>
      <c r="G44" s="19"/>
      <c r="H44" s="33"/>
      <c r="I44" s="30"/>
      <c r="J44" s="43" t="e">
        <f t="shared" si="0"/>
        <v>#DIV/0!</v>
      </c>
      <c r="K44" s="18"/>
      <c r="L44" s="18"/>
      <c r="M44" s="17"/>
      <c r="N44" s="17"/>
      <c r="O44" s="17"/>
    </row>
    <row r="45" spans="1:15" ht="60" customHeight="1">
      <c r="A45">
        <v>38</v>
      </c>
      <c r="B45" s="17"/>
      <c r="C45" s="17"/>
      <c r="D45" s="17"/>
      <c r="E45" s="28"/>
      <c r="F45" s="28"/>
      <c r="G45" s="19"/>
      <c r="H45" s="33"/>
      <c r="I45" s="30"/>
      <c r="J45" s="9" t="e">
        <f t="shared" si="0"/>
        <v>#DIV/0!</v>
      </c>
      <c r="K45" s="18"/>
      <c r="L45" s="18"/>
      <c r="M45" s="17"/>
      <c r="N45" s="17"/>
      <c r="O45" s="17"/>
    </row>
    <row r="46" spans="1:15" ht="60" customHeight="1">
      <c r="A46">
        <v>39</v>
      </c>
      <c r="B46" s="17"/>
      <c r="C46" s="17"/>
      <c r="D46" s="17"/>
      <c r="E46" s="28"/>
      <c r="F46" s="28"/>
      <c r="G46" s="19"/>
      <c r="H46" s="33"/>
      <c r="I46" s="30"/>
      <c r="J46" s="43" t="e">
        <f t="shared" si="0"/>
        <v>#DIV/0!</v>
      </c>
      <c r="K46" s="18"/>
      <c r="L46" s="18"/>
      <c r="M46" s="17"/>
      <c r="N46" s="17"/>
      <c r="O46" s="17"/>
    </row>
    <row r="47" spans="1:15" ht="60" customHeight="1">
      <c r="A47">
        <v>40</v>
      </c>
      <c r="B47" s="17"/>
      <c r="C47" s="17"/>
      <c r="D47" s="17"/>
      <c r="E47" s="28"/>
      <c r="F47" s="28"/>
      <c r="G47" s="19"/>
      <c r="H47" s="33"/>
      <c r="I47" s="30"/>
      <c r="J47" s="43" t="e">
        <f t="shared" si="0"/>
        <v>#DIV/0!</v>
      </c>
      <c r="K47" s="18"/>
      <c r="L47" s="18"/>
      <c r="M47" s="17"/>
      <c r="N47" s="17"/>
      <c r="O47" s="17"/>
    </row>
    <row r="48" spans="1:15" ht="60" customHeight="1">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rintOptions horizontalCentered="1"/>
  <pageMargins left="0.59055118110236227" right="0.59055118110236227" top="0.78740157480314965" bottom="0.78740157480314965" header="0.51181102362204722" footer="0.51181102362204722"/>
  <pageSetup paperSize="9" scale="75"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topLeftCell="D1" zoomScaleNormal="100" workbookViewId="0">
      <selection activeCell="H24" sqref="H24"/>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21" t="s">
        <v>44</v>
      </c>
      <c r="F2" s="822"/>
      <c r="G2" s="823"/>
      <c r="H2" s="5">
        <f>SUMIF(G6:G300,"PPS",H6:H300)</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SUM(H6:H11)</f>
        <v>0</v>
      </c>
      <c r="I5" s="75">
        <f>SUM(I6:I11)</f>
        <v>0</v>
      </c>
      <c r="J5" s="22" t="e">
        <f t="shared" ref="J5:J11" si="0">H5/I5</f>
        <v>#DIV/0!</v>
      </c>
    </row>
    <row r="6" spans="1:10" ht="60" customHeight="1" thickTop="1">
      <c r="A6">
        <v>1</v>
      </c>
      <c r="B6" s="17"/>
      <c r="C6" s="17"/>
      <c r="D6" s="17"/>
      <c r="E6" s="77"/>
      <c r="F6" s="17"/>
      <c r="G6" s="28"/>
      <c r="H6" s="5"/>
      <c r="I6" s="5"/>
      <c r="J6" s="76" t="e">
        <f t="shared" si="0"/>
        <v>#DIV/0!</v>
      </c>
    </row>
    <row r="7" spans="1:10" ht="60" customHeight="1">
      <c r="A7">
        <v>2</v>
      </c>
      <c r="B7" s="17"/>
      <c r="C7" s="17"/>
      <c r="D7" s="17"/>
      <c r="E7" s="77"/>
      <c r="F7" s="17"/>
      <c r="G7" s="28"/>
      <c r="H7" s="5"/>
      <c r="I7" s="5"/>
      <c r="J7" s="17" t="e">
        <f t="shared" si="0"/>
        <v>#DIV/0!</v>
      </c>
    </row>
    <row r="8" spans="1:10" ht="60" customHeight="1">
      <c r="A8">
        <v>3</v>
      </c>
      <c r="B8" s="17"/>
      <c r="C8" s="17"/>
      <c r="D8" s="17"/>
      <c r="E8" s="77"/>
      <c r="F8" s="17"/>
      <c r="G8" s="28"/>
      <c r="H8" s="5"/>
      <c r="I8" s="5"/>
      <c r="J8" s="17" t="e">
        <f t="shared" si="0"/>
        <v>#DIV/0!</v>
      </c>
    </row>
    <row r="9" spans="1:10" ht="60" customHeight="1">
      <c r="A9">
        <v>4</v>
      </c>
      <c r="B9" s="17"/>
      <c r="C9" s="17"/>
      <c r="D9" s="17"/>
      <c r="E9" s="17"/>
      <c r="F9" s="17"/>
      <c r="G9" s="28"/>
      <c r="H9" s="17"/>
      <c r="I9" s="17"/>
      <c r="J9" s="17" t="e">
        <f t="shared" si="0"/>
        <v>#DIV/0!</v>
      </c>
    </row>
    <row r="10" spans="1:10" ht="60" customHeight="1">
      <c r="A10">
        <v>5</v>
      </c>
      <c r="B10" s="17"/>
      <c r="C10" s="17"/>
      <c r="D10" s="17"/>
      <c r="E10" s="17"/>
      <c r="F10" s="17"/>
      <c r="G10" s="28"/>
      <c r="H10" s="17"/>
      <c r="I10" s="17"/>
      <c r="J10" s="17" t="e">
        <f t="shared" si="0"/>
        <v>#DIV/0!</v>
      </c>
    </row>
    <row r="11" spans="1:10" s="42" customFormat="1" ht="60" customHeight="1">
      <c r="A11" s="42">
        <v>6</v>
      </c>
      <c r="B11" s="19"/>
      <c r="C11" s="19"/>
      <c r="D11" s="19"/>
      <c r="E11" s="19"/>
      <c r="F11" s="19"/>
      <c r="G11" s="28"/>
      <c r="H11" s="19"/>
      <c r="I11" s="19"/>
      <c r="J11" s="17" t="e">
        <f t="shared" si="0"/>
        <v>#DIV/0!</v>
      </c>
    </row>
  </sheetData>
  <mergeCells count="1">
    <mergeCell ref="E2:G2"/>
  </mergeCells>
  <phoneticPr fontId="2"/>
  <dataValidations count="1">
    <dataValidation type="list" allowBlank="1" showInputMessage="1" showErrorMessage="1" sqref="G6:G11">
      <formula1>"10電力,PPS"</formula1>
    </dataValidation>
  </dataValidations>
  <printOptions horizontalCentered="1"/>
  <pageMargins left="0.78740157480314965" right="0.78740157480314965" top="0.59055118110236227" bottom="0.59055118110236227" header="0.51181102362204722" footer="0.51181102362204722"/>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
  <sheetViews>
    <sheetView zoomScaleNormal="100" zoomScaleSheetLayoutView="85" workbookViewId="0">
      <selection activeCell="H24" sqref="H24"/>
    </sheetView>
  </sheetViews>
  <sheetFormatPr defaultRowHeight="13.5"/>
  <cols>
    <col min="2" max="2" width="20" customWidth="1"/>
    <col min="5" max="5" width="13" bestFit="1" customWidth="1"/>
    <col min="7" max="7" width="13.125" bestFit="1" customWidth="1"/>
    <col min="8" max="9" width="12.875" customWidth="1"/>
  </cols>
  <sheetData>
    <row r="1" spans="1:10">
      <c r="A1" t="s">
        <v>0</v>
      </c>
      <c r="B1" s="1" t="e">
        <f>#REF!</f>
        <v>#REF!</v>
      </c>
    </row>
    <row r="2" spans="1:10" s="2" customFormat="1" ht="56.25" customHeight="1">
      <c r="B2" s="46"/>
      <c r="E2" s="821" t="s">
        <v>55</v>
      </c>
      <c r="F2" s="822"/>
      <c r="G2" s="823"/>
      <c r="H2" s="78">
        <f>SUMIF(G6:G298,"PPS",H6:H298)</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SUM(H6:H8)</f>
        <v>2882294948</v>
      </c>
      <c r="I5" s="75">
        <f>SUM(I6:I8)</f>
        <v>381541210</v>
      </c>
      <c r="J5" s="22">
        <f>H5/I5</f>
        <v>7.5543476627334698</v>
      </c>
    </row>
    <row r="6" spans="1:10" ht="60" customHeight="1" thickTop="1">
      <c r="A6">
        <v>1</v>
      </c>
      <c r="B6" s="17" t="s">
        <v>1334</v>
      </c>
      <c r="C6" s="136" t="s">
        <v>215</v>
      </c>
      <c r="D6" s="136" t="s">
        <v>90</v>
      </c>
      <c r="E6" s="136">
        <v>1</v>
      </c>
      <c r="F6" s="17" t="s">
        <v>1335</v>
      </c>
      <c r="G6" s="660" t="s">
        <v>78</v>
      </c>
      <c r="H6" s="5">
        <v>2659797348</v>
      </c>
      <c r="I6" s="5">
        <v>375978770</v>
      </c>
      <c r="J6" s="76">
        <f>H6/I6</f>
        <v>7.074328553178681</v>
      </c>
    </row>
    <row r="7" spans="1:10" ht="60" customHeight="1">
      <c r="A7">
        <v>2</v>
      </c>
      <c r="B7" s="18" t="s">
        <v>1336</v>
      </c>
      <c r="C7" s="136" t="s">
        <v>215</v>
      </c>
      <c r="D7" s="136" t="s">
        <v>90</v>
      </c>
      <c r="E7" s="136">
        <v>1</v>
      </c>
      <c r="F7" s="17" t="s">
        <v>1335</v>
      </c>
      <c r="G7" s="660" t="s">
        <v>78</v>
      </c>
      <c r="H7" s="5">
        <v>110389200</v>
      </c>
      <c r="I7" s="5">
        <v>2759730</v>
      </c>
      <c r="J7" s="17">
        <f>H7/I7</f>
        <v>40</v>
      </c>
    </row>
    <row r="8" spans="1:10" ht="60" customHeight="1">
      <c r="A8">
        <v>3</v>
      </c>
      <c r="B8" s="18" t="s">
        <v>1337</v>
      </c>
      <c r="C8" s="136" t="s">
        <v>215</v>
      </c>
      <c r="D8" s="136" t="s">
        <v>90</v>
      </c>
      <c r="E8" s="136">
        <v>1</v>
      </c>
      <c r="F8" s="17" t="s">
        <v>1335</v>
      </c>
      <c r="G8" s="660" t="s">
        <v>78</v>
      </c>
      <c r="H8" s="5">
        <v>112108400</v>
      </c>
      <c r="I8" s="5">
        <v>2802710</v>
      </c>
      <c r="J8" s="17">
        <f>H8/I8</f>
        <v>40</v>
      </c>
    </row>
  </sheetData>
  <mergeCells count="1">
    <mergeCell ref="E2:G2"/>
  </mergeCells>
  <phoneticPr fontId="2"/>
  <dataValidations count="1">
    <dataValidation type="list" allowBlank="1" showInputMessage="1" showErrorMessage="1" sqref="G6:G8">
      <formula1>"10電力,PPS"</formula1>
    </dataValidation>
  </dataValidations>
  <printOptions horizontalCentered="1"/>
  <pageMargins left="0.78740157480314965" right="0.78740157480314965" top="0.59055118110236227" bottom="0.59055118110236227" header="0.51181102362204722" footer="0.51181102362204722"/>
  <pageSetup paperSize="9"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
  <sheetViews>
    <sheetView workbookViewId="0">
      <selection activeCell="A5" sqref="A5:IV5"/>
    </sheetView>
  </sheetViews>
  <sheetFormatPr defaultRowHeight="13.5"/>
  <cols>
    <col min="2" max="2" width="34.125" customWidth="1"/>
    <col min="3" max="3" width="13.375" customWidth="1"/>
    <col min="4" max="4" width="19.125" customWidth="1"/>
    <col min="6" max="6" width="14.75" customWidth="1"/>
    <col min="12" max="12" width="10.625" customWidth="1"/>
  </cols>
  <sheetData>
    <row r="1" spans="1:22">
      <c r="A1" t="s">
        <v>0</v>
      </c>
      <c r="B1" s="1" t="s">
        <v>1338</v>
      </c>
      <c r="G1" s="2"/>
      <c r="I1" t="s">
        <v>1</v>
      </c>
      <c r="K1" s="3"/>
      <c r="L1" s="3"/>
    </row>
    <row r="2" spans="1:22" ht="13.5" customHeight="1">
      <c r="B2" s="4"/>
      <c r="E2" s="813" t="s">
        <v>2</v>
      </c>
      <c r="F2" s="813"/>
      <c r="G2" s="814"/>
      <c r="H2" s="5">
        <f>SUMIF(E8:E357,"PPS",H8:H357)</f>
        <v>72061</v>
      </c>
      <c r="I2" s="6"/>
      <c r="J2" s="3"/>
      <c r="K2" s="3"/>
      <c r="L2" s="3"/>
    </row>
    <row r="3" spans="1:22" ht="13.5" customHeight="1">
      <c r="B3" s="2"/>
      <c r="E3" s="815" t="s">
        <v>3</v>
      </c>
      <c r="F3" s="815"/>
      <c r="G3" s="816"/>
      <c r="H3" s="5">
        <f>M7</f>
        <v>173891</v>
      </c>
      <c r="I3" s="6"/>
      <c r="J3" s="7"/>
      <c r="K3" s="3"/>
      <c r="L3" s="3"/>
    </row>
    <row r="4" spans="1:22" ht="13.5" customHeight="1">
      <c r="A4" s="7"/>
      <c r="B4" s="8"/>
      <c r="C4" s="7"/>
      <c r="D4" s="7"/>
      <c r="E4" s="817" t="s">
        <v>1339</v>
      </c>
      <c r="F4" s="817"/>
      <c r="G4" s="817"/>
      <c r="H4" s="9">
        <f>H3/I7</f>
        <v>0.95433865134377183</v>
      </c>
      <c r="I4" s="6"/>
      <c r="J4" s="7"/>
      <c r="K4" s="10"/>
      <c r="L4" s="10"/>
      <c r="M4" s="7"/>
      <c r="N4" s="7"/>
      <c r="O4" s="7"/>
      <c r="P4" s="7"/>
      <c r="Q4" s="7"/>
      <c r="R4" s="7"/>
      <c r="S4" s="7"/>
      <c r="T4" s="7"/>
      <c r="U4" s="7"/>
      <c r="V4" s="7"/>
    </row>
    <row r="5" spans="1:22">
      <c r="A5" s="2"/>
      <c r="B5" s="11"/>
      <c r="C5" s="2"/>
      <c r="D5" s="2"/>
      <c r="E5" s="12"/>
      <c r="F5" s="12"/>
      <c r="G5" s="12"/>
      <c r="H5" s="13"/>
      <c r="I5" s="14"/>
      <c r="J5" s="11"/>
      <c r="K5" s="15"/>
      <c r="L5" s="15"/>
      <c r="M5" s="2"/>
      <c r="N5" s="2"/>
      <c r="O5" s="2"/>
      <c r="P5" s="2"/>
      <c r="Q5" s="2"/>
      <c r="R5" s="2"/>
      <c r="S5" s="2"/>
      <c r="T5" s="2"/>
      <c r="U5" s="2"/>
      <c r="V5" s="2"/>
    </row>
    <row r="6" spans="1:22" ht="54">
      <c r="A6" s="16" t="s">
        <v>5</v>
      </c>
      <c r="B6" s="17" t="s">
        <v>6</v>
      </c>
      <c r="C6" s="17" t="s">
        <v>7</v>
      </c>
      <c r="D6" s="17" t="s">
        <v>8</v>
      </c>
      <c r="E6" s="18" t="s">
        <v>9</v>
      </c>
      <c r="F6" s="17" t="s">
        <v>10</v>
      </c>
      <c r="G6" s="19" t="s">
        <v>11</v>
      </c>
      <c r="H6" s="18" t="s">
        <v>12</v>
      </c>
      <c r="I6" s="18" t="s">
        <v>13</v>
      </c>
      <c r="J6" s="18" t="s">
        <v>14</v>
      </c>
      <c r="K6" s="18" t="s">
        <v>15</v>
      </c>
      <c r="L6" s="18" t="s">
        <v>16</v>
      </c>
      <c r="M6" s="20" t="s">
        <v>17</v>
      </c>
      <c r="N6" s="15"/>
    </row>
    <row r="7" spans="1:22" ht="14.25" thickBot="1">
      <c r="A7" s="21"/>
      <c r="B7" s="22" t="s">
        <v>18</v>
      </c>
      <c r="C7" s="22"/>
      <c r="D7" s="22"/>
      <c r="E7" s="22"/>
      <c r="F7" s="22"/>
      <c r="G7" s="22"/>
      <c r="H7" s="23">
        <f>SUM(H8:H357)</f>
        <v>173891</v>
      </c>
      <c r="I7" s="23">
        <f>SUM(I8:I357)</f>
        <v>182211</v>
      </c>
      <c r="J7" s="24">
        <f t="shared" ref="J7:J12" si="0">H7/I7</f>
        <v>0.95433865134377183</v>
      </c>
      <c r="K7" s="25">
        <f>SUM(K8:K357)</f>
        <v>32626</v>
      </c>
      <c r="L7" s="26">
        <f>SUM(L8:L357)</f>
        <v>10444170</v>
      </c>
      <c r="M7" s="665">
        <v>173891</v>
      </c>
      <c r="N7" s="666"/>
      <c r="O7" s="21"/>
      <c r="P7" s="21"/>
      <c r="Q7" s="21"/>
      <c r="R7" s="21"/>
      <c r="S7" s="21"/>
      <c r="T7" s="21"/>
      <c r="U7" s="21"/>
      <c r="V7" s="21"/>
    </row>
    <row r="8" spans="1:22" ht="14.25" thickTop="1">
      <c r="A8">
        <v>1</v>
      </c>
      <c r="B8" s="39" t="s">
        <v>1340</v>
      </c>
      <c r="C8" s="35" t="s">
        <v>125</v>
      </c>
      <c r="D8" s="40" t="s">
        <v>53</v>
      </c>
      <c r="E8" s="40" t="s">
        <v>54</v>
      </c>
      <c r="F8" s="35" t="s">
        <v>23</v>
      </c>
      <c r="G8" s="38">
        <v>4</v>
      </c>
      <c r="H8" s="38">
        <v>68872</v>
      </c>
      <c r="I8" s="41">
        <v>76542</v>
      </c>
      <c r="J8" s="9">
        <f t="shared" si="0"/>
        <v>0.89979357738235222</v>
      </c>
      <c r="K8" s="111">
        <v>27036</v>
      </c>
      <c r="L8" s="111">
        <v>3439679</v>
      </c>
      <c r="M8" s="5">
        <f>IF(ISBLANK(I8),"",H8)</f>
        <v>68872</v>
      </c>
      <c r="N8" s="7" t="s">
        <v>1341</v>
      </c>
      <c r="O8" s="7"/>
      <c r="P8" s="7"/>
    </row>
    <row r="9" spans="1:22">
      <c r="A9">
        <v>2</v>
      </c>
      <c r="B9" s="39" t="s">
        <v>1342</v>
      </c>
      <c r="C9" s="35" t="s">
        <v>125</v>
      </c>
      <c r="D9" s="40" t="s">
        <v>81</v>
      </c>
      <c r="E9" s="40" t="s">
        <v>54</v>
      </c>
      <c r="F9" s="35" t="s">
        <v>23</v>
      </c>
      <c r="G9" s="38">
        <v>4</v>
      </c>
      <c r="H9" s="38">
        <v>3189</v>
      </c>
      <c r="I9" s="41">
        <v>3839</v>
      </c>
      <c r="J9" s="9">
        <f t="shared" si="0"/>
        <v>0.8306850742380828</v>
      </c>
      <c r="K9" s="111">
        <v>1878</v>
      </c>
      <c r="L9" s="111">
        <v>142589</v>
      </c>
      <c r="M9" s="5">
        <f>IF(ISBLANK(I9),"",H9)</f>
        <v>3189</v>
      </c>
      <c r="N9" s="139" t="s">
        <v>1343</v>
      </c>
      <c r="O9" s="139"/>
      <c r="P9" s="139"/>
    </row>
    <row r="10" spans="1:22">
      <c r="A10">
        <v>3</v>
      </c>
      <c r="B10" s="39" t="s">
        <v>1344</v>
      </c>
      <c r="C10" s="35" t="s">
        <v>206</v>
      </c>
      <c r="D10" s="40" t="s">
        <v>1345</v>
      </c>
      <c r="E10" s="40" t="s">
        <v>78</v>
      </c>
      <c r="F10" s="35" t="s">
        <v>23</v>
      </c>
      <c r="G10" s="38">
        <v>1</v>
      </c>
      <c r="H10" s="38">
        <v>11297</v>
      </c>
      <c r="I10" s="41">
        <v>11297</v>
      </c>
      <c r="J10" s="9">
        <f t="shared" si="0"/>
        <v>1</v>
      </c>
      <c r="K10" s="111">
        <v>312</v>
      </c>
      <c r="L10" s="111">
        <v>784032</v>
      </c>
      <c r="M10" s="67">
        <v>11297</v>
      </c>
      <c r="N10" s="139" t="s">
        <v>1346</v>
      </c>
      <c r="O10" s="139"/>
      <c r="P10" s="139"/>
    </row>
    <row r="11" spans="1:22">
      <c r="A11">
        <v>4</v>
      </c>
      <c r="B11" s="39" t="s">
        <v>1347</v>
      </c>
      <c r="C11" s="35" t="s">
        <v>464</v>
      </c>
      <c r="D11" s="40" t="s">
        <v>1348</v>
      </c>
      <c r="E11" s="40" t="s">
        <v>78</v>
      </c>
      <c r="F11" s="35" t="s">
        <v>23</v>
      </c>
      <c r="G11" s="38">
        <v>1</v>
      </c>
      <c r="H11" s="38">
        <v>84447</v>
      </c>
      <c r="I11" s="41">
        <v>84447</v>
      </c>
      <c r="J11" s="9">
        <f t="shared" si="0"/>
        <v>1</v>
      </c>
      <c r="K11" s="111">
        <v>2800</v>
      </c>
      <c r="L11" s="41">
        <v>5678100</v>
      </c>
      <c r="M11" s="67">
        <v>84447</v>
      </c>
      <c r="N11" s="7" t="s">
        <v>1341</v>
      </c>
      <c r="O11" s="7"/>
      <c r="P11" s="7"/>
    </row>
    <row r="12" spans="1:22">
      <c r="A12">
        <v>5</v>
      </c>
      <c r="B12" s="39" t="s">
        <v>1349</v>
      </c>
      <c r="C12" s="35" t="s">
        <v>464</v>
      </c>
      <c r="D12" s="40" t="s">
        <v>1348</v>
      </c>
      <c r="E12" s="40" t="s">
        <v>78</v>
      </c>
      <c r="F12" s="35" t="s">
        <v>23</v>
      </c>
      <c r="G12" s="38">
        <v>2</v>
      </c>
      <c r="H12" s="38">
        <v>6086</v>
      </c>
      <c r="I12" s="41">
        <v>6086</v>
      </c>
      <c r="J12" s="9">
        <f t="shared" si="0"/>
        <v>1</v>
      </c>
      <c r="K12" s="111">
        <v>600</v>
      </c>
      <c r="L12" s="41">
        <v>399770</v>
      </c>
      <c r="M12" s="67">
        <v>6086</v>
      </c>
      <c r="N12" s="7" t="s">
        <v>1350</v>
      </c>
      <c r="O12" s="7"/>
      <c r="P12" s="7"/>
    </row>
  </sheetData>
  <mergeCells count="3">
    <mergeCell ref="E2:G2"/>
    <mergeCell ref="E3:G3"/>
    <mergeCell ref="E4:G4"/>
  </mergeCells>
  <phoneticPr fontId="2"/>
  <dataValidations count="1">
    <dataValidation type="list" allowBlank="1" showInputMessage="1" showErrorMessage="1" sqref="E8:E12">
      <formula1>"10電力,PPS"</formula1>
    </dataValidation>
  </dataValidations>
  <pageMargins left="0.7" right="0.7" top="0.75" bottom="0.75" header="0.3" footer="0.3"/>
  <pageSetup paperSize="9" scale="52"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topLeftCell="A4" workbookViewId="0">
      <selection activeCell="A5" sqref="A5:IV5"/>
    </sheetView>
  </sheetViews>
  <sheetFormatPr defaultRowHeight="13.5"/>
  <sheetData>
    <row r="1" spans="1:15">
      <c r="A1" t="s">
        <v>0</v>
      </c>
      <c r="B1" s="1" t="s">
        <v>1338</v>
      </c>
      <c r="G1" s="2"/>
      <c r="I1" t="s">
        <v>1</v>
      </c>
      <c r="K1" s="3"/>
      <c r="L1" s="3"/>
    </row>
    <row r="2" spans="1:15" ht="13.5" customHeight="1">
      <c r="A2" s="42"/>
      <c r="B2" s="46"/>
      <c r="C2" s="42"/>
      <c r="D2" s="42"/>
      <c r="E2" s="813" t="s">
        <v>27</v>
      </c>
      <c r="F2" s="813"/>
      <c r="G2" s="814"/>
      <c r="H2" s="5">
        <f>SUMIF(E8:E17,"PPS",H8:H17)</f>
        <v>0</v>
      </c>
      <c r="I2" s="6"/>
      <c r="J2" s="3"/>
      <c r="K2" s="47"/>
      <c r="L2" s="47"/>
      <c r="M2" s="42"/>
      <c r="N2" s="42"/>
    </row>
    <row r="3" spans="1:15" ht="13.5" customHeight="1">
      <c r="A3" s="42"/>
      <c r="B3" s="2"/>
      <c r="C3" s="42"/>
      <c r="D3" s="42"/>
      <c r="E3" s="815" t="s">
        <v>28</v>
      </c>
      <c r="F3" s="815"/>
      <c r="G3" s="816"/>
      <c r="H3" s="5">
        <f>O7</f>
        <v>0</v>
      </c>
      <c r="I3" s="6"/>
      <c r="J3" s="2"/>
      <c r="K3" s="47"/>
      <c r="L3" s="47"/>
      <c r="M3" s="42"/>
      <c r="N3" s="42"/>
    </row>
    <row r="4" spans="1:15" ht="13.5" customHeight="1">
      <c r="A4" s="42"/>
      <c r="B4" s="2"/>
      <c r="C4" s="42"/>
      <c r="D4" s="42"/>
      <c r="E4" s="817" t="s">
        <v>29</v>
      </c>
      <c r="F4" s="817"/>
      <c r="G4" s="817"/>
      <c r="H4" s="48" t="e">
        <f>H3/I7</f>
        <v>#DIV/0!</v>
      </c>
      <c r="I4" s="49"/>
      <c r="J4" s="2"/>
      <c r="K4" s="47"/>
      <c r="L4" s="47"/>
      <c r="M4" s="42"/>
      <c r="N4" s="42"/>
      <c r="O4" s="42"/>
    </row>
    <row r="5" spans="1:15">
      <c r="A5" s="2"/>
      <c r="B5" s="11"/>
      <c r="C5" s="2"/>
      <c r="D5" s="2"/>
      <c r="E5" s="12"/>
      <c r="F5" s="12"/>
      <c r="G5" s="12"/>
      <c r="H5" s="14"/>
      <c r="I5" s="14"/>
      <c r="J5" s="11"/>
      <c r="K5" s="15"/>
      <c r="L5" s="15"/>
      <c r="M5" s="2"/>
      <c r="N5" s="2"/>
      <c r="O5" s="2"/>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ht="14.25" thickBot="1">
      <c r="A7" s="21"/>
      <c r="B7" s="22" t="s">
        <v>18</v>
      </c>
      <c r="C7" s="22"/>
      <c r="D7" s="22"/>
      <c r="E7" s="22"/>
      <c r="F7" s="22"/>
      <c r="G7" s="22"/>
      <c r="H7" s="23">
        <f>SUM(H8:H17)</f>
        <v>0</v>
      </c>
      <c r="I7" s="23">
        <f>SUM(I8:I17)</f>
        <v>0</v>
      </c>
      <c r="J7" s="24" t="e">
        <f>H7/I7</f>
        <v>#DIV/0!</v>
      </c>
      <c r="K7" s="51"/>
      <c r="L7" s="51"/>
      <c r="M7" s="22"/>
      <c r="N7" s="22"/>
      <c r="O7" s="52">
        <f>SUM(O8:O17)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17"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17"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sheetData>
  <mergeCells count="3">
    <mergeCell ref="E2:G2"/>
    <mergeCell ref="E3:G3"/>
    <mergeCell ref="E4:G4"/>
  </mergeCells>
  <phoneticPr fontId="2"/>
  <dataValidations count="1">
    <dataValidation type="list" allowBlank="1" showInputMessage="1" showErrorMessage="1" sqref="E8:E17">
      <formula1>"10電力,PPS"</formula1>
    </dataValidation>
  </dataValidation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5" sqref="A5:IV5"/>
    </sheetView>
  </sheetViews>
  <sheetFormatPr defaultRowHeight="13.5"/>
  <sheetData>
    <row r="1" spans="1:10">
      <c r="A1" t="s">
        <v>0</v>
      </c>
      <c r="B1" s="1" t="s">
        <v>1338</v>
      </c>
    </row>
    <row r="2" spans="1:10">
      <c r="B2" s="46"/>
      <c r="E2" s="818" t="s">
        <v>44</v>
      </c>
      <c r="F2" s="818"/>
      <c r="G2" s="819"/>
      <c r="H2" s="5">
        <f>SUMIF(G6:G306,"PPS",H6:H306)</f>
        <v>0</v>
      </c>
    </row>
    <row r="3" spans="1:10">
      <c r="A3" s="42"/>
      <c r="B3" s="11"/>
      <c r="C3" s="42"/>
      <c r="D3" s="42"/>
      <c r="E3" s="71"/>
      <c r="F3" s="71"/>
      <c r="G3" s="71"/>
      <c r="H3" s="13"/>
      <c r="I3" s="42"/>
      <c r="J3" s="42"/>
    </row>
    <row r="4" spans="1:10" ht="54">
      <c r="A4" s="72" t="s">
        <v>45</v>
      </c>
      <c r="B4" s="17" t="s">
        <v>6</v>
      </c>
      <c r="C4" s="17" t="s">
        <v>7</v>
      </c>
      <c r="D4" s="17" t="s">
        <v>10</v>
      </c>
      <c r="E4" s="17" t="s">
        <v>11</v>
      </c>
      <c r="F4" s="17" t="s">
        <v>8</v>
      </c>
      <c r="G4" s="18" t="s">
        <v>9</v>
      </c>
      <c r="H4" s="18" t="s">
        <v>86</v>
      </c>
      <c r="I4" s="73" t="s">
        <v>87</v>
      </c>
      <c r="J4" s="74" t="s">
        <v>48</v>
      </c>
    </row>
    <row r="5" spans="1:10" ht="14.25" thickBot="1">
      <c r="A5" s="21"/>
      <c r="B5" s="22" t="s">
        <v>18</v>
      </c>
      <c r="C5" s="22"/>
      <c r="D5" s="22"/>
      <c r="E5" s="22"/>
      <c r="F5" s="22"/>
      <c r="G5" s="22"/>
      <c r="H5" s="75">
        <f>SUM(H6:H15)</f>
        <v>0</v>
      </c>
      <c r="I5" s="75">
        <f>SUM(I6:I15)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1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9"/>
      <c r="D11" s="19"/>
      <c r="E11" s="19"/>
      <c r="F11" s="19"/>
      <c r="G11" s="28"/>
      <c r="H11" s="19"/>
      <c r="I11" s="19"/>
      <c r="J11" s="17" t="e">
        <f t="shared" si="0"/>
        <v>#DIV/0!</v>
      </c>
    </row>
    <row r="12" spans="1:10">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sheetData>
  <mergeCells count="1">
    <mergeCell ref="E2:G2"/>
  </mergeCells>
  <phoneticPr fontId="2"/>
  <dataValidations count="1">
    <dataValidation type="list" allowBlank="1" showInputMessage="1" showErrorMessage="1" sqref="G6:G15">
      <formula1>"10電力,PPS"</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4" sqref="A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str">
        <f>'[4]04宮城県　電気購入額+配慮契約＋売却額'!B6</f>
        <v>宮城県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85</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
  <sheetViews>
    <sheetView workbookViewId="0">
      <selection activeCell="A5" sqref="A5:IV5"/>
    </sheetView>
  </sheetViews>
  <sheetFormatPr defaultRowHeight="13.5"/>
  <cols>
    <col min="2" max="2" width="41.875" customWidth="1"/>
    <col min="3" max="3" width="14.125" customWidth="1"/>
    <col min="4" max="4" width="33" customWidth="1"/>
    <col min="5" max="5" width="9" customWidth="1"/>
    <col min="6" max="6" width="13.125" customWidth="1"/>
  </cols>
  <sheetData>
    <row r="1" spans="1:10" ht="42" customHeight="1">
      <c r="A1" t="s">
        <v>0</v>
      </c>
      <c r="B1" s="1" t="str">
        <f>'[12]電気購入額+配慮契約＋売却額'!B6</f>
        <v>香川県</v>
      </c>
    </row>
    <row r="2" spans="1:10" s="2" customFormat="1" ht="42" customHeight="1">
      <c r="B2" s="46"/>
      <c r="E2" s="818" t="s">
        <v>55</v>
      </c>
      <c r="F2" s="818"/>
      <c r="G2" s="819"/>
      <c r="H2" s="78">
        <f>SUMIF(G6:G356,"PPS",H6:H356)</f>
        <v>0</v>
      </c>
    </row>
    <row r="3" spans="1:10" s="2" customFormat="1" ht="42" customHeight="1">
      <c r="B3" s="11"/>
      <c r="E3" s="71"/>
      <c r="F3" s="71"/>
      <c r="G3" s="71"/>
      <c r="H3" s="79"/>
    </row>
    <row r="4" spans="1:10" ht="56.25" customHeight="1">
      <c r="A4" s="50" t="s">
        <v>56</v>
      </c>
      <c r="B4" s="17" t="s">
        <v>6</v>
      </c>
      <c r="C4" s="17" t="s">
        <v>7</v>
      </c>
      <c r="D4" s="17" t="s">
        <v>57</v>
      </c>
      <c r="E4" s="17" t="s">
        <v>32</v>
      </c>
      <c r="F4" s="17" t="s">
        <v>58</v>
      </c>
      <c r="G4" s="18" t="s">
        <v>9</v>
      </c>
      <c r="H4" s="73" t="s">
        <v>749</v>
      </c>
      <c r="I4" s="73" t="s">
        <v>750</v>
      </c>
      <c r="J4" s="74" t="s">
        <v>48</v>
      </c>
    </row>
    <row r="5" spans="1:10" s="21" customFormat="1" ht="42" customHeight="1" thickBot="1">
      <c r="B5" s="22" t="s">
        <v>18</v>
      </c>
      <c r="C5" s="22"/>
      <c r="D5" s="22"/>
      <c r="E5" s="22"/>
      <c r="F5" s="22"/>
      <c r="G5" s="22"/>
      <c r="H5" s="75">
        <f>SUM(H6:H65)</f>
        <v>1488292</v>
      </c>
      <c r="I5" s="75">
        <f>SUM(I6:I65)</f>
        <v>41820</v>
      </c>
      <c r="J5" s="22">
        <f>H5/I5</f>
        <v>35.588043998087038</v>
      </c>
    </row>
    <row r="6" spans="1:10" ht="42" customHeight="1" thickTop="1">
      <c r="A6">
        <v>1</v>
      </c>
      <c r="B6" s="18" t="s">
        <v>1351</v>
      </c>
      <c r="C6" s="18" t="s">
        <v>1352</v>
      </c>
      <c r="D6" s="17" t="s">
        <v>1353</v>
      </c>
      <c r="E6" s="58">
        <v>1</v>
      </c>
      <c r="F6" s="17" t="s">
        <v>1354</v>
      </c>
      <c r="G6" s="28" t="s">
        <v>78</v>
      </c>
      <c r="H6" s="5">
        <v>738012</v>
      </c>
      <c r="I6" s="5">
        <v>23063</v>
      </c>
      <c r="J6" s="76">
        <f>H6/I6</f>
        <v>31.999826562025756</v>
      </c>
    </row>
    <row r="7" spans="1:10" ht="42" customHeight="1">
      <c r="A7">
        <v>2</v>
      </c>
      <c r="B7" s="103" t="s">
        <v>1355</v>
      </c>
      <c r="C7" s="103" t="s">
        <v>122</v>
      </c>
      <c r="D7" s="17" t="s">
        <v>1356</v>
      </c>
      <c r="E7" s="58">
        <v>1</v>
      </c>
      <c r="F7" s="17" t="s">
        <v>1354</v>
      </c>
      <c r="G7" s="28" t="s">
        <v>78</v>
      </c>
      <c r="H7" s="5">
        <v>750280</v>
      </c>
      <c r="I7" s="5">
        <v>18757</v>
      </c>
      <c r="J7" s="76">
        <f>H7/I7</f>
        <v>40</v>
      </c>
    </row>
  </sheetData>
  <mergeCells count="1">
    <mergeCell ref="E2:G2"/>
  </mergeCells>
  <phoneticPr fontId="2"/>
  <dataValidations count="1">
    <dataValidation type="list" allowBlank="1" showInputMessage="1" showErrorMessage="1" sqref="G6:G7">
      <formula1>"10電力,PPS"</formula1>
    </dataValidation>
  </dataValidations>
  <pageMargins left="0.7" right="0.7" top="0.75" bottom="0.75" header="0.3" footer="0.3"/>
  <pageSetup paperSize="9" scale="57"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1" workbookViewId="0">
      <selection activeCell="I9" sqref="I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c r="M1" t="s">
        <v>1357</v>
      </c>
    </row>
    <row r="2" spans="1:13" ht="54" customHeight="1">
      <c r="B2" s="4"/>
      <c r="E2" s="813" t="s">
        <v>2</v>
      </c>
      <c r="F2" s="813"/>
      <c r="G2" s="814"/>
      <c r="H2" s="5">
        <f>SUMIF(E8:E357,"PPS",H8:H357)</f>
        <v>12027.045</v>
      </c>
      <c r="I2" s="6"/>
      <c r="J2" s="3"/>
    </row>
    <row r="3" spans="1:13" ht="57" customHeight="1">
      <c r="B3" s="2"/>
      <c r="E3" s="815" t="s">
        <v>3</v>
      </c>
      <c r="F3" s="815"/>
      <c r="G3" s="816"/>
      <c r="H3" s="5">
        <f>M7</f>
        <v>12027.045</v>
      </c>
      <c r="I3" s="6"/>
      <c r="J3" s="7"/>
    </row>
    <row r="4" spans="1:13" s="7" customFormat="1" ht="55.5" customHeight="1">
      <c r="B4" s="8"/>
      <c r="E4" s="817" t="s">
        <v>4</v>
      </c>
      <c r="F4" s="817"/>
      <c r="G4" s="817"/>
      <c r="H4" s="9">
        <f>H3/I7</f>
        <v>0.94192679266159773</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12027.045</v>
      </c>
      <c r="I7" s="23">
        <f>SUM(I8:I357)</f>
        <v>12768.556</v>
      </c>
      <c r="J7" s="24">
        <f>H7/I7</f>
        <v>0.94192679266159773</v>
      </c>
      <c r="K7" s="25">
        <f>SUM(K8:K357)</f>
        <v>316</v>
      </c>
      <c r="L7" s="26">
        <f>SUM(L8:L357)</f>
        <v>624000</v>
      </c>
      <c r="M7" s="27">
        <f>SUM(M8:M357)</f>
        <v>12027.045</v>
      </c>
    </row>
    <row r="8" spans="1:13" ht="43.5" customHeight="1" thickTop="1">
      <c r="A8">
        <v>1</v>
      </c>
      <c r="B8" s="39" t="s">
        <v>1358</v>
      </c>
      <c r="C8" s="37" t="s">
        <v>1359</v>
      </c>
      <c r="D8" s="102" t="s">
        <v>53</v>
      </c>
      <c r="E8" s="40" t="s">
        <v>54</v>
      </c>
      <c r="F8" s="35" t="s">
        <v>23</v>
      </c>
      <c r="G8" s="38">
        <v>3</v>
      </c>
      <c r="H8" s="38">
        <v>12027.045</v>
      </c>
      <c r="I8" s="41">
        <v>12768.556</v>
      </c>
      <c r="J8" s="9">
        <f>H8/I8</f>
        <v>0.94192679266159773</v>
      </c>
      <c r="K8" s="41">
        <v>316</v>
      </c>
      <c r="L8" s="41">
        <v>624000</v>
      </c>
      <c r="M8" s="17">
        <f t="shared" ref="M8:M14" si="0">IF(ISBLANK(I8),"",H8)</f>
        <v>12027.045</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c r="O1" t="s">
        <v>1360</v>
      </c>
    </row>
    <row r="2" spans="1:15" s="42" customFormat="1" ht="51" customHeight="1">
      <c r="B2" s="667" t="s">
        <v>1361</v>
      </c>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
  <sheetViews>
    <sheetView workbookViewId="0">
      <selection activeCell="B2" sqref="B2"/>
    </sheetView>
  </sheetViews>
  <sheetFormatPr defaultRowHeight="13.5"/>
  <cols>
    <col min="2" max="2" width="20" customWidth="1"/>
    <col min="3" max="4" width="19.875" customWidth="1"/>
    <col min="5" max="5" width="13" bestFit="1" customWidth="1"/>
    <col min="6" max="6" width="24" customWidth="1"/>
    <col min="7" max="7" width="13.125" bestFit="1" customWidth="1"/>
    <col min="8" max="8" width="11.375" bestFit="1" customWidth="1"/>
    <col min="9" max="9" width="10.25" bestFit="1" customWidth="1"/>
    <col min="10" max="10" width="15.625" customWidth="1"/>
  </cols>
  <sheetData>
    <row r="1" spans="1:11">
      <c r="A1" t="s">
        <v>0</v>
      </c>
      <c r="B1" s="1" t="e">
        <f>#REF!</f>
        <v>#REF!</v>
      </c>
      <c r="J1" t="s">
        <v>1362</v>
      </c>
    </row>
    <row r="2" spans="1:11" ht="49.5" customHeight="1">
      <c r="B2" s="46"/>
      <c r="E2" s="818" t="s">
        <v>44</v>
      </c>
      <c r="F2" s="818"/>
      <c r="G2" s="819"/>
      <c r="H2" s="5">
        <f>SUMIF(G6:G299,"PPS",H6:H299)</f>
        <v>74948011</v>
      </c>
    </row>
    <row r="3" spans="1:11" s="42" customFormat="1" ht="16.5" customHeight="1">
      <c r="B3" s="11"/>
      <c r="E3" s="71"/>
      <c r="F3" s="71"/>
      <c r="G3" s="71"/>
      <c r="H3" s="13"/>
    </row>
    <row r="4" spans="1:11" ht="40.5">
      <c r="A4" s="72" t="s">
        <v>45</v>
      </c>
      <c r="B4" s="17" t="s">
        <v>6</v>
      </c>
      <c r="C4" s="17" t="s">
        <v>7</v>
      </c>
      <c r="D4" s="17" t="s">
        <v>10</v>
      </c>
      <c r="E4" s="17" t="s">
        <v>11</v>
      </c>
      <c r="F4" s="17" t="s">
        <v>8</v>
      </c>
      <c r="G4" s="18" t="s">
        <v>9</v>
      </c>
      <c r="H4" s="18" t="s">
        <v>86</v>
      </c>
      <c r="I4" s="73" t="s">
        <v>87</v>
      </c>
      <c r="J4" s="74" t="s">
        <v>48</v>
      </c>
    </row>
    <row r="5" spans="1:11" s="21" customFormat="1" ht="14.25" thickBot="1">
      <c r="B5" s="22" t="s">
        <v>18</v>
      </c>
      <c r="C5" s="22"/>
      <c r="D5" s="22"/>
      <c r="E5" s="22"/>
      <c r="F5" s="22"/>
      <c r="G5" s="22"/>
      <c r="H5" s="75">
        <f>SUM(H6:H8)</f>
        <v>77153110</v>
      </c>
      <c r="I5" s="75">
        <f>SUM(I6:I8)</f>
        <v>2579229</v>
      </c>
      <c r="J5" s="22">
        <f>H5/I5</f>
        <v>29.913245392324605</v>
      </c>
    </row>
    <row r="6" spans="1:11" ht="41.25" customHeight="1" thickTop="1">
      <c r="A6">
        <v>1</v>
      </c>
      <c r="B6" s="18" t="s">
        <v>1363</v>
      </c>
      <c r="C6" s="17" t="s">
        <v>1364</v>
      </c>
      <c r="D6" s="17" t="s">
        <v>23</v>
      </c>
      <c r="E6" s="77">
        <v>1</v>
      </c>
      <c r="F6" s="17" t="s">
        <v>1354</v>
      </c>
      <c r="G6" s="28" t="s">
        <v>78</v>
      </c>
      <c r="H6" s="5">
        <v>2205099</v>
      </c>
      <c r="I6" s="5">
        <v>64195</v>
      </c>
      <c r="J6" s="76">
        <f>H6/I6</f>
        <v>34.350011683152893</v>
      </c>
    </row>
    <row r="7" spans="1:11" ht="41.25" customHeight="1">
      <c r="A7">
        <v>2</v>
      </c>
      <c r="B7" s="18" t="s">
        <v>1365</v>
      </c>
      <c r="C7" s="17" t="s">
        <v>1366</v>
      </c>
      <c r="D7" s="17" t="s">
        <v>23</v>
      </c>
      <c r="E7" s="77">
        <v>2</v>
      </c>
      <c r="F7" s="17" t="s">
        <v>53</v>
      </c>
      <c r="G7" s="28" t="s">
        <v>54</v>
      </c>
      <c r="H7" s="5">
        <v>74948011</v>
      </c>
      <c r="I7" s="5">
        <v>2515034</v>
      </c>
      <c r="J7" s="17">
        <f>H7/I7</f>
        <v>29.799999125260335</v>
      </c>
      <c r="K7" t="s">
        <v>1367</v>
      </c>
    </row>
    <row r="8" spans="1:11" ht="41.25" customHeight="1">
      <c r="A8">
        <v>3</v>
      </c>
      <c r="B8" s="17"/>
      <c r="C8" s="17"/>
      <c r="D8" s="17"/>
      <c r="E8" s="77"/>
      <c r="F8" s="17"/>
      <c r="G8" s="28"/>
      <c r="H8" s="5"/>
      <c r="I8" s="5"/>
      <c r="J8" s="17" t="e">
        <f>H8/I8</f>
        <v>#DIV/0!</v>
      </c>
    </row>
  </sheetData>
  <mergeCells count="1">
    <mergeCell ref="E2:G2"/>
  </mergeCells>
  <phoneticPr fontId="2"/>
  <dataValidations count="1">
    <dataValidation type="list" allowBlank="1" showInputMessage="1" showErrorMessage="1" sqref="G6:G8">
      <formula1>"10電力,PPS"</formula1>
    </dataValidation>
  </dataValidations>
  <pageMargins left="0.78700000000000003" right="0.78700000000000003" top="0.63" bottom="0.61" header="0.51200000000000001" footer="0.51200000000000001"/>
  <pageSetup paperSize="9" scale="7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
  <sheetViews>
    <sheetView workbookViewId="0">
      <selection activeCell="B2" sqref="B2"/>
    </sheetView>
  </sheetViews>
  <sheetFormatPr defaultRowHeight="13.5"/>
  <cols>
    <col min="2" max="2" width="30.625" customWidth="1"/>
    <col min="5" max="5" width="13" bestFit="1" customWidth="1"/>
    <col min="7" max="7" width="13.125" bestFit="1" customWidth="1"/>
    <col min="8" max="9" width="13.625" customWidth="1"/>
  </cols>
  <sheetData>
    <row r="1" spans="1:11">
      <c r="A1" t="s">
        <v>0</v>
      </c>
      <c r="B1" s="1" t="e">
        <f>#REF!</f>
        <v>#REF!</v>
      </c>
      <c r="J1" t="s">
        <v>1368</v>
      </c>
    </row>
    <row r="2" spans="1:11" s="2" customFormat="1" ht="56.25" customHeight="1">
      <c r="B2" s="46"/>
      <c r="E2" s="818" t="s">
        <v>55</v>
      </c>
      <c r="F2" s="818"/>
      <c r="G2" s="819"/>
      <c r="H2" s="78">
        <f>SUMIF(G6:G299,"PPS",H6:H299)</f>
        <v>0</v>
      </c>
    </row>
    <row r="3" spans="1:11" s="2" customFormat="1" ht="16.5" customHeight="1">
      <c r="B3" s="11"/>
      <c r="E3" s="71"/>
      <c r="F3" s="71"/>
      <c r="G3" s="71"/>
      <c r="H3" s="79"/>
    </row>
    <row r="4" spans="1:11" ht="54">
      <c r="A4" s="50" t="s">
        <v>56</v>
      </c>
      <c r="B4" s="17" t="s">
        <v>6</v>
      </c>
      <c r="C4" s="17" t="s">
        <v>7</v>
      </c>
      <c r="D4" s="17" t="s">
        <v>57</v>
      </c>
      <c r="E4" s="17" t="s">
        <v>32</v>
      </c>
      <c r="F4" s="17" t="s">
        <v>58</v>
      </c>
      <c r="G4" s="18" t="s">
        <v>9</v>
      </c>
      <c r="H4" s="73" t="s">
        <v>86</v>
      </c>
      <c r="I4" s="73" t="s">
        <v>87</v>
      </c>
      <c r="J4" s="74" t="s">
        <v>48</v>
      </c>
    </row>
    <row r="5" spans="1:11" s="21" customFormat="1" ht="14.25" thickBot="1">
      <c r="B5" s="22" t="s">
        <v>18</v>
      </c>
      <c r="C5" s="22"/>
      <c r="D5" s="22"/>
      <c r="E5" s="22"/>
      <c r="F5" s="22"/>
      <c r="G5" s="22"/>
      <c r="H5" s="75">
        <f>SUM(H6:H8)</f>
        <v>2436517144</v>
      </c>
      <c r="I5" s="75">
        <f>SUM(I6:I8)</f>
        <v>269351279</v>
      </c>
      <c r="J5" s="22">
        <f>H5/I5</f>
        <v>9.0458718185630005</v>
      </c>
    </row>
    <row r="6" spans="1:11" ht="26.25" customHeight="1" thickTop="1">
      <c r="A6">
        <v>1</v>
      </c>
      <c r="B6" s="17" t="s">
        <v>1369</v>
      </c>
      <c r="C6" s="17" t="s">
        <v>1366</v>
      </c>
      <c r="D6" s="17" t="s">
        <v>1370</v>
      </c>
      <c r="E6" s="77">
        <v>1</v>
      </c>
      <c r="F6" s="17" t="s">
        <v>1354</v>
      </c>
      <c r="G6" s="28" t="s">
        <v>78</v>
      </c>
      <c r="H6" s="5">
        <v>2429704580</v>
      </c>
      <c r="I6" s="5">
        <v>269116363</v>
      </c>
      <c r="J6" s="76">
        <f>H6/I6</f>
        <v>9.0284535392595213</v>
      </c>
    </row>
    <row r="7" spans="1:11" ht="26.25" customHeight="1">
      <c r="A7">
        <v>2</v>
      </c>
      <c r="B7" s="17" t="s">
        <v>1365</v>
      </c>
      <c r="C7" s="17" t="s">
        <v>1366</v>
      </c>
      <c r="D7" s="17" t="s">
        <v>90</v>
      </c>
      <c r="E7" s="77">
        <v>1</v>
      </c>
      <c r="F7" s="17" t="s">
        <v>1354</v>
      </c>
      <c r="G7" s="28" t="s">
        <v>78</v>
      </c>
      <c r="H7" s="5">
        <v>6812564</v>
      </c>
      <c r="I7" s="5">
        <v>234916</v>
      </c>
      <c r="J7" s="17">
        <f>H7/I7</f>
        <v>29</v>
      </c>
      <c r="K7" t="s">
        <v>1371</v>
      </c>
    </row>
    <row r="8" spans="1:11" ht="26.25" customHeight="1">
      <c r="A8">
        <v>3</v>
      </c>
      <c r="B8" s="17"/>
      <c r="C8" s="17"/>
      <c r="D8" s="17"/>
      <c r="E8" s="77"/>
      <c r="F8" s="17"/>
      <c r="G8" s="28"/>
      <c r="H8" s="5"/>
      <c r="I8" s="5"/>
      <c r="J8" s="17" t="e">
        <f>H8/I8</f>
        <v>#DIV/0!</v>
      </c>
    </row>
  </sheetData>
  <mergeCells count="1">
    <mergeCell ref="E2:G2"/>
  </mergeCells>
  <phoneticPr fontId="2"/>
  <dataValidations count="1">
    <dataValidation type="list" allowBlank="1" showInputMessage="1" showErrorMessage="1" sqref="G6:G8">
      <formula1>"10電力,PPS"</formula1>
    </dataValidation>
  </dataValidations>
  <pageMargins left="0.78700000000000003" right="0.78700000000000003" top="0.63" bottom="0.61" header="0.51200000000000001" footer="0.51200000000000001"/>
  <pageSetup paperSize="9" scale="84"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9"/>
  <sheetViews>
    <sheetView topLeftCell="A7"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5">
      <c r="A1" t="s">
        <v>0</v>
      </c>
      <c r="B1" s="1" t="e">
        <f>#REF!</f>
        <v>#REF!</v>
      </c>
      <c r="I1" t="s">
        <v>1</v>
      </c>
    </row>
    <row r="2" spans="1:15" ht="54" customHeight="1">
      <c r="B2" s="4"/>
      <c r="E2" s="813" t="s">
        <v>2</v>
      </c>
      <c r="F2" s="813"/>
      <c r="G2" s="814"/>
      <c r="H2" s="5">
        <f>SUMIF(E10:E357,"PPS",H10:H357)</f>
        <v>330804</v>
      </c>
      <c r="I2" s="6"/>
      <c r="J2" s="3"/>
    </row>
    <row r="3" spans="1:15" ht="57" customHeight="1">
      <c r="B3" s="2"/>
      <c r="E3" s="815" t="s">
        <v>3</v>
      </c>
      <c r="F3" s="815"/>
      <c r="G3" s="816"/>
      <c r="H3" s="5">
        <f>M7</f>
        <v>447643</v>
      </c>
      <c r="I3" s="6"/>
      <c r="J3" s="7"/>
    </row>
    <row r="4" spans="1:15" s="7" customFormat="1" ht="55.5" customHeight="1">
      <c r="B4" s="8"/>
      <c r="E4" s="817" t="s">
        <v>1640</v>
      </c>
      <c r="F4" s="817"/>
      <c r="G4" s="817"/>
      <c r="H4" s="9">
        <f>H3/I7</f>
        <v>0.99750202779189057</v>
      </c>
      <c r="I4" s="6"/>
      <c r="K4" s="10"/>
      <c r="L4" s="10"/>
    </row>
    <row r="5" spans="1:15" s="2" customFormat="1" ht="17.25" customHeight="1">
      <c r="B5" s="11"/>
      <c r="E5" s="12"/>
      <c r="F5" s="12"/>
      <c r="G5" s="12"/>
      <c r="H5" s="13"/>
      <c r="I5" s="14"/>
      <c r="J5" s="11"/>
      <c r="K5" s="15"/>
      <c r="L5" s="15"/>
    </row>
    <row r="6" spans="1:15" ht="54">
      <c r="A6" s="16" t="s">
        <v>5</v>
      </c>
      <c r="B6" s="17" t="s">
        <v>6</v>
      </c>
      <c r="C6" s="17" t="s">
        <v>7</v>
      </c>
      <c r="D6" s="17" t="s">
        <v>8</v>
      </c>
      <c r="E6" s="18" t="s">
        <v>9</v>
      </c>
      <c r="F6" s="17" t="s">
        <v>10</v>
      </c>
      <c r="G6" s="19" t="s">
        <v>11</v>
      </c>
      <c r="H6" s="18" t="s">
        <v>12</v>
      </c>
      <c r="I6" s="18" t="s">
        <v>13</v>
      </c>
      <c r="J6" s="18" t="s">
        <v>14</v>
      </c>
      <c r="K6" s="18" t="s">
        <v>15</v>
      </c>
      <c r="L6" s="18" t="s">
        <v>16</v>
      </c>
      <c r="M6" s="20" t="s">
        <v>17</v>
      </c>
    </row>
    <row r="7" spans="1:15" s="21" customFormat="1" ht="14.25" thickBot="1">
      <c r="B7" s="22" t="s">
        <v>18</v>
      </c>
      <c r="C7" s="22"/>
      <c r="D7" s="22"/>
      <c r="E7" s="22"/>
      <c r="F7" s="22"/>
      <c r="G7" s="22"/>
      <c r="H7" s="23">
        <f>SUM(H10:H357)</f>
        <v>410243</v>
      </c>
      <c r="I7" s="23">
        <f>SUM(I10:I357)</f>
        <v>448764</v>
      </c>
      <c r="J7" s="24">
        <f>H7/I7</f>
        <v>0.91416200943034642</v>
      </c>
      <c r="K7" s="25">
        <f>SUM(K10:K357)</f>
        <v>10707</v>
      </c>
      <c r="L7" s="26">
        <f>SUM(L10:L357)</f>
        <v>22724400</v>
      </c>
      <c r="M7" s="27">
        <f>SUM(M10:M357)</f>
        <v>447643</v>
      </c>
    </row>
    <row r="8" spans="1:15" s="745" customFormat="1" ht="14.25" thickTop="1">
      <c r="A8" s="745">
        <v>1</v>
      </c>
      <c r="B8" s="746" t="s">
        <v>1680</v>
      </c>
      <c r="C8" s="17" t="s">
        <v>125</v>
      </c>
      <c r="D8" s="103" t="s">
        <v>1335</v>
      </c>
      <c r="E8" s="40" t="s">
        <v>78</v>
      </c>
      <c r="F8" s="17" t="s">
        <v>23</v>
      </c>
      <c r="G8" s="38">
        <v>3</v>
      </c>
      <c r="H8" s="38">
        <v>16038</v>
      </c>
      <c r="I8" s="41">
        <f>+H8</f>
        <v>16038</v>
      </c>
      <c r="J8" s="9">
        <f>H8/I8</f>
        <v>1</v>
      </c>
      <c r="K8" s="111">
        <v>311</v>
      </c>
      <c r="L8" s="111">
        <v>1037100</v>
      </c>
      <c r="M8" s="675">
        <f t="shared" ref="M8:M14" si="0">IF(ISBLANK(I8),"",H8)</f>
        <v>16038</v>
      </c>
      <c r="N8" s="6" t="s">
        <v>1681</v>
      </c>
      <c r="O8" s="8"/>
    </row>
    <row r="9" spans="1:15" s="745" customFormat="1">
      <c r="A9" s="745">
        <v>2</v>
      </c>
      <c r="B9" s="747" t="s">
        <v>1682</v>
      </c>
      <c r="C9" s="17" t="s">
        <v>125</v>
      </c>
      <c r="D9" s="103" t="s">
        <v>1683</v>
      </c>
      <c r="E9" s="40" t="s">
        <v>54</v>
      </c>
      <c r="F9" s="17" t="s">
        <v>23</v>
      </c>
      <c r="G9" s="38">
        <v>4</v>
      </c>
      <c r="H9" s="38">
        <v>3180</v>
      </c>
      <c r="I9" s="41">
        <v>3528</v>
      </c>
      <c r="J9" s="9">
        <f>H9/I9</f>
        <v>0.90136054421768708</v>
      </c>
      <c r="K9" s="376">
        <v>88</v>
      </c>
      <c r="L9" s="376">
        <v>171800</v>
      </c>
      <c r="M9" s="5">
        <f t="shared" si="0"/>
        <v>3180</v>
      </c>
      <c r="N9" s="6" t="s">
        <v>1681</v>
      </c>
      <c r="O9" s="8"/>
    </row>
    <row r="10" spans="1:15" ht="14.25">
      <c r="A10" s="745">
        <v>3</v>
      </c>
      <c r="B10" s="748" t="s">
        <v>1121</v>
      </c>
      <c r="C10" s="17" t="s">
        <v>1684</v>
      </c>
      <c r="D10" s="749" t="s">
        <v>1685</v>
      </c>
      <c r="E10" s="40" t="s">
        <v>54</v>
      </c>
      <c r="F10" s="17" t="s">
        <v>23</v>
      </c>
      <c r="G10" s="38">
        <v>3</v>
      </c>
      <c r="H10" s="750">
        <v>2106</v>
      </c>
      <c r="I10" s="750">
        <v>2428</v>
      </c>
      <c r="J10" s="9">
        <f>H10/I10</f>
        <v>0.86738056013179576</v>
      </c>
      <c r="K10" s="472">
        <v>68</v>
      </c>
      <c r="L10" s="472">
        <v>110500</v>
      </c>
      <c r="M10" s="5">
        <f t="shared" si="0"/>
        <v>2106</v>
      </c>
      <c r="N10" s="6"/>
      <c r="O10" s="7"/>
    </row>
    <row r="11" spans="1:15" ht="14.25">
      <c r="A11" s="745">
        <v>4</v>
      </c>
      <c r="B11" s="748" t="s">
        <v>1686</v>
      </c>
      <c r="C11" s="17" t="s">
        <v>1687</v>
      </c>
      <c r="D11" s="749" t="s">
        <v>1685</v>
      </c>
      <c r="E11" s="40" t="s">
        <v>54</v>
      </c>
      <c r="F11" s="17" t="s">
        <v>23</v>
      </c>
      <c r="G11" s="35">
        <v>2</v>
      </c>
      <c r="H11" s="750">
        <v>4533</v>
      </c>
      <c r="I11" s="750">
        <v>4631</v>
      </c>
      <c r="J11" s="9">
        <f t="shared" ref="J11:J74" si="1">H11/I11</f>
        <v>0.97883826387389328</v>
      </c>
      <c r="K11" s="472">
        <v>99</v>
      </c>
      <c r="L11" s="472">
        <v>245800</v>
      </c>
      <c r="M11" s="5">
        <f t="shared" si="0"/>
        <v>4533</v>
      </c>
      <c r="N11" s="6"/>
    </row>
    <row r="12" spans="1:15" ht="14.25">
      <c r="A12" s="745">
        <v>5</v>
      </c>
      <c r="B12" s="748" t="s">
        <v>1688</v>
      </c>
      <c r="C12" s="17" t="s">
        <v>1687</v>
      </c>
      <c r="D12" s="749" t="s">
        <v>1685</v>
      </c>
      <c r="E12" s="40" t="s">
        <v>54</v>
      </c>
      <c r="F12" s="17" t="s">
        <v>23</v>
      </c>
      <c r="G12" s="35">
        <v>4</v>
      </c>
      <c r="H12" s="750">
        <v>2209</v>
      </c>
      <c r="I12" s="750">
        <v>2465</v>
      </c>
      <c r="J12" s="9">
        <f t="shared" si="1"/>
        <v>0.89614604462474645</v>
      </c>
      <c r="K12" s="472">
        <v>65</v>
      </c>
      <c r="L12" s="472">
        <v>116500</v>
      </c>
      <c r="M12" s="5">
        <f t="shared" si="0"/>
        <v>2209</v>
      </c>
      <c r="N12" s="6"/>
    </row>
    <row r="13" spans="1:15" s="42" customFormat="1" ht="14.25">
      <c r="A13" s="745">
        <v>6</v>
      </c>
      <c r="B13" s="748" t="s">
        <v>1689</v>
      </c>
      <c r="C13" s="17" t="s">
        <v>1687</v>
      </c>
      <c r="D13" s="749" t="s">
        <v>1440</v>
      </c>
      <c r="E13" s="40" t="s">
        <v>54</v>
      </c>
      <c r="F13" s="17" t="s">
        <v>23</v>
      </c>
      <c r="G13" s="35">
        <v>3</v>
      </c>
      <c r="H13" s="750">
        <v>974</v>
      </c>
      <c r="I13" s="750">
        <v>999</v>
      </c>
      <c r="J13" s="43">
        <f t="shared" si="1"/>
        <v>0.97497497497497498</v>
      </c>
      <c r="K13" s="472">
        <v>22</v>
      </c>
      <c r="L13" s="472">
        <v>51900</v>
      </c>
      <c r="M13" s="5">
        <f t="shared" si="0"/>
        <v>974</v>
      </c>
      <c r="N13" s="6"/>
    </row>
    <row r="14" spans="1:15" s="42" customFormat="1" ht="14.25">
      <c r="A14" s="745">
        <v>7</v>
      </c>
      <c r="B14" s="748" t="s">
        <v>1690</v>
      </c>
      <c r="C14" s="17" t="s">
        <v>1687</v>
      </c>
      <c r="D14" s="749" t="s">
        <v>1440</v>
      </c>
      <c r="E14" s="40" t="s">
        <v>54</v>
      </c>
      <c r="F14" s="17" t="s">
        <v>23</v>
      </c>
      <c r="G14" s="35">
        <v>4</v>
      </c>
      <c r="H14" s="750">
        <v>3992</v>
      </c>
      <c r="I14" s="750">
        <v>4412</v>
      </c>
      <c r="J14" s="43">
        <f t="shared" si="1"/>
        <v>0.90480507706255664</v>
      </c>
      <c r="K14" s="472">
        <v>121</v>
      </c>
      <c r="L14" s="472">
        <v>202600</v>
      </c>
      <c r="M14" s="5">
        <f t="shared" si="0"/>
        <v>3992</v>
      </c>
      <c r="N14" s="6"/>
    </row>
    <row r="15" spans="1:15" ht="14.25">
      <c r="A15" s="745">
        <v>8</v>
      </c>
      <c r="B15" s="748" t="s">
        <v>1691</v>
      </c>
      <c r="C15" s="17" t="s">
        <v>1687</v>
      </c>
      <c r="D15" s="749" t="s">
        <v>1685</v>
      </c>
      <c r="E15" s="40" t="s">
        <v>54</v>
      </c>
      <c r="F15" s="17" t="s">
        <v>23</v>
      </c>
      <c r="G15" s="35">
        <v>4</v>
      </c>
      <c r="H15" s="750">
        <v>1831</v>
      </c>
      <c r="I15" s="750">
        <v>2039</v>
      </c>
      <c r="J15" s="9">
        <f t="shared" si="1"/>
        <v>0.89798921039725355</v>
      </c>
      <c r="K15" s="472">
        <v>57</v>
      </c>
      <c r="L15" s="472">
        <v>92800</v>
      </c>
      <c r="M15" s="5">
        <f>IF(ISBLANK(I15),"",I15)</f>
        <v>2039</v>
      </c>
      <c r="N15" s="6"/>
    </row>
    <row r="16" spans="1:15" ht="14.25">
      <c r="A16" s="745">
        <v>9</v>
      </c>
      <c r="B16" s="748" t="s">
        <v>1692</v>
      </c>
      <c r="C16" s="17" t="s">
        <v>1693</v>
      </c>
      <c r="D16" s="749" t="s">
        <v>1694</v>
      </c>
      <c r="E16" s="40" t="s">
        <v>78</v>
      </c>
      <c r="F16" s="17" t="s">
        <v>23</v>
      </c>
      <c r="G16" s="19">
        <v>2</v>
      </c>
      <c r="H16" s="750">
        <v>2361</v>
      </c>
      <c r="I16" s="750">
        <v>2361</v>
      </c>
      <c r="J16" s="43">
        <f t="shared" si="1"/>
        <v>1</v>
      </c>
      <c r="K16" s="472">
        <v>44</v>
      </c>
      <c r="L16" s="472">
        <v>134200</v>
      </c>
      <c r="M16" s="5">
        <f t="shared" ref="M16:M79" si="2">IF(ISBLANK(I16),"",I16)</f>
        <v>2361</v>
      </c>
      <c r="N16" s="6"/>
    </row>
    <row r="17" spans="1:14" ht="14.25">
      <c r="A17" s="745">
        <v>10</v>
      </c>
      <c r="B17" s="748" t="s">
        <v>1695</v>
      </c>
      <c r="C17" s="17" t="s">
        <v>1693</v>
      </c>
      <c r="D17" s="749" t="s">
        <v>1440</v>
      </c>
      <c r="E17" s="40" t="s">
        <v>54</v>
      </c>
      <c r="F17" s="17" t="s">
        <v>23</v>
      </c>
      <c r="G17" s="19">
        <v>3</v>
      </c>
      <c r="H17" s="750">
        <v>3332</v>
      </c>
      <c r="I17" s="750">
        <v>3351</v>
      </c>
      <c r="J17" s="43">
        <f t="shared" si="1"/>
        <v>0.99433005073112501</v>
      </c>
      <c r="K17" s="472">
        <v>61</v>
      </c>
      <c r="L17" s="472">
        <v>192000</v>
      </c>
      <c r="M17" s="5">
        <f t="shared" si="2"/>
        <v>3351</v>
      </c>
      <c r="N17" s="6"/>
    </row>
    <row r="18" spans="1:14" ht="14.25">
      <c r="A18" s="745">
        <v>11</v>
      </c>
      <c r="B18" s="748" t="s">
        <v>1696</v>
      </c>
      <c r="C18" s="17" t="s">
        <v>1697</v>
      </c>
      <c r="D18" s="749" t="s">
        <v>1694</v>
      </c>
      <c r="E18" s="40" t="s">
        <v>78</v>
      </c>
      <c r="F18" s="17" t="s">
        <v>23</v>
      </c>
      <c r="G18" s="19">
        <v>2</v>
      </c>
      <c r="H18" s="750">
        <v>11265</v>
      </c>
      <c r="I18" s="750">
        <v>11265</v>
      </c>
      <c r="J18" s="9">
        <f t="shared" si="1"/>
        <v>1</v>
      </c>
      <c r="K18" s="472">
        <v>210</v>
      </c>
      <c r="L18" s="472">
        <v>640100</v>
      </c>
      <c r="M18" s="5">
        <f t="shared" si="2"/>
        <v>11265</v>
      </c>
      <c r="N18" s="6"/>
    </row>
    <row r="19" spans="1:14" ht="14.25">
      <c r="A19" s="745">
        <v>12</v>
      </c>
      <c r="B19" s="748" t="s">
        <v>1698</v>
      </c>
      <c r="C19" s="17" t="s">
        <v>1697</v>
      </c>
      <c r="D19" s="749" t="s">
        <v>1685</v>
      </c>
      <c r="E19" s="40" t="s">
        <v>54</v>
      </c>
      <c r="F19" s="17" t="s">
        <v>23</v>
      </c>
      <c r="G19" s="19">
        <v>3</v>
      </c>
      <c r="H19" s="750">
        <v>8839</v>
      </c>
      <c r="I19" s="750">
        <v>9187</v>
      </c>
      <c r="J19" s="9">
        <f t="shared" si="1"/>
        <v>0.96212038750408191</v>
      </c>
      <c r="K19" s="472">
        <v>199</v>
      </c>
      <c r="L19" s="472">
        <v>482800</v>
      </c>
      <c r="M19" s="5">
        <f t="shared" si="2"/>
        <v>9187</v>
      </c>
      <c r="N19" s="6"/>
    </row>
    <row r="20" spans="1:14" ht="14.25">
      <c r="A20" s="745">
        <v>13</v>
      </c>
      <c r="B20" s="748" t="s">
        <v>1699</v>
      </c>
      <c r="C20" s="17" t="s">
        <v>1697</v>
      </c>
      <c r="D20" s="749" t="s">
        <v>1694</v>
      </c>
      <c r="E20" s="40" t="s">
        <v>78</v>
      </c>
      <c r="F20" s="17" t="s">
        <v>23</v>
      </c>
      <c r="G20" s="19">
        <v>2</v>
      </c>
      <c r="H20" s="750">
        <v>3600</v>
      </c>
      <c r="I20" s="750">
        <v>3600</v>
      </c>
      <c r="J20" s="9">
        <f t="shared" si="1"/>
        <v>1</v>
      </c>
      <c r="K20" s="472">
        <v>45</v>
      </c>
      <c r="L20" s="472">
        <v>235100</v>
      </c>
      <c r="M20" s="5">
        <f t="shared" si="2"/>
        <v>3600</v>
      </c>
      <c r="N20" s="6"/>
    </row>
    <row r="21" spans="1:14" ht="14.25">
      <c r="A21" s="745">
        <v>14</v>
      </c>
      <c r="B21" s="748" t="s">
        <v>1700</v>
      </c>
      <c r="C21" s="17" t="s">
        <v>1697</v>
      </c>
      <c r="D21" s="749" t="s">
        <v>1685</v>
      </c>
      <c r="E21" s="40" t="s">
        <v>54</v>
      </c>
      <c r="F21" s="17" t="s">
        <v>23</v>
      </c>
      <c r="G21" s="19">
        <v>3</v>
      </c>
      <c r="H21" s="750">
        <v>396</v>
      </c>
      <c r="I21" s="750">
        <v>423</v>
      </c>
      <c r="J21" s="9">
        <f t="shared" si="1"/>
        <v>0.93617021276595747</v>
      </c>
      <c r="K21" s="472">
        <v>11</v>
      </c>
      <c r="L21" s="472">
        <v>20100</v>
      </c>
      <c r="M21" s="5">
        <f t="shared" si="2"/>
        <v>423</v>
      </c>
      <c r="N21" s="6"/>
    </row>
    <row r="22" spans="1:14" ht="14.25">
      <c r="A22" s="745">
        <v>15</v>
      </c>
      <c r="B22" s="748" t="s">
        <v>1701</v>
      </c>
      <c r="C22" s="17" t="s">
        <v>1697</v>
      </c>
      <c r="D22" s="749" t="s">
        <v>1685</v>
      </c>
      <c r="E22" s="40" t="s">
        <v>54</v>
      </c>
      <c r="F22" s="17" t="s">
        <v>23</v>
      </c>
      <c r="G22" s="19">
        <v>4</v>
      </c>
      <c r="H22" s="750">
        <v>3436</v>
      </c>
      <c r="I22" s="750">
        <v>3833</v>
      </c>
      <c r="J22" s="43">
        <f t="shared" si="1"/>
        <v>0.89642577615444818</v>
      </c>
      <c r="K22" s="472">
        <v>109</v>
      </c>
      <c r="L22" s="472">
        <v>173300</v>
      </c>
      <c r="M22" s="5">
        <f t="shared" si="2"/>
        <v>3833</v>
      </c>
      <c r="N22" s="6"/>
    </row>
    <row r="23" spans="1:14" ht="14.25">
      <c r="A23" s="745">
        <v>16</v>
      </c>
      <c r="B23" s="748" t="s">
        <v>1702</v>
      </c>
      <c r="C23" s="17" t="s">
        <v>1697</v>
      </c>
      <c r="D23" s="749" t="s">
        <v>1685</v>
      </c>
      <c r="E23" s="40" t="s">
        <v>54</v>
      </c>
      <c r="F23" s="17" t="s">
        <v>23</v>
      </c>
      <c r="G23" s="19">
        <v>4</v>
      </c>
      <c r="H23" s="750">
        <v>920</v>
      </c>
      <c r="I23" s="750">
        <v>1015</v>
      </c>
      <c r="J23" s="43">
        <f t="shared" si="1"/>
        <v>0.90640394088669951</v>
      </c>
      <c r="K23" s="472">
        <v>27</v>
      </c>
      <c r="L23" s="472">
        <v>47900</v>
      </c>
      <c r="M23" s="5">
        <f t="shared" si="2"/>
        <v>1015</v>
      </c>
      <c r="N23" s="6"/>
    </row>
    <row r="24" spans="1:14" ht="14.25">
      <c r="A24" s="745">
        <v>17</v>
      </c>
      <c r="B24" s="748" t="s">
        <v>1703</v>
      </c>
      <c r="C24" s="17" t="s">
        <v>1704</v>
      </c>
      <c r="D24" s="749" t="s">
        <v>1694</v>
      </c>
      <c r="E24" s="40" t="s">
        <v>78</v>
      </c>
      <c r="F24" s="17" t="s">
        <v>23</v>
      </c>
      <c r="G24" s="19">
        <v>3</v>
      </c>
      <c r="H24" s="750">
        <v>3034</v>
      </c>
      <c r="I24" s="750">
        <v>3034</v>
      </c>
      <c r="J24" s="9">
        <f t="shared" si="1"/>
        <v>1</v>
      </c>
      <c r="K24" s="472">
        <v>81</v>
      </c>
      <c r="L24" s="472">
        <v>163100</v>
      </c>
      <c r="M24" s="5">
        <f t="shared" si="2"/>
        <v>3034</v>
      </c>
      <c r="N24" s="6"/>
    </row>
    <row r="25" spans="1:14" ht="14.25">
      <c r="A25" s="745">
        <v>18</v>
      </c>
      <c r="B25" s="748" t="s">
        <v>1705</v>
      </c>
      <c r="C25" s="17" t="s">
        <v>1704</v>
      </c>
      <c r="D25" s="749" t="s">
        <v>1440</v>
      </c>
      <c r="E25" s="40" t="s">
        <v>54</v>
      </c>
      <c r="F25" s="17" t="s">
        <v>23</v>
      </c>
      <c r="G25" s="19">
        <v>3</v>
      </c>
      <c r="H25" s="750">
        <v>3042</v>
      </c>
      <c r="I25" s="750">
        <v>3118</v>
      </c>
      <c r="J25" s="43">
        <f t="shared" si="1"/>
        <v>0.97562540089801153</v>
      </c>
      <c r="K25" s="472">
        <v>68</v>
      </c>
      <c r="L25" s="472">
        <v>162500</v>
      </c>
      <c r="M25" s="5">
        <f t="shared" si="2"/>
        <v>3118</v>
      </c>
      <c r="N25" s="6"/>
    </row>
    <row r="26" spans="1:14" ht="14.25">
      <c r="A26" s="745">
        <v>19</v>
      </c>
      <c r="B26" s="748" t="s">
        <v>1706</v>
      </c>
      <c r="C26" s="17" t="s">
        <v>1704</v>
      </c>
      <c r="D26" s="749" t="s">
        <v>1685</v>
      </c>
      <c r="E26" s="40" t="s">
        <v>54</v>
      </c>
      <c r="F26" s="17" t="s">
        <v>23</v>
      </c>
      <c r="G26" s="19">
        <v>4</v>
      </c>
      <c r="H26" s="750">
        <v>2943</v>
      </c>
      <c r="I26" s="750">
        <v>3232</v>
      </c>
      <c r="J26" s="43">
        <f t="shared" si="1"/>
        <v>0.91058168316831678</v>
      </c>
      <c r="K26" s="472">
        <v>87</v>
      </c>
      <c r="L26" s="472">
        <v>151000</v>
      </c>
      <c r="M26" s="5">
        <f t="shared" si="2"/>
        <v>3232</v>
      </c>
      <c r="N26" s="6"/>
    </row>
    <row r="27" spans="1:14" ht="14.25">
      <c r="A27" s="745">
        <v>20</v>
      </c>
      <c r="B27" s="748" t="s">
        <v>1707</v>
      </c>
      <c r="C27" s="17" t="s">
        <v>1704</v>
      </c>
      <c r="D27" s="749" t="s">
        <v>1685</v>
      </c>
      <c r="E27" s="40" t="s">
        <v>54</v>
      </c>
      <c r="F27" s="17" t="s">
        <v>23</v>
      </c>
      <c r="G27" s="19">
        <v>3</v>
      </c>
      <c r="H27" s="750">
        <v>603</v>
      </c>
      <c r="I27" s="750">
        <v>627</v>
      </c>
      <c r="J27" s="9">
        <f t="shared" si="1"/>
        <v>0.96172248803827753</v>
      </c>
      <c r="K27" s="472">
        <v>14</v>
      </c>
      <c r="L27" s="472">
        <v>32400</v>
      </c>
      <c r="M27" s="5">
        <f t="shared" si="2"/>
        <v>627</v>
      </c>
      <c r="N27" s="6"/>
    </row>
    <row r="28" spans="1:14" ht="14.25">
      <c r="A28" s="745">
        <v>21</v>
      </c>
      <c r="B28" s="748" t="s">
        <v>1708</v>
      </c>
      <c r="C28" s="17" t="s">
        <v>1704</v>
      </c>
      <c r="D28" s="749" t="s">
        <v>1440</v>
      </c>
      <c r="E28" s="40" t="s">
        <v>54</v>
      </c>
      <c r="F28" s="17" t="s">
        <v>23</v>
      </c>
      <c r="G28" s="19">
        <v>3</v>
      </c>
      <c r="H28" s="750">
        <v>909</v>
      </c>
      <c r="I28" s="750">
        <v>939</v>
      </c>
      <c r="J28" s="9">
        <f t="shared" si="1"/>
        <v>0.96805111821086265</v>
      </c>
      <c r="K28" s="472">
        <v>19</v>
      </c>
      <c r="L28" s="472">
        <v>51400</v>
      </c>
      <c r="M28" s="5">
        <f t="shared" si="2"/>
        <v>939</v>
      </c>
      <c r="N28" s="6"/>
    </row>
    <row r="29" spans="1:14" ht="14.25">
      <c r="A29" s="745">
        <v>22</v>
      </c>
      <c r="B29" s="748" t="s">
        <v>1709</v>
      </c>
      <c r="C29" s="17" t="s">
        <v>1704</v>
      </c>
      <c r="D29" s="749" t="s">
        <v>1440</v>
      </c>
      <c r="E29" s="40" t="s">
        <v>54</v>
      </c>
      <c r="F29" s="17" t="s">
        <v>23</v>
      </c>
      <c r="G29" s="19">
        <v>3</v>
      </c>
      <c r="H29" s="750">
        <v>641</v>
      </c>
      <c r="I29" s="750">
        <v>656</v>
      </c>
      <c r="J29" s="9">
        <f t="shared" si="1"/>
        <v>0.97713414634146345</v>
      </c>
      <c r="K29" s="472">
        <v>15</v>
      </c>
      <c r="L29" s="472">
        <v>33600</v>
      </c>
      <c r="M29" s="5">
        <f t="shared" si="2"/>
        <v>656</v>
      </c>
      <c r="N29" s="6"/>
    </row>
    <row r="30" spans="1:14" ht="14.25">
      <c r="A30" s="745">
        <v>23</v>
      </c>
      <c r="B30" s="748" t="s">
        <v>1710</v>
      </c>
      <c r="C30" s="17" t="s">
        <v>1704</v>
      </c>
      <c r="D30" s="749" t="s">
        <v>1694</v>
      </c>
      <c r="E30" s="40" t="s">
        <v>78</v>
      </c>
      <c r="F30" s="17" t="s">
        <v>23</v>
      </c>
      <c r="G30" s="19">
        <v>1</v>
      </c>
      <c r="H30" s="750">
        <v>4549</v>
      </c>
      <c r="I30" s="750">
        <v>4549</v>
      </c>
      <c r="J30" s="9">
        <f t="shared" si="1"/>
        <v>1</v>
      </c>
      <c r="K30" s="472">
        <v>73</v>
      </c>
      <c r="L30" s="472">
        <v>274600</v>
      </c>
      <c r="M30" s="5">
        <f t="shared" si="2"/>
        <v>4549</v>
      </c>
      <c r="N30" s="6"/>
    </row>
    <row r="31" spans="1:14" ht="14.25">
      <c r="A31" s="745">
        <v>24</v>
      </c>
      <c r="B31" s="748" t="s">
        <v>1711</v>
      </c>
      <c r="C31" s="103" t="s">
        <v>1712</v>
      </c>
      <c r="D31" s="749" t="s">
        <v>1440</v>
      </c>
      <c r="E31" s="40" t="s">
        <v>54</v>
      </c>
      <c r="F31" s="17" t="s">
        <v>23</v>
      </c>
      <c r="G31" s="19">
        <v>4</v>
      </c>
      <c r="H31" s="750">
        <v>2551</v>
      </c>
      <c r="I31" s="750">
        <v>3131</v>
      </c>
      <c r="J31" s="43">
        <f t="shared" si="1"/>
        <v>0.81475566911529862</v>
      </c>
      <c r="K31" s="472">
        <v>108</v>
      </c>
      <c r="L31" s="472">
        <v>121100</v>
      </c>
      <c r="M31" s="5">
        <f t="shared" si="2"/>
        <v>3131</v>
      </c>
      <c r="N31" s="6"/>
    </row>
    <row r="32" spans="1:14" ht="14.25">
      <c r="A32" s="745">
        <v>25</v>
      </c>
      <c r="B32" s="748" t="s">
        <v>1713</v>
      </c>
      <c r="C32" s="103" t="s">
        <v>1712</v>
      </c>
      <c r="D32" s="749" t="s">
        <v>1440</v>
      </c>
      <c r="E32" s="40" t="s">
        <v>54</v>
      </c>
      <c r="F32" s="17" t="s">
        <v>23</v>
      </c>
      <c r="G32" s="19">
        <v>3</v>
      </c>
      <c r="H32" s="750">
        <v>3952</v>
      </c>
      <c r="I32" s="750">
        <v>4095</v>
      </c>
      <c r="J32" s="43">
        <f t="shared" si="1"/>
        <v>0.96507936507936509</v>
      </c>
      <c r="K32" s="472">
        <v>85</v>
      </c>
      <c r="L32" s="472">
        <v>221300</v>
      </c>
      <c r="M32" s="5">
        <f t="shared" si="2"/>
        <v>4095</v>
      </c>
      <c r="N32" s="6"/>
    </row>
    <row r="33" spans="1:14" ht="14.25">
      <c r="A33" s="745">
        <v>26</v>
      </c>
      <c r="B33" s="748" t="s">
        <v>1714</v>
      </c>
      <c r="C33" s="103" t="s">
        <v>1712</v>
      </c>
      <c r="D33" s="749" t="s">
        <v>1440</v>
      </c>
      <c r="E33" s="40" t="s">
        <v>54</v>
      </c>
      <c r="F33" s="17" t="s">
        <v>23</v>
      </c>
      <c r="G33" s="19">
        <v>3</v>
      </c>
      <c r="H33" s="750">
        <v>9790</v>
      </c>
      <c r="I33" s="750">
        <v>10164</v>
      </c>
      <c r="J33" s="9">
        <f t="shared" si="1"/>
        <v>0.96320346320346317</v>
      </c>
      <c r="K33" s="472">
        <v>214</v>
      </c>
      <c r="L33" s="472">
        <v>543500</v>
      </c>
      <c r="M33" s="5">
        <f t="shared" si="2"/>
        <v>10164</v>
      </c>
      <c r="N33" s="6"/>
    </row>
    <row r="34" spans="1:14" ht="14.25">
      <c r="A34" s="745">
        <v>27</v>
      </c>
      <c r="B34" s="748" t="s">
        <v>1715</v>
      </c>
      <c r="C34" s="103" t="s">
        <v>1716</v>
      </c>
      <c r="D34" s="749" t="s">
        <v>1694</v>
      </c>
      <c r="E34" s="40" t="s">
        <v>78</v>
      </c>
      <c r="F34" s="17" t="s">
        <v>23</v>
      </c>
      <c r="G34" s="19">
        <v>1</v>
      </c>
      <c r="H34" s="750">
        <v>2061</v>
      </c>
      <c r="I34" s="750">
        <v>2061</v>
      </c>
      <c r="J34" s="43">
        <f t="shared" si="1"/>
        <v>1</v>
      </c>
      <c r="K34" s="472">
        <v>32</v>
      </c>
      <c r="L34" s="472">
        <v>125200</v>
      </c>
      <c r="M34" s="5">
        <f t="shared" si="2"/>
        <v>2061</v>
      </c>
      <c r="N34" s="6"/>
    </row>
    <row r="35" spans="1:14" ht="14.25">
      <c r="A35" s="745">
        <v>28</v>
      </c>
      <c r="B35" s="748" t="s">
        <v>1717</v>
      </c>
      <c r="C35" s="103" t="s">
        <v>1716</v>
      </c>
      <c r="D35" s="749" t="s">
        <v>1694</v>
      </c>
      <c r="E35" s="40" t="s">
        <v>78</v>
      </c>
      <c r="F35" s="17" t="s">
        <v>23</v>
      </c>
      <c r="G35" s="19">
        <v>1</v>
      </c>
      <c r="H35" s="750">
        <v>5568</v>
      </c>
      <c r="I35" s="750">
        <v>5568</v>
      </c>
      <c r="J35" s="43">
        <f t="shared" si="1"/>
        <v>1</v>
      </c>
      <c r="K35" s="472">
        <v>81</v>
      </c>
      <c r="L35" s="472">
        <v>355100</v>
      </c>
      <c r="M35" s="5">
        <f t="shared" si="2"/>
        <v>5568</v>
      </c>
      <c r="N35" s="6"/>
    </row>
    <row r="36" spans="1:14" ht="14.25">
      <c r="A36" s="745">
        <v>29</v>
      </c>
      <c r="B36" s="748" t="s">
        <v>1718</v>
      </c>
      <c r="C36" s="103" t="s">
        <v>1687</v>
      </c>
      <c r="D36" s="749" t="s">
        <v>1440</v>
      </c>
      <c r="E36" s="40" t="s">
        <v>54</v>
      </c>
      <c r="F36" s="17" t="s">
        <v>23</v>
      </c>
      <c r="G36" s="19">
        <v>3</v>
      </c>
      <c r="H36" s="750">
        <v>1461</v>
      </c>
      <c r="I36" s="750">
        <v>1469</v>
      </c>
      <c r="J36" s="9">
        <f t="shared" si="1"/>
        <v>0.99455411844792374</v>
      </c>
      <c r="K36" s="472">
        <v>26</v>
      </c>
      <c r="L36" s="472">
        <v>85400</v>
      </c>
      <c r="M36" s="5">
        <f t="shared" si="2"/>
        <v>1469</v>
      </c>
      <c r="N36" s="6"/>
    </row>
    <row r="37" spans="1:14" ht="14.25">
      <c r="A37" s="745">
        <v>30</v>
      </c>
      <c r="B37" s="748" t="s">
        <v>1719</v>
      </c>
      <c r="C37" s="17" t="s">
        <v>109</v>
      </c>
      <c r="D37" s="749" t="s">
        <v>1440</v>
      </c>
      <c r="E37" s="40" t="s">
        <v>54</v>
      </c>
      <c r="F37" s="17" t="s">
        <v>23</v>
      </c>
      <c r="G37" s="19">
        <v>4</v>
      </c>
      <c r="H37" s="750">
        <v>2050</v>
      </c>
      <c r="I37" s="750">
        <v>2252</v>
      </c>
      <c r="J37" s="9">
        <f t="shared" si="1"/>
        <v>0.91030195381882772</v>
      </c>
      <c r="K37" s="472">
        <v>58</v>
      </c>
      <c r="L37" s="472">
        <v>108000</v>
      </c>
      <c r="M37" s="5">
        <f t="shared" si="2"/>
        <v>2252</v>
      </c>
      <c r="N37" s="6"/>
    </row>
    <row r="38" spans="1:14" ht="14.25">
      <c r="A38" s="745">
        <v>31</v>
      </c>
      <c r="B38" s="748" t="s">
        <v>1720</v>
      </c>
      <c r="C38" s="17" t="s">
        <v>109</v>
      </c>
      <c r="D38" s="749" t="s">
        <v>1685</v>
      </c>
      <c r="E38" s="40" t="s">
        <v>54</v>
      </c>
      <c r="F38" s="17" t="s">
        <v>23</v>
      </c>
      <c r="G38" s="19">
        <v>2</v>
      </c>
      <c r="H38" s="750">
        <v>1605</v>
      </c>
      <c r="I38" s="750">
        <v>1613</v>
      </c>
      <c r="J38" s="9">
        <f t="shared" si="1"/>
        <v>0.99504029758214507</v>
      </c>
      <c r="K38" s="472">
        <v>31</v>
      </c>
      <c r="L38" s="472">
        <v>90600</v>
      </c>
      <c r="M38" s="5">
        <f t="shared" si="2"/>
        <v>1613</v>
      </c>
      <c r="N38" s="6"/>
    </row>
    <row r="39" spans="1:14" ht="14.25">
      <c r="A39" s="745">
        <v>32</v>
      </c>
      <c r="B39" s="748" t="s">
        <v>1721</v>
      </c>
      <c r="C39" s="17" t="s">
        <v>109</v>
      </c>
      <c r="D39" s="749" t="s">
        <v>1685</v>
      </c>
      <c r="E39" s="40" t="s">
        <v>54</v>
      </c>
      <c r="F39" s="17" t="s">
        <v>23</v>
      </c>
      <c r="G39" s="19">
        <v>3</v>
      </c>
      <c r="H39" s="750">
        <v>978</v>
      </c>
      <c r="I39" s="750">
        <v>1029</v>
      </c>
      <c r="J39" s="9">
        <f t="shared" si="1"/>
        <v>0.95043731778425655</v>
      </c>
      <c r="K39" s="472">
        <v>24</v>
      </c>
      <c r="L39" s="472">
        <v>52700</v>
      </c>
      <c r="M39" s="5">
        <f t="shared" si="2"/>
        <v>1029</v>
      </c>
      <c r="N39" s="6"/>
    </row>
    <row r="40" spans="1:14" ht="14.25">
      <c r="A40" s="745">
        <v>33</v>
      </c>
      <c r="B40" s="748" t="s">
        <v>1722</v>
      </c>
      <c r="C40" s="17" t="s">
        <v>109</v>
      </c>
      <c r="D40" s="749" t="s">
        <v>1685</v>
      </c>
      <c r="E40" s="40" t="s">
        <v>54</v>
      </c>
      <c r="F40" s="17" t="s">
        <v>23</v>
      </c>
      <c r="G40" s="19">
        <v>3</v>
      </c>
      <c r="H40" s="750">
        <v>366</v>
      </c>
      <c r="I40" s="750">
        <v>389</v>
      </c>
      <c r="J40" s="43">
        <f t="shared" si="1"/>
        <v>0.94087403598971719</v>
      </c>
      <c r="K40" s="472">
        <v>10</v>
      </c>
      <c r="L40" s="472">
        <v>19100</v>
      </c>
      <c r="M40" s="5">
        <f t="shared" si="2"/>
        <v>389</v>
      </c>
      <c r="N40" s="6"/>
    </row>
    <row r="41" spans="1:14" ht="14.25">
      <c r="A41" s="745">
        <v>34</v>
      </c>
      <c r="B41" s="748" t="s">
        <v>1723</v>
      </c>
      <c r="C41" s="17" t="s">
        <v>109</v>
      </c>
      <c r="D41" s="749" t="s">
        <v>1440</v>
      </c>
      <c r="E41" s="40" t="s">
        <v>54</v>
      </c>
      <c r="F41" s="17" t="s">
        <v>23</v>
      </c>
      <c r="G41" s="19">
        <v>4</v>
      </c>
      <c r="H41" s="750">
        <v>1732</v>
      </c>
      <c r="I41" s="750">
        <v>1873</v>
      </c>
      <c r="J41" s="43">
        <f t="shared" si="1"/>
        <v>0.92471970101441536</v>
      </c>
      <c r="K41" s="472">
        <v>47</v>
      </c>
      <c r="L41" s="472">
        <v>91400</v>
      </c>
      <c r="M41" s="5">
        <f t="shared" si="2"/>
        <v>1873</v>
      </c>
      <c r="N41" s="6"/>
    </row>
    <row r="42" spans="1:14" ht="14.25">
      <c r="A42" s="745">
        <v>35</v>
      </c>
      <c r="B42" s="748" t="s">
        <v>1724</v>
      </c>
      <c r="C42" s="17" t="s">
        <v>109</v>
      </c>
      <c r="D42" s="749" t="s">
        <v>1440</v>
      </c>
      <c r="E42" s="40" t="s">
        <v>54</v>
      </c>
      <c r="F42" s="17" t="s">
        <v>23</v>
      </c>
      <c r="G42" s="19">
        <v>3</v>
      </c>
      <c r="H42" s="750">
        <v>545</v>
      </c>
      <c r="I42" s="750">
        <v>582</v>
      </c>
      <c r="J42" s="9">
        <f t="shared" si="1"/>
        <v>0.93642611683848798</v>
      </c>
      <c r="K42" s="472">
        <v>15</v>
      </c>
      <c r="L42" s="472">
        <v>28600</v>
      </c>
      <c r="M42" s="5">
        <f t="shared" si="2"/>
        <v>582</v>
      </c>
      <c r="N42" s="6"/>
    </row>
    <row r="43" spans="1:14" ht="14.25">
      <c r="A43" s="745">
        <v>36</v>
      </c>
      <c r="B43" s="748" t="s">
        <v>1725</v>
      </c>
      <c r="C43" s="17" t="s">
        <v>109</v>
      </c>
      <c r="D43" s="749" t="s">
        <v>1685</v>
      </c>
      <c r="E43" s="40" t="s">
        <v>54</v>
      </c>
      <c r="F43" s="17" t="s">
        <v>23</v>
      </c>
      <c r="G43" s="19">
        <v>4</v>
      </c>
      <c r="H43" s="750">
        <v>2858</v>
      </c>
      <c r="I43" s="750">
        <v>3521</v>
      </c>
      <c r="J43" s="43">
        <f t="shared" si="1"/>
        <v>0.81170122124396482</v>
      </c>
      <c r="K43" s="472">
        <v>153</v>
      </c>
      <c r="L43" s="472">
        <v>126800</v>
      </c>
      <c r="M43" s="5">
        <f t="shared" si="2"/>
        <v>3521</v>
      </c>
      <c r="N43" s="6"/>
    </row>
    <row r="44" spans="1:14" ht="14.25">
      <c r="A44" s="745">
        <v>37</v>
      </c>
      <c r="B44" s="748" t="s">
        <v>1726</v>
      </c>
      <c r="C44" s="17" t="s">
        <v>109</v>
      </c>
      <c r="D44" s="749" t="s">
        <v>1440</v>
      </c>
      <c r="E44" s="40" t="s">
        <v>54</v>
      </c>
      <c r="F44" s="17" t="s">
        <v>23</v>
      </c>
      <c r="G44" s="19">
        <v>4</v>
      </c>
      <c r="H44" s="750">
        <v>1428</v>
      </c>
      <c r="I44" s="750">
        <v>1704</v>
      </c>
      <c r="J44" s="43">
        <f t="shared" si="1"/>
        <v>0.8380281690140845</v>
      </c>
      <c r="K44" s="472">
        <v>72</v>
      </c>
      <c r="L44" s="472">
        <v>62600</v>
      </c>
      <c r="M44" s="5">
        <f t="shared" si="2"/>
        <v>1704</v>
      </c>
      <c r="N44" s="6"/>
    </row>
    <row r="45" spans="1:14" ht="14.25">
      <c r="A45" s="745">
        <v>38</v>
      </c>
      <c r="B45" s="748" t="s">
        <v>1727</v>
      </c>
      <c r="C45" s="17" t="s">
        <v>109</v>
      </c>
      <c r="D45" s="749" t="s">
        <v>1440</v>
      </c>
      <c r="E45" s="40" t="s">
        <v>54</v>
      </c>
      <c r="F45" s="17" t="s">
        <v>23</v>
      </c>
      <c r="G45" s="19">
        <v>4</v>
      </c>
      <c r="H45" s="750">
        <v>2285</v>
      </c>
      <c r="I45" s="750">
        <v>2492</v>
      </c>
      <c r="J45" s="9">
        <f t="shared" si="1"/>
        <v>0.9169341894060995</v>
      </c>
      <c r="K45" s="472">
        <v>64</v>
      </c>
      <c r="L45" s="472">
        <v>119400</v>
      </c>
      <c r="M45" s="5">
        <f t="shared" si="2"/>
        <v>2492</v>
      </c>
      <c r="N45" s="6"/>
    </row>
    <row r="46" spans="1:14" ht="14.25">
      <c r="A46" s="745">
        <v>39</v>
      </c>
      <c r="B46" s="748" t="s">
        <v>1728</v>
      </c>
      <c r="C46" s="17" t="s">
        <v>109</v>
      </c>
      <c r="D46" s="749" t="s">
        <v>1694</v>
      </c>
      <c r="E46" s="40" t="s">
        <v>78</v>
      </c>
      <c r="F46" s="17" t="s">
        <v>23</v>
      </c>
      <c r="G46" s="19">
        <v>2</v>
      </c>
      <c r="H46" s="750">
        <v>1357</v>
      </c>
      <c r="I46" s="750">
        <v>1357</v>
      </c>
      <c r="J46" s="9">
        <f t="shared" si="1"/>
        <v>1</v>
      </c>
      <c r="K46" s="472">
        <v>20</v>
      </c>
      <c r="L46" s="472">
        <v>86600</v>
      </c>
      <c r="M46" s="5">
        <f t="shared" si="2"/>
        <v>1357</v>
      </c>
      <c r="N46" s="6"/>
    </row>
    <row r="47" spans="1:14" ht="14.25">
      <c r="A47" s="745">
        <v>40</v>
      </c>
      <c r="B47" s="748" t="s">
        <v>1729</v>
      </c>
      <c r="C47" s="17" t="s">
        <v>109</v>
      </c>
      <c r="D47" s="749" t="s">
        <v>1440</v>
      </c>
      <c r="E47" s="40" t="s">
        <v>54</v>
      </c>
      <c r="F47" s="17" t="s">
        <v>23</v>
      </c>
      <c r="G47" s="19">
        <v>4</v>
      </c>
      <c r="H47" s="750">
        <v>734</v>
      </c>
      <c r="I47" s="750">
        <v>820</v>
      </c>
      <c r="J47" s="9">
        <f t="shared" si="1"/>
        <v>0.89512195121951221</v>
      </c>
      <c r="K47" s="472">
        <v>25</v>
      </c>
      <c r="L47" s="472">
        <v>37000</v>
      </c>
      <c r="M47" s="5">
        <f t="shared" si="2"/>
        <v>820</v>
      </c>
      <c r="N47" s="6"/>
    </row>
    <row r="48" spans="1:14" ht="14.25">
      <c r="A48" s="745">
        <v>41</v>
      </c>
      <c r="B48" s="748" t="s">
        <v>1730</v>
      </c>
      <c r="C48" s="17" t="s">
        <v>109</v>
      </c>
      <c r="D48" s="749" t="s">
        <v>1440</v>
      </c>
      <c r="E48" s="40" t="s">
        <v>54</v>
      </c>
      <c r="F48" s="17" t="s">
        <v>23</v>
      </c>
      <c r="G48" s="19">
        <v>4</v>
      </c>
      <c r="H48" s="750">
        <v>598</v>
      </c>
      <c r="I48" s="750">
        <v>737</v>
      </c>
      <c r="J48" s="9">
        <f t="shared" si="1"/>
        <v>0.81139755766621435</v>
      </c>
      <c r="K48" s="472">
        <v>31</v>
      </c>
      <c r="L48" s="472">
        <v>25900</v>
      </c>
      <c r="M48" s="5">
        <f t="shared" si="2"/>
        <v>737</v>
      </c>
      <c r="N48" s="6"/>
    </row>
    <row r="49" spans="1:14" ht="14.25">
      <c r="A49" s="745">
        <v>42</v>
      </c>
      <c r="B49" s="748" t="s">
        <v>1731</v>
      </c>
      <c r="C49" s="17" t="s">
        <v>109</v>
      </c>
      <c r="D49" s="749" t="s">
        <v>1440</v>
      </c>
      <c r="E49" s="40" t="s">
        <v>54</v>
      </c>
      <c r="F49" s="17" t="s">
        <v>23</v>
      </c>
      <c r="G49" s="19">
        <v>4</v>
      </c>
      <c r="H49" s="750">
        <v>713</v>
      </c>
      <c r="I49" s="750">
        <v>788</v>
      </c>
      <c r="J49" s="43">
        <f t="shared" si="1"/>
        <v>0.90482233502538068</v>
      </c>
      <c r="K49" s="472">
        <v>22</v>
      </c>
      <c r="L49" s="472">
        <v>37300</v>
      </c>
      <c r="M49" s="5">
        <f t="shared" si="2"/>
        <v>788</v>
      </c>
      <c r="N49" s="6"/>
    </row>
    <row r="50" spans="1:14" ht="14.25">
      <c r="A50" s="745">
        <v>43</v>
      </c>
      <c r="B50" s="748" t="s">
        <v>1732</v>
      </c>
      <c r="C50" s="17" t="s">
        <v>109</v>
      </c>
      <c r="D50" s="749" t="s">
        <v>1440</v>
      </c>
      <c r="E50" s="40" t="s">
        <v>54</v>
      </c>
      <c r="F50" s="17" t="s">
        <v>23</v>
      </c>
      <c r="G50" s="19">
        <v>4</v>
      </c>
      <c r="H50" s="750">
        <v>563</v>
      </c>
      <c r="I50" s="750">
        <v>635</v>
      </c>
      <c r="J50" s="43">
        <f t="shared" si="1"/>
        <v>0.88661417322834646</v>
      </c>
      <c r="K50" s="472">
        <v>20</v>
      </c>
      <c r="L50" s="472">
        <v>28100</v>
      </c>
      <c r="M50" s="5">
        <f t="shared" si="2"/>
        <v>635</v>
      </c>
      <c r="N50" s="6"/>
    </row>
    <row r="51" spans="1:14" ht="14.25">
      <c r="A51" s="745">
        <v>44</v>
      </c>
      <c r="B51" s="748" t="s">
        <v>1733</v>
      </c>
      <c r="C51" s="17" t="s">
        <v>109</v>
      </c>
      <c r="D51" s="749" t="s">
        <v>1440</v>
      </c>
      <c r="E51" s="40" t="s">
        <v>54</v>
      </c>
      <c r="F51" s="17" t="s">
        <v>23</v>
      </c>
      <c r="G51" s="19">
        <v>4</v>
      </c>
      <c r="H51" s="750">
        <v>2940</v>
      </c>
      <c r="I51" s="750">
        <v>3321</v>
      </c>
      <c r="J51" s="9">
        <f t="shared" si="1"/>
        <v>0.88527551942186089</v>
      </c>
      <c r="K51" s="472">
        <v>91</v>
      </c>
      <c r="L51" s="472">
        <v>153100</v>
      </c>
      <c r="M51" s="5">
        <f t="shared" si="2"/>
        <v>3321</v>
      </c>
      <c r="N51" s="6"/>
    </row>
    <row r="52" spans="1:14" ht="14.25">
      <c r="A52" s="745">
        <v>45</v>
      </c>
      <c r="B52" s="748" t="s">
        <v>1734</v>
      </c>
      <c r="C52" s="17" t="s">
        <v>109</v>
      </c>
      <c r="D52" s="749" t="s">
        <v>1685</v>
      </c>
      <c r="E52" s="40" t="s">
        <v>54</v>
      </c>
      <c r="F52" s="17" t="s">
        <v>23</v>
      </c>
      <c r="G52" s="19">
        <v>4</v>
      </c>
      <c r="H52" s="750">
        <v>7545</v>
      </c>
      <c r="I52" s="750">
        <v>8837</v>
      </c>
      <c r="J52" s="43">
        <f t="shared" si="1"/>
        <v>0.85379653728640936</v>
      </c>
      <c r="K52" s="472">
        <v>255</v>
      </c>
      <c r="L52" s="472">
        <v>396500</v>
      </c>
      <c r="M52" s="5">
        <f t="shared" si="2"/>
        <v>8837</v>
      </c>
      <c r="N52" s="6"/>
    </row>
    <row r="53" spans="1:14" ht="14.25">
      <c r="A53" s="745">
        <v>46</v>
      </c>
      <c r="B53" s="748" t="s">
        <v>1735</v>
      </c>
      <c r="C53" s="17" t="s">
        <v>109</v>
      </c>
      <c r="D53" s="749" t="s">
        <v>1694</v>
      </c>
      <c r="E53" s="40" t="s">
        <v>78</v>
      </c>
      <c r="F53" s="17" t="s">
        <v>23</v>
      </c>
      <c r="G53" s="19">
        <v>2</v>
      </c>
      <c r="H53" s="750">
        <v>2365</v>
      </c>
      <c r="I53" s="750">
        <v>2365</v>
      </c>
      <c r="J53" s="43">
        <f t="shared" si="1"/>
        <v>1</v>
      </c>
      <c r="K53" s="472">
        <v>23</v>
      </c>
      <c r="L53" s="472">
        <v>163400</v>
      </c>
      <c r="M53" s="5">
        <f t="shared" si="2"/>
        <v>2365</v>
      </c>
      <c r="N53" s="6"/>
    </row>
    <row r="54" spans="1:14" ht="14.25">
      <c r="A54" s="745">
        <v>47</v>
      </c>
      <c r="B54" s="748" t="s">
        <v>1736</v>
      </c>
      <c r="C54" s="17" t="s">
        <v>109</v>
      </c>
      <c r="D54" s="749" t="s">
        <v>1440</v>
      </c>
      <c r="E54" s="40" t="s">
        <v>54</v>
      </c>
      <c r="F54" s="17" t="s">
        <v>23</v>
      </c>
      <c r="G54" s="19">
        <v>4</v>
      </c>
      <c r="H54" s="750">
        <v>202</v>
      </c>
      <c r="I54" s="750">
        <v>286</v>
      </c>
      <c r="J54" s="9">
        <f t="shared" si="1"/>
        <v>0.70629370629370625</v>
      </c>
      <c r="K54" s="472">
        <v>19</v>
      </c>
      <c r="L54" s="472">
        <v>5700</v>
      </c>
      <c r="M54" s="5">
        <f t="shared" si="2"/>
        <v>286</v>
      </c>
      <c r="N54" s="6"/>
    </row>
    <row r="55" spans="1:14" ht="14.25">
      <c r="A55" s="745">
        <v>48</v>
      </c>
      <c r="B55" s="748" t="s">
        <v>1737</v>
      </c>
      <c r="C55" s="17" t="s">
        <v>109</v>
      </c>
      <c r="D55" s="749" t="s">
        <v>1440</v>
      </c>
      <c r="E55" s="40" t="s">
        <v>54</v>
      </c>
      <c r="F55" s="17" t="s">
        <v>23</v>
      </c>
      <c r="G55" s="19">
        <v>4</v>
      </c>
      <c r="H55" s="750">
        <v>1268</v>
      </c>
      <c r="I55" s="750">
        <v>1351</v>
      </c>
      <c r="J55" s="9">
        <f t="shared" si="1"/>
        <v>0.93856402664692817</v>
      </c>
      <c r="K55" s="472">
        <v>33</v>
      </c>
      <c r="L55" s="472">
        <v>66800</v>
      </c>
      <c r="M55" s="5">
        <f t="shared" si="2"/>
        <v>1351</v>
      </c>
      <c r="N55" s="6"/>
    </row>
    <row r="56" spans="1:14" ht="14.25">
      <c r="A56" s="745">
        <v>49</v>
      </c>
      <c r="B56" s="748" t="s">
        <v>1738</v>
      </c>
      <c r="C56" s="17" t="s">
        <v>109</v>
      </c>
      <c r="D56" s="749" t="s">
        <v>1440</v>
      </c>
      <c r="E56" s="40" t="s">
        <v>54</v>
      </c>
      <c r="F56" s="17" t="s">
        <v>23</v>
      </c>
      <c r="G56" s="19">
        <v>4</v>
      </c>
      <c r="H56" s="750">
        <v>826</v>
      </c>
      <c r="I56" s="750">
        <v>1006</v>
      </c>
      <c r="J56" s="9">
        <f t="shared" si="1"/>
        <v>0.82107355864811138</v>
      </c>
      <c r="K56" s="472">
        <v>32</v>
      </c>
      <c r="L56" s="472">
        <v>41600</v>
      </c>
      <c r="M56" s="5">
        <f t="shared" si="2"/>
        <v>1006</v>
      </c>
      <c r="N56" s="6"/>
    </row>
    <row r="57" spans="1:14" ht="14.25">
      <c r="A57" s="745">
        <v>50</v>
      </c>
      <c r="B57" s="748" t="s">
        <v>1739</v>
      </c>
      <c r="C57" s="17" t="s">
        <v>109</v>
      </c>
      <c r="D57" s="749" t="s">
        <v>1440</v>
      </c>
      <c r="E57" s="40" t="s">
        <v>54</v>
      </c>
      <c r="F57" s="17" t="s">
        <v>23</v>
      </c>
      <c r="G57" s="19">
        <v>2</v>
      </c>
      <c r="H57" s="750">
        <v>1730</v>
      </c>
      <c r="I57" s="750">
        <v>1745</v>
      </c>
      <c r="J57" s="9">
        <f t="shared" si="1"/>
        <v>0.99140401146131807</v>
      </c>
      <c r="K57" s="472">
        <v>24</v>
      </c>
      <c r="L57" s="472">
        <v>111100</v>
      </c>
      <c r="M57" s="5">
        <f t="shared" si="2"/>
        <v>1745</v>
      </c>
      <c r="N57" s="6"/>
    </row>
    <row r="58" spans="1:14" ht="14.25">
      <c r="A58" s="745">
        <v>51</v>
      </c>
      <c r="B58" s="748" t="s">
        <v>1740</v>
      </c>
      <c r="C58" s="17" t="s">
        <v>109</v>
      </c>
      <c r="D58" s="749" t="s">
        <v>1440</v>
      </c>
      <c r="E58" s="40" t="s">
        <v>54</v>
      </c>
      <c r="F58" s="17" t="s">
        <v>23</v>
      </c>
      <c r="G58" s="19">
        <v>3</v>
      </c>
      <c r="H58" s="750">
        <v>3089</v>
      </c>
      <c r="I58" s="750">
        <v>3110</v>
      </c>
      <c r="J58" s="43">
        <f t="shared" si="1"/>
        <v>0.99324758842443728</v>
      </c>
      <c r="K58" s="472">
        <v>59</v>
      </c>
      <c r="L58" s="472">
        <v>175600</v>
      </c>
      <c r="M58" s="5">
        <f t="shared" si="2"/>
        <v>3110</v>
      </c>
      <c r="N58" s="6"/>
    </row>
    <row r="59" spans="1:14" ht="14.25">
      <c r="A59" s="745">
        <v>52</v>
      </c>
      <c r="B59" s="748" t="s">
        <v>1741</v>
      </c>
      <c r="C59" s="17" t="s">
        <v>109</v>
      </c>
      <c r="D59" s="749" t="s">
        <v>1440</v>
      </c>
      <c r="E59" s="40" t="s">
        <v>54</v>
      </c>
      <c r="F59" s="17" t="s">
        <v>23</v>
      </c>
      <c r="G59" s="19">
        <v>4</v>
      </c>
      <c r="H59" s="750">
        <v>1480</v>
      </c>
      <c r="I59" s="750">
        <v>1658</v>
      </c>
      <c r="J59" s="43">
        <f t="shared" si="1"/>
        <v>0.89264173703256933</v>
      </c>
      <c r="K59" s="472">
        <v>45</v>
      </c>
      <c r="L59" s="472">
        <v>76900</v>
      </c>
      <c r="M59" s="5">
        <f t="shared" si="2"/>
        <v>1658</v>
      </c>
      <c r="N59" s="6"/>
    </row>
    <row r="60" spans="1:14" ht="14.25">
      <c r="A60" s="745">
        <v>53</v>
      </c>
      <c r="B60" s="748" t="s">
        <v>1742</v>
      </c>
      <c r="C60" s="17" t="s">
        <v>109</v>
      </c>
      <c r="D60" s="749" t="s">
        <v>1440</v>
      </c>
      <c r="E60" s="40" t="s">
        <v>54</v>
      </c>
      <c r="F60" s="17" t="s">
        <v>23</v>
      </c>
      <c r="G60" s="19">
        <v>4</v>
      </c>
      <c r="H60" s="750">
        <v>2542</v>
      </c>
      <c r="I60" s="750">
        <v>2704</v>
      </c>
      <c r="J60" s="9">
        <f t="shared" si="1"/>
        <v>0.9400887573964497</v>
      </c>
      <c r="K60" s="472">
        <v>64</v>
      </c>
      <c r="L60" s="472">
        <v>135800</v>
      </c>
      <c r="M60" s="5">
        <f t="shared" si="2"/>
        <v>2704</v>
      </c>
      <c r="N60" s="6"/>
    </row>
    <row r="61" spans="1:14" ht="14.25">
      <c r="A61" s="745">
        <v>54</v>
      </c>
      <c r="B61" s="748" t="s">
        <v>1743</v>
      </c>
      <c r="C61" s="17" t="s">
        <v>109</v>
      </c>
      <c r="D61" s="749" t="s">
        <v>1685</v>
      </c>
      <c r="E61" s="40" t="s">
        <v>54</v>
      </c>
      <c r="F61" s="17" t="s">
        <v>23</v>
      </c>
      <c r="G61" s="19">
        <v>3</v>
      </c>
      <c r="H61" s="750">
        <v>1385</v>
      </c>
      <c r="I61" s="750">
        <v>1410</v>
      </c>
      <c r="J61" s="43">
        <f t="shared" si="1"/>
        <v>0.98226950354609932</v>
      </c>
      <c r="K61" s="472">
        <v>29</v>
      </c>
      <c r="L61" s="472">
        <v>76500</v>
      </c>
      <c r="M61" s="5">
        <f t="shared" si="2"/>
        <v>1410</v>
      </c>
      <c r="N61" s="6"/>
    </row>
    <row r="62" spans="1:14" ht="14.25">
      <c r="A62" s="745">
        <v>55</v>
      </c>
      <c r="B62" s="748" t="s">
        <v>1744</v>
      </c>
      <c r="C62" s="17" t="s">
        <v>109</v>
      </c>
      <c r="D62" s="749" t="s">
        <v>1440</v>
      </c>
      <c r="E62" s="40" t="s">
        <v>54</v>
      </c>
      <c r="F62" s="17" t="s">
        <v>23</v>
      </c>
      <c r="G62" s="19">
        <v>4</v>
      </c>
      <c r="H62" s="750">
        <v>1735</v>
      </c>
      <c r="I62" s="750">
        <v>1867</v>
      </c>
      <c r="J62" s="43">
        <f t="shared" si="1"/>
        <v>0.92929833958221741</v>
      </c>
      <c r="K62" s="472">
        <v>44</v>
      </c>
      <c r="L62" s="472">
        <v>93800</v>
      </c>
      <c r="M62" s="5">
        <f t="shared" si="2"/>
        <v>1867</v>
      </c>
      <c r="N62" s="6"/>
    </row>
    <row r="63" spans="1:14" ht="14.25">
      <c r="A63" s="745">
        <v>56</v>
      </c>
      <c r="B63" s="748" t="s">
        <v>1745</v>
      </c>
      <c r="C63" s="17" t="s">
        <v>109</v>
      </c>
      <c r="D63" s="749" t="s">
        <v>1694</v>
      </c>
      <c r="E63" s="40" t="s">
        <v>78</v>
      </c>
      <c r="F63" s="17" t="s">
        <v>23</v>
      </c>
      <c r="G63" s="19">
        <v>2</v>
      </c>
      <c r="H63" s="750">
        <v>908</v>
      </c>
      <c r="I63" s="750">
        <v>908</v>
      </c>
      <c r="J63" s="9">
        <f t="shared" si="1"/>
        <v>1</v>
      </c>
      <c r="K63" s="472">
        <v>15</v>
      </c>
      <c r="L63" s="472">
        <v>55800</v>
      </c>
      <c r="M63" s="5">
        <f t="shared" si="2"/>
        <v>908</v>
      </c>
      <c r="N63" s="6"/>
    </row>
    <row r="64" spans="1:14" ht="14.25">
      <c r="A64" s="745">
        <v>57</v>
      </c>
      <c r="B64" s="748" t="s">
        <v>1746</v>
      </c>
      <c r="C64" s="17" t="s">
        <v>109</v>
      </c>
      <c r="D64" s="749" t="s">
        <v>1440</v>
      </c>
      <c r="E64" s="40" t="s">
        <v>54</v>
      </c>
      <c r="F64" s="17" t="s">
        <v>23</v>
      </c>
      <c r="G64" s="19">
        <v>3</v>
      </c>
      <c r="H64" s="750">
        <v>734</v>
      </c>
      <c r="I64" s="750">
        <v>779</v>
      </c>
      <c r="J64" s="9">
        <f t="shared" si="1"/>
        <v>0.94223363286264439</v>
      </c>
      <c r="K64" s="472">
        <v>18</v>
      </c>
      <c r="L64" s="472">
        <v>40000</v>
      </c>
      <c r="M64" s="5">
        <f t="shared" si="2"/>
        <v>779</v>
      </c>
      <c r="N64" s="6"/>
    </row>
    <row r="65" spans="1:14" ht="14.25">
      <c r="A65" s="745">
        <v>58</v>
      </c>
      <c r="B65" s="748" t="s">
        <v>1747</v>
      </c>
      <c r="C65" s="103" t="s">
        <v>720</v>
      </c>
      <c r="D65" s="749" t="s">
        <v>1440</v>
      </c>
      <c r="E65" s="40" t="s">
        <v>54</v>
      </c>
      <c r="F65" s="17" t="s">
        <v>23</v>
      </c>
      <c r="G65" s="19">
        <v>4</v>
      </c>
      <c r="H65" s="750">
        <v>1029</v>
      </c>
      <c r="I65" s="750">
        <v>1249</v>
      </c>
      <c r="J65" s="9">
        <f t="shared" si="1"/>
        <v>0.82385908726981583</v>
      </c>
      <c r="K65" s="472">
        <v>41</v>
      </c>
      <c r="L65" s="472">
        <v>50300</v>
      </c>
      <c r="M65" s="5">
        <f t="shared" si="2"/>
        <v>1249</v>
      </c>
      <c r="N65" s="6"/>
    </row>
    <row r="66" spans="1:14" ht="14.25">
      <c r="A66" s="745">
        <v>59</v>
      </c>
      <c r="B66" s="748" t="s">
        <v>1748</v>
      </c>
      <c r="C66" s="103" t="s">
        <v>720</v>
      </c>
      <c r="D66" s="749" t="s">
        <v>1440</v>
      </c>
      <c r="E66" s="40" t="s">
        <v>54</v>
      </c>
      <c r="F66" s="17" t="s">
        <v>23</v>
      </c>
      <c r="G66" s="19">
        <v>4</v>
      </c>
      <c r="H66" s="750">
        <v>3138</v>
      </c>
      <c r="I66" s="750">
        <v>3711</v>
      </c>
      <c r="J66" s="9">
        <f t="shared" si="1"/>
        <v>0.8455941794664511</v>
      </c>
      <c r="K66" s="472">
        <v>117</v>
      </c>
      <c r="L66" s="472">
        <v>154400</v>
      </c>
      <c r="M66" s="5">
        <f t="shared" si="2"/>
        <v>3711</v>
      </c>
      <c r="N66" s="6"/>
    </row>
    <row r="67" spans="1:14" ht="14.25">
      <c r="A67" s="745">
        <v>60</v>
      </c>
      <c r="B67" s="748" t="s">
        <v>1749</v>
      </c>
      <c r="C67" s="103" t="s">
        <v>720</v>
      </c>
      <c r="D67" s="749" t="s">
        <v>1440</v>
      </c>
      <c r="E67" s="40" t="s">
        <v>54</v>
      </c>
      <c r="F67" s="17" t="s">
        <v>23</v>
      </c>
      <c r="G67" s="19">
        <v>4</v>
      </c>
      <c r="H67" s="750">
        <v>2511</v>
      </c>
      <c r="I67" s="750">
        <v>3206</v>
      </c>
      <c r="J67" s="43">
        <f t="shared" si="1"/>
        <v>0.78321896444167183</v>
      </c>
      <c r="K67" s="472">
        <v>119</v>
      </c>
      <c r="L67" s="472">
        <v>113600</v>
      </c>
      <c r="M67" s="5">
        <f t="shared" si="2"/>
        <v>3206</v>
      </c>
      <c r="N67" s="6"/>
    </row>
    <row r="68" spans="1:14" ht="14.25">
      <c r="A68" s="745">
        <v>61</v>
      </c>
      <c r="B68" s="748" t="s">
        <v>1750</v>
      </c>
      <c r="C68" s="103" t="s">
        <v>720</v>
      </c>
      <c r="D68" s="749" t="s">
        <v>1440</v>
      </c>
      <c r="E68" s="40" t="s">
        <v>54</v>
      </c>
      <c r="F68" s="17" t="s">
        <v>23</v>
      </c>
      <c r="G68" s="19">
        <v>4</v>
      </c>
      <c r="H68" s="750">
        <v>1182</v>
      </c>
      <c r="I68" s="750">
        <v>1350</v>
      </c>
      <c r="J68" s="43">
        <f t="shared" si="1"/>
        <v>0.87555555555555553</v>
      </c>
      <c r="K68" s="472">
        <v>38</v>
      </c>
      <c r="L68" s="472">
        <v>61000</v>
      </c>
      <c r="M68" s="5">
        <f t="shared" si="2"/>
        <v>1350</v>
      </c>
      <c r="N68" s="6"/>
    </row>
    <row r="69" spans="1:14" ht="14.25">
      <c r="A69" s="745">
        <v>62</v>
      </c>
      <c r="B69" s="748" t="s">
        <v>1751</v>
      </c>
      <c r="C69" s="103" t="s">
        <v>720</v>
      </c>
      <c r="D69" s="749" t="s">
        <v>1685</v>
      </c>
      <c r="E69" s="40" t="s">
        <v>54</v>
      </c>
      <c r="F69" s="17" t="s">
        <v>23</v>
      </c>
      <c r="G69" s="19">
        <v>4</v>
      </c>
      <c r="H69" s="750">
        <v>8237</v>
      </c>
      <c r="I69" s="750">
        <v>9140</v>
      </c>
      <c r="J69" s="9">
        <f t="shared" si="1"/>
        <v>0.90120350109409186</v>
      </c>
      <c r="K69" s="472">
        <v>244</v>
      </c>
      <c r="L69" s="472">
        <v>427800</v>
      </c>
      <c r="M69" s="5">
        <f t="shared" si="2"/>
        <v>9140</v>
      </c>
      <c r="N69" s="6"/>
    </row>
    <row r="70" spans="1:14" ht="14.25">
      <c r="A70" s="745">
        <v>63</v>
      </c>
      <c r="B70" s="748" t="s">
        <v>573</v>
      </c>
      <c r="C70" s="103" t="s">
        <v>720</v>
      </c>
      <c r="D70" s="749" t="s">
        <v>1440</v>
      </c>
      <c r="E70" s="40" t="s">
        <v>54</v>
      </c>
      <c r="F70" s="17" t="s">
        <v>23</v>
      </c>
      <c r="G70" s="19">
        <v>4</v>
      </c>
      <c r="H70" s="750">
        <v>5727</v>
      </c>
      <c r="I70" s="750">
        <v>6711</v>
      </c>
      <c r="J70" s="43">
        <f t="shared" si="1"/>
        <v>0.85337505587840856</v>
      </c>
      <c r="K70" s="472">
        <v>201</v>
      </c>
      <c r="L70" s="472">
        <v>286800</v>
      </c>
      <c r="M70" s="5">
        <f t="shared" si="2"/>
        <v>6711</v>
      </c>
      <c r="N70" s="6"/>
    </row>
    <row r="71" spans="1:14" ht="14.25">
      <c r="A71" s="745">
        <v>64</v>
      </c>
      <c r="B71" s="748" t="s">
        <v>1752</v>
      </c>
      <c r="C71" s="103" t="s">
        <v>720</v>
      </c>
      <c r="D71" s="749" t="s">
        <v>1440</v>
      </c>
      <c r="E71" s="40" t="s">
        <v>54</v>
      </c>
      <c r="F71" s="17" t="s">
        <v>23</v>
      </c>
      <c r="G71" s="19">
        <v>4</v>
      </c>
      <c r="H71" s="750">
        <v>2788</v>
      </c>
      <c r="I71" s="750">
        <v>3185</v>
      </c>
      <c r="J71" s="43">
        <f t="shared" si="1"/>
        <v>0.87535321821036105</v>
      </c>
      <c r="K71" s="472">
        <v>95</v>
      </c>
      <c r="L71" s="472">
        <v>137600</v>
      </c>
      <c r="M71" s="5">
        <f t="shared" si="2"/>
        <v>3185</v>
      </c>
      <c r="N71" s="6"/>
    </row>
    <row r="72" spans="1:14" ht="14.25">
      <c r="A72" s="745">
        <v>65</v>
      </c>
      <c r="B72" s="748" t="s">
        <v>1753</v>
      </c>
      <c r="C72" s="103" t="s">
        <v>720</v>
      </c>
      <c r="D72" s="749" t="s">
        <v>1440</v>
      </c>
      <c r="E72" s="40" t="s">
        <v>54</v>
      </c>
      <c r="F72" s="17" t="s">
        <v>23</v>
      </c>
      <c r="G72" s="19">
        <v>3</v>
      </c>
      <c r="H72" s="750">
        <v>1208</v>
      </c>
      <c r="I72" s="750">
        <v>1211</v>
      </c>
      <c r="J72" s="9">
        <f t="shared" si="1"/>
        <v>0.99752270850536751</v>
      </c>
      <c r="K72" s="472">
        <v>21</v>
      </c>
      <c r="L72" s="472">
        <v>71400</v>
      </c>
      <c r="M72" s="5">
        <f t="shared" si="2"/>
        <v>1211</v>
      </c>
      <c r="N72" s="6"/>
    </row>
    <row r="73" spans="1:14" ht="14.25">
      <c r="A73" s="745">
        <v>66</v>
      </c>
      <c r="B73" s="748" t="s">
        <v>1754</v>
      </c>
      <c r="C73" s="103" t="s">
        <v>720</v>
      </c>
      <c r="D73" s="749" t="s">
        <v>1440</v>
      </c>
      <c r="E73" s="40" t="s">
        <v>54</v>
      </c>
      <c r="F73" s="17" t="s">
        <v>23</v>
      </c>
      <c r="G73" s="19">
        <v>3</v>
      </c>
      <c r="H73" s="750">
        <v>514</v>
      </c>
      <c r="I73" s="750">
        <v>525</v>
      </c>
      <c r="J73" s="9">
        <f t="shared" si="1"/>
        <v>0.97904761904761906</v>
      </c>
      <c r="K73" s="472">
        <v>10</v>
      </c>
      <c r="L73" s="472">
        <v>29600</v>
      </c>
      <c r="M73" s="5">
        <f t="shared" si="2"/>
        <v>525</v>
      </c>
      <c r="N73" s="6"/>
    </row>
    <row r="74" spans="1:14" ht="14.25">
      <c r="A74" s="745">
        <v>67</v>
      </c>
      <c r="B74" s="751" t="s">
        <v>1755</v>
      </c>
      <c r="C74" s="382" t="s">
        <v>720</v>
      </c>
      <c r="D74" s="752" t="s">
        <v>1756</v>
      </c>
      <c r="E74" s="196" t="s">
        <v>54</v>
      </c>
      <c r="F74" s="194" t="s">
        <v>23</v>
      </c>
      <c r="G74" s="197">
        <v>5</v>
      </c>
      <c r="H74" s="753">
        <v>184832</v>
      </c>
      <c r="I74" s="753">
        <v>210086</v>
      </c>
      <c r="J74" s="681">
        <f t="shared" si="1"/>
        <v>0.87979208514608298</v>
      </c>
      <c r="K74" s="754">
        <v>5313</v>
      </c>
      <c r="L74" s="754">
        <v>10167200</v>
      </c>
      <c r="M74" s="127">
        <f t="shared" si="2"/>
        <v>210086</v>
      </c>
      <c r="N74" s="6"/>
    </row>
    <row r="75" spans="1:14">
      <c r="A75" s="745">
        <v>68</v>
      </c>
      <c r="B75" s="755" t="s">
        <v>1757</v>
      </c>
      <c r="C75" s="17" t="s">
        <v>1758</v>
      </c>
      <c r="D75" s="756" t="s">
        <v>1759</v>
      </c>
      <c r="E75" s="40" t="s">
        <v>54</v>
      </c>
      <c r="F75" s="17" t="s">
        <v>23</v>
      </c>
      <c r="G75" s="19">
        <v>3</v>
      </c>
      <c r="H75" s="33">
        <v>1832</v>
      </c>
      <c r="I75" s="30">
        <v>1892</v>
      </c>
      <c r="J75" s="9">
        <f t="shared" ref="J75:J138" si="3">H75/I75</f>
        <v>0.96828752642706128</v>
      </c>
      <c r="K75" s="69">
        <v>38</v>
      </c>
      <c r="L75" s="757">
        <v>102900</v>
      </c>
      <c r="M75" s="5">
        <f t="shared" si="2"/>
        <v>1892</v>
      </c>
      <c r="N75" s="139"/>
    </row>
    <row r="76" spans="1:14">
      <c r="A76" s="745">
        <v>69</v>
      </c>
      <c r="B76" s="755" t="s">
        <v>649</v>
      </c>
      <c r="C76" s="17" t="s">
        <v>1758</v>
      </c>
      <c r="D76" s="756" t="s">
        <v>1759</v>
      </c>
      <c r="E76" s="40" t="s">
        <v>54</v>
      </c>
      <c r="F76" s="17" t="s">
        <v>23</v>
      </c>
      <c r="G76" s="19">
        <v>4</v>
      </c>
      <c r="H76" s="33">
        <v>6042</v>
      </c>
      <c r="I76" s="30">
        <v>6770</v>
      </c>
      <c r="J76" s="43">
        <f t="shared" si="3"/>
        <v>0.89246676514032497</v>
      </c>
      <c r="K76" s="69">
        <v>178</v>
      </c>
      <c r="L76" s="757">
        <v>320500</v>
      </c>
      <c r="M76" s="5">
        <f t="shared" si="2"/>
        <v>6770</v>
      </c>
      <c r="N76" s="139"/>
    </row>
    <row r="77" spans="1:14">
      <c r="A77" s="745">
        <v>70</v>
      </c>
      <c r="B77" s="755" t="s">
        <v>1760</v>
      </c>
      <c r="C77" s="17" t="s">
        <v>1758</v>
      </c>
      <c r="D77" s="756" t="s">
        <v>1348</v>
      </c>
      <c r="E77" s="40" t="s">
        <v>78</v>
      </c>
      <c r="F77" s="17" t="s">
        <v>23</v>
      </c>
      <c r="G77" s="19">
        <v>3</v>
      </c>
      <c r="H77" s="33">
        <v>10517</v>
      </c>
      <c r="I77" s="30">
        <v>10517</v>
      </c>
      <c r="J77" s="43">
        <f t="shared" si="3"/>
        <v>1</v>
      </c>
      <c r="K77" s="69">
        <v>173</v>
      </c>
      <c r="L77" s="757">
        <v>626900</v>
      </c>
      <c r="M77" s="5">
        <f t="shared" si="2"/>
        <v>10517</v>
      </c>
      <c r="N77" s="139"/>
    </row>
    <row r="78" spans="1:14">
      <c r="A78" s="745">
        <v>71</v>
      </c>
      <c r="B78" s="755" t="s">
        <v>1761</v>
      </c>
      <c r="C78" s="17" t="s">
        <v>1758</v>
      </c>
      <c r="D78" s="756" t="s">
        <v>1348</v>
      </c>
      <c r="E78" s="40" t="s">
        <v>78</v>
      </c>
      <c r="F78" s="17" t="s">
        <v>23</v>
      </c>
      <c r="G78" s="19">
        <v>3</v>
      </c>
      <c r="H78" s="33">
        <v>2967</v>
      </c>
      <c r="I78" s="30">
        <v>2967</v>
      </c>
      <c r="J78" s="9">
        <f t="shared" si="3"/>
        <v>1</v>
      </c>
      <c r="K78" s="69">
        <v>45</v>
      </c>
      <c r="L78" s="757">
        <v>182200</v>
      </c>
      <c r="M78" s="5">
        <f t="shared" si="2"/>
        <v>2967</v>
      </c>
      <c r="N78" s="139"/>
    </row>
    <row r="79" spans="1:14">
      <c r="A79" s="745">
        <v>72</v>
      </c>
      <c r="B79" s="758" t="s">
        <v>1762</v>
      </c>
      <c r="C79" s="17" t="s">
        <v>1758</v>
      </c>
      <c r="D79" s="756" t="s">
        <v>1348</v>
      </c>
      <c r="E79" s="40" t="s">
        <v>78</v>
      </c>
      <c r="F79" s="17" t="s">
        <v>23</v>
      </c>
      <c r="G79" s="19">
        <v>3</v>
      </c>
      <c r="H79" s="33">
        <v>2104</v>
      </c>
      <c r="I79" s="30">
        <v>2104</v>
      </c>
      <c r="J79" s="43">
        <f t="shared" si="3"/>
        <v>1</v>
      </c>
      <c r="K79" s="69">
        <v>33</v>
      </c>
      <c r="L79" s="757">
        <v>128100</v>
      </c>
      <c r="M79" s="5">
        <f t="shared" si="2"/>
        <v>2104</v>
      </c>
      <c r="N79" s="139"/>
    </row>
    <row r="80" spans="1:14">
      <c r="A80" s="745">
        <v>73</v>
      </c>
      <c r="B80" s="755" t="s">
        <v>1763</v>
      </c>
      <c r="C80" s="17" t="s">
        <v>1758</v>
      </c>
      <c r="D80" s="756" t="s">
        <v>1348</v>
      </c>
      <c r="E80" s="40" t="s">
        <v>78</v>
      </c>
      <c r="F80" s="17" t="s">
        <v>23</v>
      </c>
      <c r="G80" s="19">
        <v>3</v>
      </c>
      <c r="H80" s="33">
        <v>5598</v>
      </c>
      <c r="I80" s="30">
        <v>5598</v>
      </c>
      <c r="J80" s="43">
        <f t="shared" si="3"/>
        <v>1</v>
      </c>
      <c r="K80" s="69">
        <v>102</v>
      </c>
      <c r="L80" s="757">
        <v>336100</v>
      </c>
      <c r="M80" s="5">
        <f t="shared" ref="M80:M90" si="4">IF(ISBLANK(I80),"",I80)</f>
        <v>5598</v>
      </c>
      <c r="N80" s="139"/>
    </row>
    <row r="81" spans="1:14">
      <c r="A81" s="745">
        <v>74</v>
      </c>
      <c r="B81" s="755" t="s">
        <v>1764</v>
      </c>
      <c r="C81" s="17" t="s">
        <v>1758</v>
      </c>
      <c r="D81" s="756" t="s">
        <v>1759</v>
      </c>
      <c r="E81" s="40" t="s">
        <v>54</v>
      </c>
      <c r="F81" s="17" t="s">
        <v>23</v>
      </c>
      <c r="G81" s="19">
        <v>3</v>
      </c>
      <c r="H81" s="33">
        <v>1527</v>
      </c>
      <c r="I81" s="30">
        <v>1547</v>
      </c>
      <c r="J81" s="9">
        <f t="shared" si="3"/>
        <v>0.98707175177763418</v>
      </c>
      <c r="K81" s="69">
        <v>30</v>
      </c>
      <c r="L81" s="757">
        <v>86400</v>
      </c>
      <c r="M81" s="5">
        <f t="shared" si="4"/>
        <v>1547</v>
      </c>
      <c r="N81" s="139"/>
    </row>
    <row r="82" spans="1:14">
      <c r="A82" s="745">
        <v>75</v>
      </c>
      <c r="B82" s="755" t="s">
        <v>1765</v>
      </c>
      <c r="C82" s="17" t="s">
        <v>1758</v>
      </c>
      <c r="D82" s="756" t="s">
        <v>1759</v>
      </c>
      <c r="E82" s="40" t="s">
        <v>54</v>
      </c>
      <c r="F82" s="17" t="s">
        <v>23</v>
      </c>
      <c r="G82" s="19">
        <v>4</v>
      </c>
      <c r="H82" s="33">
        <v>1727</v>
      </c>
      <c r="I82" s="30">
        <v>1872</v>
      </c>
      <c r="J82" s="9">
        <f t="shared" si="3"/>
        <v>0.9225427350427351</v>
      </c>
      <c r="K82" s="69">
        <v>44</v>
      </c>
      <c r="L82" s="757">
        <v>94100</v>
      </c>
      <c r="M82" s="5">
        <f t="shared" si="4"/>
        <v>1872</v>
      </c>
      <c r="N82" s="139"/>
    </row>
    <row r="83" spans="1:14">
      <c r="A83" s="745">
        <v>76</v>
      </c>
      <c r="B83" s="755" t="s">
        <v>1766</v>
      </c>
      <c r="C83" s="17" t="s">
        <v>1758</v>
      </c>
      <c r="D83" s="756" t="s">
        <v>1348</v>
      </c>
      <c r="E83" s="40" t="s">
        <v>78</v>
      </c>
      <c r="F83" s="17" t="s">
        <v>23</v>
      </c>
      <c r="G83" s="19">
        <v>3</v>
      </c>
      <c r="H83" s="33">
        <v>2304</v>
      </c>
      <c r="I83" s="30">
        <v>2304</v>
      </c>
      <c r="J83" s="9">
        <f t="shared" si="3"/>
        <v>1</v>
      </c>
      <c r="K83" s="69">
        <v>38</v>
      </c>
      <c r="L83" s="757">
        <v>137500</v>
      </c>
      <c r="M83" s="5">
        <f t="shared" si="4"/>
        <v>2304</v>
      </c>
      <c r="N83" s="139"/>
    </row>
    <row r="84" spans="1:14">
      <c r="A84" s="745">
        <v>77</v>
      </c>
      <c r="B84" s="755" t="s">
        <v>1767</v>
      </c>
      <c r="C84" s="17" t="s">
        <v>1758</v>
      </c>
      <c r="D84" s="756" t="s">
        <v>1348</v>
      </c>
      <c r="E84" s="40" t="s">
        <v>78</v>
      </c>
      <c r="F84" s="17" t="s">
        <v>23</v>
      </c>
      <c r="G84" s="19">
        <v>3</v>
      </c>
      <c r="H84" s="33">
        <v>2622</v>
      </c>
      <c r="I84" s="30">
        <v>2622</v>
      </c>
      <c r="J84" s="9">
        <f t="shared" si="3"/>
        <v>1</v>
      </c>
      <c r="K84" s="69">
        <v>41</v>
      </c>
      <c r="L84" s="757">
        <v>159500</v>
      </c>
      <c r="M84" s="5">
        <f t="shared" si="4"/>
        <v>2622</v>
      </c>
      <c r="N84" s="139"/>
    </row>
    <row r="85" spans="1:14">
      <c r="A85" s="745">
        <v>78</v>
      </c>
      <c r="B85" s="755" t="s">
        <v>1768</v>
      </c>
      <c r="C85" s="17" t="s">
        <v>1758</v>
      </c>
      <c r="D85" s="756" t="s">
        <v>1348</v>
      </c>
      <c r="E85" s="40" t="s">
        <v>78</v>
      </c>
      <c r="F85" s="17" t="s">
        <v>23</v>
      </c>
      <c r="G85" s="19">
        <v>3</v>
      </c>
      <c r="H85" s="33">
        <v>2925</v>
      </c>
      <c r="I85" s="30">
        <v>2925</v>
      </c>
      <c r="J85" s="43">
        <f t="shared" si="3"/>
        <v>1</v>
      </c>
      <c r="K85" s="69">
        <v>48</v>
      </c>
      <c r="L85" s="757">
        <v>174900</v>
      </c>
      <c r="M85" s="5">
        <f t="shared" si="4"/>
        <v>2925</v>
      </c>
      <c r="N85" s="139"/>
    </row>
    <row r="86" spans="1:14">
      <c r="A86" s="745">
        <v>79</v>
      </c>
      <c r="B86" s="755" t="s">
        <v>1769</v>
      </c>
      <c r="C86" s="17" t="s">
        <v>1758</v>
      </c>
      <c r="D86" s="756" t="s">
        <v>1348</v>
      </c>
      <c r="E86" s="40" t="s">
        <v>78</v>
      </c>
      <c r="F86" s="17" t="s">
        <v>23</v>
      </c>
      <c r="G86" s="19">
        <v>3</v>
      </c>
      <c r="H86" s="33">
        <v>2802</v>
      </c>
      <c r="I86" s="30">
        <v>2802</v>
      </c>
      <c r="J86" s="43">
        <f t="shared" si="3"/>
        <v>1</v>
      </c>
      <c r="K86" s="69">
        <v>45</v>
      </c>
      <c r="L86" s="757">
        <v>168800</v>
      </c>
      <c r="M86" s="5">
        <f t="shared" si="4"/>
        <v>2802</v>
      </c>
      <c r="N86" s="139"/>
    </row>
    <row r="87" spans="1:14">
      <c r="A87" s="745">
        <v>80</v>
      </c>
      <c r="B87" s="755" t="s">
        <v>1770</v>
      </c>
      <c r="C87" s="17" t="s">
        <v>1758</v>
      </c>
      <c r="D87" s="756" t="s">
        <v>1348</v>
      </c>
      <c r="E87" s="40" t="s">
        <v>78</v>
      </c>
      <c r="F87" s="17" t="s">
        <v>23</v>
      </c>
      <c r="G87" s="19">
        <v>3</v>
      </c>
      <c r="H87" s="33">
        <v>1626</v>
      </c>
      <c r="I87" s="30">
        <v>1626</v>
      </c>
      <c r="J87" s="9">
        <f t="shared" si="3"/>
        <v>1</v>
      </c>
      <c r="K87" s="69">
        <v>28</v>
      </c>
      <c r="L87" s="757">
        <v>95700</v>
      </c>
      <c r="M87" s="5">
        <f t="shared" si="4"/>
        <v>1626</v>
      </c>
      <c r="N87" s="139"/>
    </row>
    <row r="88" spans="1:14">
      <c r="A88" s="745">
        <v>81</v>
      </c>
      <c r="B88" s="755" t="s">
        <v>1771</v>
      </c>
      <c r="C88" s="17" t="s">
        <v>1758</v>
      </c>
      <c r="D88" s="756" t="s">
        <v>1759</v>
      </c>
      <c r="E88" s="40" t="s">
        <v>54</v>
      </c>
      <c r="F88" s="17" t="s">
        <v>23</v>
      </c>
      <c r="G88" s="19">
        <v>3</v>
      </c>
      <c r="H88" s="33">
        <v>6803</v>
      </c>
      <c r="I88" s="30">
        <v>6813</v>
      </c>
      <c r="J88" s="43">
        <f t="shared" si="3"/>
        <v>0.99853221781887569</v>
      </c>
      <c r="K88" s="69">
        <v>121</v>
      </c>
      <c r="L88" s="757">
        <v>395000</v>
      </c>
      <c r="M88" s="5">
        <f t="shared" si="4"/>
        <v>6813</v>
      </c>
      <c r="N88" s="139"/>
    </row>
    <row r="89" spans="1:14">
      <c r="A89" s="745">
        <v>82</v>
      </c>
      <c r="B89" s="755" t="s">
        <v>1772</v>
      </c>
      <c r="C89" s="17" t="s">
        <v>1758</v>
      </c>
      <c r="D89" s="756" t="s">
        <v>1348</v>
      </c>
      <c r="E89" s="40" t="s">
        <v>78</v>
      </c>
      <c r="F89" s="17" t="s">
        <v>23</v>
      </c>
      <c r="G89" s="19">
        <v>3</v>
      </c>
      <c r="H89" s="33">
        <v>8906</v>
      </c>
      <c r="I89" s="30">
        <v>8906</v>
      </c>
      <c r="J89" s="43">
        <f t="shared" si="3"/>
        <v>1</v>
      </c>
      <c r="K89" s="69">
        <v>134</v>
      </c>
      <c r="L89" s="757">
        <v>568900</v>
      </c>
      <c r="M89" s="5">
        <f t="shared" si="4"/>
        <v>8906</v>
      </c>
      <c r="N89" s="139"/>
    </row>
    <row r="90" spans="1:14" ht="14.25" thickBot="1">
      <c r="A90" s="745">
        <v>83</v>
      </c>
      <c r="B90" s="759" t="s">
        <v>1773</v>
      </c>
      <c r="C90" s="243" t="s">
        <v>1758</v>
      </c>
      <c r="D90" s="760" t="s">
        <v>1759</v>
      </c>
      <c r="E90" s="245" t="s">
        <v>54</v>
      </c>
      <c r="F90" s="243" t="s">
        <v>23</v>
      </c>
      <c r="G90" s="291">
        <v>3</v>
      </c>
      <c r="H90" s="761">
        <v>1316</v>
      </c>
      <c r="I90" s="762">
        <v>1334</v>
      </c>
      <c r="J90" s="763">
        <f t="shared" si="3"/>
        <v>0.98650674662668669</v>
      </c>
      <c r="K90" s="764">
        <v>26</v>
      </c>
      <c r="L90" s="765">
        <v>74700</v>
      </c>
      <c r="M90" s="766">
        <f t="shared" si="4"/>
        <v>1334</v>
      </c>
      <c r="N90" s="139"/>
    </row>
    <row r="91" spans="1:14">
      <c r="A91" s="745">
        <v>84</v>
      </c>
      <c r="B91" s="17"/>
      <c r="C91" s="17"/>
      <c r="D91" s="17"/>
      <c r="E91" s="28"/>
      <c r="F91" s="28"/>
      <c r="G91" s="19"/>
      <c r="H91" s="33"/>
      <c r="I91" s="30"/>
      <c r="J91" s="9" t="e">
        <f t="shared" si="3"/>
        <v>#DIV/0!</v>
      </c>
      <c r="K91" s="18"/>
      <c r="L91" s="18"/>
      <c r="M91" s="17"/>
      <c r="N91" s="7"/>
    </row>
    <row r="92" spans="1:14">
      <c r="A92" s="745">
        <v>85</v>
      </c>
      <c r="B92" s="17"/>
      <c r="C92" s="17"/>
      <c r="D92" s="17"/>
      <c r="E92" s="28"/>
      <c r="F92" s="28"/>
      <c r="G92" s="19"/>
      <c r="H92" s="33"/>
      <c r="I92" s="30"/>
      <c r="J92" s="9" t="e">
        <f t="shared" si="3"/>
        <v>#DIV/0!</v>
      </c>
      <c r="K92" s="18"/>
      <c r="L92" s="18"/>
      <c r="M92" s="17"/>
    </row>
    <row r="93" spans="1:14">
      <c r="A93" s="745">
        <v>86</v>
      </c>
      <c r="B93" s="17"/>
      <c r="C93" s="17"/>
      <c r="D93" s="17"/>
      <c r="E93" s="28"/>
      <c r="F93" s="28"/>
      <c r="G93" s="19"/>
      <c r="H93" s="33"/>
      <c r="I93" s="30"/>
      <c r="J93" s="9" t="e">
        <f t="shared" si="3"/>
        <v>#DIV/0!</v>
      </c>
      <c r="K93" s="18"/>
      <c r="L93" s="18"/>
      <c r="M93" s="17"/>
    </row>
    <row r="94" spans="1:14">
      <c r="A94" s="745">
        <v>87</v>
      </c>
      <c r="B94" s="17"/>
      <c r="C94" s="17"/>
      <c r="D94" s="17"/>
      <c r="E94" s="28"/>
      <c r="F94" s="28"/>
      <c r="G94" s="19"/>
      <c r="H94" s="33"/>
      <c r="I94" s="30"/>
      <c r="J94" s="43" t="e">
        <f t="shared" si="3"/>
        <v>#DIV/0!</v>
      </c>
      <c r="K94" s="18"/>
      <c r="L94" s="18"/>
      <c r="M94" s="17"/>
    </row>
    <row r="95" spans="1:14">
      <c r="A95" s="745">
        <v>88</v>
      </c>
      <c r="B95" s="17"/>
      <c r="C95" s="17"/>
      <c r="D95" s="17"/>
      <c r="E95" s="28"/>
      <c r="F95" s="28"/>
      <c r="G95" s="19"/>
      <c r="H95" s="33"/>
      <c r="I95" s="30"/>
      <c r="J95" s="43" t="e">
        <f t="shared" si="3"/>
        <v>#DIV/0!</v>
      </c>
      <c r="K95" s="18"/>
      <c r="L95" s="18"/>
      <c r="M95" s="17"/>
    </row>
    <row r="96" spans="1:14">
      <c r="A96" s="745">
        <v>89</v>
      </c>
      <c r="B96" s="17"/>
      <c r="C96" s="17"/>
      <c r="D96" s="17"/>
      <c r="E96" s="28"/>
      <c r="F96" s="28"/>
      <c r="G96" s="19"/>
      <c r="H96" s="33"/>
      <c r="I96" s="30"/>
      <c r="J96" s="9" t="e">
        <f t="shared" si="3"/>
        <v>#DIV/0!</v>
      </c>
      <c r="K96" s="18"/>
      <c r="L96" s="18"/>
      <c r="M96" s="17"/>
    </row>
    <row r="97" spans="1:13">
      <c r="A97" s="745">
        <v>90</v>
      </c>
      <c r="B97" s="17"/>
      <c r="C97" s="17"/>
      <c r="D97" s="17"/>
      <c r="E97" s="28"/>
      <c r="F97" s="28"/>
      <c r="G97" s="19"/>
      <c r="H97" s="33"/>
      <c r="I97" s="30"/>
      <c r="J97" s="43" t="e">
        <f t="shared" si="3"/>
        <v>#DIV/0!</v>
      </c>
      <c r="K97" s="18"/>
      <c r="L97" s="18"/>
      <c r="M97" s="17"/>
    </row>
    <row r="98" spans="1:13">
      <c r="A98" s="745">
        <v>91</v>
      </c>
      <c r="B98" s="17"/>
      <c r="C98" s="17"/>
      <c r="D98" s="17"/>
      <c r="E98" s="28"/>
      <c r="F98" s="28"/>
      <c r="G98" s="19"/>
      <c r="H98" s="33"/>
      <c r="I98" s="30"/>
      <c r="J98" s="43" t="e">
        <f t="shared" si="3"/>
        <v>#DIV/0!</v>
      </c>
      <c r="K98" s="18"/>
      <c r="L98" s="18"/>
      <c r="M98" s="17"/>
    </row>
    <row r="99" spans="1:13">
      <c r="A99" s="745">
        <v>92</v>
      </c>
      <c r="B99" s="17"/>
      <c r="C99" s="17"/>
      <c r="D99" s="17"/>
      <c r="E99" s="28"/>
      <c r="F99" s="28"/>
      <c r="G99" s="19"/>
      <c r="H99" s="33"/>
      <c r="I99" s="30"/>
      <c r="J99" s="9" t="e">
        <f t="shared" si="3"/>
        <v>#DIV/0!</v>
      </c>
      <c r="K99" s="18"/>
      <c r="L99" s="18"/>
      <c r="M99" s="17"/>
    </row>
    <row r="100" spans="1:13">
      <c r="A100" s="745">
        <v>93</v>
      </c>
      <c r="B100" s="17"/>
      <c r="C100" s="17"/>
      <c r="D100" s="17"/>
      <c r="E100" s="28"/>
      <c r="F100" s="28"/>
      <c r="G100" s="19"/>
      <c r="H100" s="33"/>
      <c r="I100" s="30"/>
      <c r="J100" s="9" t="e">
        <f t="shared" si="3"/>
        <v>#DIV/0!</v>
      </c>
      <c r="K100" s="18"/>
      <c r="L100" s="18"/>
      <c r="M100" s="17"/>
    </row>
    <row r="101" spans="1:13">
      <c r="A101" s="745">
        <v>94</v>
      </c>
      <c r="B101" s="17"/>
      <c r="C101" s="17"/>
      <c r="D101" s="17"/>
      <c r="E101" s="28"/>
      <c r="F101" s="28"/>
      <c r="G101" s="19"/>
      <c r="H101" s="33"/>
      <c r="I101" s="30"/>
      <c r="J101" s="9" t="e">
        <f t="shared" si="3"/>
        <v>#DIV/0!</v>
      </c>
      <c r="K101" s="18"/>
      <c r="L101" s="18"/>
      <c r="M101" s="17"/>
    </row>
    <row r="102" spans="1:13">
      <c r="A102" s="745">
        <v>95</v>
      </c>
      <c r="B102" s="17"/>
      <c r="C102" s="17"/>
      <c r="D102" s="17"/>
      <c r="E102" s="28"/>
      <c r="F102" s="28"/>
      <c r="G102" s="19"/>
      <c r="H102" s="33"/>
      <c r="I102" s="30"/>
      <c r="J102" s="9" t="e">
        <f t="shared" si="3"/>
        <v>#DIV/0!</v>
      </c>
      <c r="K102" s="18"/>
      <c r="L102" s="18"/>
      <c r="M102" s="17"/>
    </row>
    <row r="103" spans="1:13">
      <c r="A103" s="745">
        <v>96</v>
      </c>
      <c r="B103" s="17"/>
      <c r="C103" s="17"/>
      <c r="D103" s="17"/>
      <c r="E103" s="28"/>
      <c r="F103" s="28"/>
      <c r="G103" s="19"/>
      <c r="H103" s="33"/>
      <c r="I103" s="30"/>
      <c r="J103" s="43" t="e">
        <f t="shared" si="3"/>
        <v>#DIV/0!</v>
      </c>
      <c r="K103" s="18"/>
      <c r="L103" s="18"/>
      <c r="M103" s="17"/>
    </row>
    <row r="104" spans="1:13">
      <c r="A104" s="745">
        <v>97</v>
      </c>
      <c r="B104" s="17"/>
      <c r="C104" s="17"/>
      <c r="D104" s="17"/>
      <c r="E104" s="28"/>
      <c r="F104" s="28"/>
      <c r="G104" s="19"/>
      <c r="H104" s="33"/>
      <c r="I104" s="30"/>
      <c r="J104" s="43" t="e">
        <f t="shared" si="3"/>
        <v>#DIV/0!</v>
      </c>
      <c r="K104" s="18"/>
      <c r="L104" s="18"/>
      <c r="M104" s="17"/>
    </row>
    <row r="105" spans="1:13">
      <c r="A105" s="745">
        <v>98</v>
      </c>
      <c r="B105" s="17"/>
      <c r="C105" s="17"/>
      <c r="D105" s="17"/>
      <c r="E105" s="28"/>
      <c r="F105" s="28"/>
      <c r="G105" s="19"/>
      <c r="H105" s="33"/>
      <c r="I105" s="30"/>
      <c r="J105" s="9" t="e">
        <f t="shared" si="3"/>
        <v>#DIV/0!</v>
      </c>
      <c r="K105" s="18"/>
      <c r="L105" s="18"/>
      <c r="M105" s="17"/>
    </row>
    <row r="106" spans="1:13">
      <c r="A106" s="745">
        <v>99</v>
      </c>
      <c r="B106" s="17"/>
      <c r="C106" s="17"/>
      <c r="D106" s="17"/>
      <c r="E106" s="28"/>
      <c r="F106" s="28"/>
      <c r="G106" s="19"/>
      <c r="H106" s="33"/>
      <c r="I106" s="30"/>
      <c r="J106" s="43" t="e">
        <f t="shared" si="3"/>
        <v>#DIV/0!</v>
      </c>
      <c r="K106" s="18"/>
      <c r="L106" s="18"/>
      <c r="M106" s="17"/>
    </row>
    <row r="107" spans="1:13">
      <c r="A107" s="745">
        <v>100</v>
      </c>
      <c r="B107" s="17"/>
      <c r="C107" s="17"/>
      <c r="D107" s="17"/>
      <c r="E107" s="28"/>
      <c r="F107" s="28"/>
      <c r="G107" s="19"/>
      <c r="H107" s="33"/>
      <c r="I107" s="30"/>
      <c r="J107" s="43" t="e">
        <f t="shared" si="3"/>
        <v>#DIV/0!</v>
      </c>
      <c r="K107" s="18"/>
      <c r="L107" s="18"/>
      <c r="M107" s="17"/>
    </row>
    <row r="108" spans="1:13">
      <c r="A108" s="745">
        <v>101</v>
      </c>
      <c r="B108" s="17"/>
      <c r="C108" s="17"/>
      <c r="D108" s="17"/>
      <c r="E108" s="28"/>
      <c r="F108" s="28"/>
      <c r="G108" s="19"/>
      <c r="H108" s="33"/>
      <c r="I108" s="30"/>
      <c r="J108" s="9" t="e">
        <f t="shared" si="3"/>
        <v>#DIV/0!</v>
      </c>
      <c r="K108" s="18"/>
      <c r="L108" s="18"/>
      <c r="M108" s="17"/>
    </row>
    <row r="109" spans="1:13">
      <c r="A109" s="745">
        <v>102</v>
      </c>
      <c r="B109" s="17"/>
      <c r="C109" s="17"/>
      <c r="D109" s="17"/>
      <c r="E109" s="28"/>
      <c r="F109" s="28"/>
      <c r="G109" s="19"/>
      <c r="H109" s="33"/>
      <c r="I109" s="30"/>
      <c r="J109" s="9" t="e">
        <f t="shared" si="3"/>
        <v>#DIV/0!</v>
      </c>
      <c r="K109" s="18"/>
      <c r="L109" s="18"/>
      <c r="M109" s="17"/>
    </row>
    <row r="110" spans="1:13">
      <c r="A110" s="745">
        <v>103</v>
      </c>
      <c r="B110" s="17"/>
      <c r="C110" s="17"/>
      <c r="D110" s="17"/>
      <c r="E110" s="28"/>
      <c r="F110" s="28"/>
      <c r="G110" s="19"/>
      <c r="H110" s="33"/>
      <c r="I110" s="30"/>
      <c r="J110" s="9" t="e">
        <f t="shared" si="3"/>
        <v>#DIV/0!</v>
      </c>
      <c r="K110" s="18"/>
      <c r="L110" s="18"/>
      <c r="M110" s="17"/>
    </row>
    <row r="111" spans="1:13">
      <c r="A111" s="745">
        <v>104</v>
      </c>
      <c r="B111" s="17"/>
      <c r="C111" s="17"/>
      <c r="D111" s="17"/>
      <c r="E111" s="28"/>
      <c r="F111" s="28"/>
      <c r="G111" s="19"/>
      <c r="H111" s="33"/>
      <c r="I111" s="30"/>
      <c r="J111" s="9" t="e">
        <f t="shared" si="3"/>
        <v>#DIV/0!</v>
      </c>
      <c r="K111" s="18"/>
      <c r="L111" s="18"/>
      <c r="M111" s="17"/>
    </row>
    <row r="112" spans="1:13">
      <c r="A112" s="745">
        <v>105</v>
      </c>
      <c r="B112" s="17"/>
      <c r="C112" s="17"/>
      <c r="D112" s="17"/>
      <c r="E112" s="28"/>
      <c r="F112" s="28"/>
      <c r="G112" s="19"/>
      <c r="H112" s="33"/>
      <c r="I112" s="30"/>
      <c r="J112" s="43" t="e">
        <f t="shared" si="3"/>
        <v>#DIV/0!</v>
      </c>
      <c r="K112" s="18"/>
      <c r="L112" s="18"/>
      <c r="M112" s="17"/>
    </row>
    <row r="113" spans="1:13">
      <c r="A113" s="745">
        <v>106</v>
      </c>
      <c r="B113" s="17"/>
      <c r="C113" s="17"/>
      <c r="D113" s="17"/>
      <c r="E113" s="28"/>
      <c r="F113" s="28"/>
      <c r="G113" s="19"/>
      <c r="H113" s="33"/>
      <c r="I113" s="30"/>
      <c r="J113" s="43" t="e">
        <f t="shared" si="3"/>
        <v>#DIV/0!</v>
      </c>
      <c r="K113" s="18"/>
      <c r="L113" s="18"/>
      <c r="M113" s="17"/>
    </row>
    <row r="114" spans="1:13">
      <c r="A114" s="745">
        <v>107</v>
      </c>
      <c r="B114" s="17"/>
      <c r="C114" s="17"/>
      <c r="D114" s="17"/>
      <c r="E114" s="28"/>
      <c r="F114" s="28"/>
      <c r="G114" s="19"/>
      <c r="H114" s="33"/>
      <c r="I114" s="30"/>
      <c r="J114" s="9" t="e">
        <f t="shared" si="3"/>
        <v>#DIV/0!</v>
      </c>
      <c r="K114" s="18"/>
      <c r="L114" s="18"/>
      <c r="M114" s="17"/>
    </row>
    <row r="115" spans="1:13">
      <c r="A115" s="745">
        <v>108</v>
      </c>
      <c r="B115" s="17"/>
      <c r="C115" s="17"/>
      <c r="D115" s="17"/>
      <c r="E115" s="28"/>
      <c r="F115" s="28"/>
      <c r="G115" s="19"/>
      <c r="H115" s="33"/>
      <c r="I115" s="30"/>
      <c r="J115" s="43" t="e">
        <f t="shared" si="3"/>
        <v>#DIV/0!</v>
      </c>
      <c r="K115" s="18"/>
      <c r="L115" s="18"/>
      <c r="M115" s="17"/>
    </row>
    <row r="116" spans="1:13">
      <c r="A116" s="745">
        <v>109</v>
      </c>
      <c r="B116" s="17"/>
      <c r="C116" s="17"/>
      <c r="D116" s="17"/>
      <c r="E116" s="28"/>
      <c r="F116" s="28"/>
      <c r="G116" s="19"/>
      <c r="H116" s="33"/>
      <c r="I116" s="30"/>
      <c r="J116" s="43" t="e">
        <f t="shared" si="3"/>
        <v>#DIV/0!</v>
      </c>
      <c r="K116" s="18"/>
      <c r="L116" s="18"/>
      <c r="M116" s="17"/>
    </row>
    <row r="117" spans="1:13">
      <c r="A117" s="745">
        <v>110</v>
      </c>
      <c r="B117" s="17"/>
      <c r="C117" s="17"/>
      <c r="D117" s="17"/>
      <c r="E117" s="28"/>
      <c r="F117" s="28"/>
      <c r="G117" s="19"/>
      <c r="H117" s="33"/>
      <c r="I117" s="30"/>
      <c r="J117" s="9" t="e">
        <f t="shared" si="3"/>
        <v>#DIV/0!</v>
      </c>
      <c r="K117" s="18"/>
      <c r="L117" s="18"/>
      <c r="M117" s="17"/>
    </row>
    <row r="118" spans="1:13">
      <c r="A118" s="745">
        <v>111</v>
      </c>
      <c r="B118" s="17"/>
      <c r="C118" s="17"/>
      <c r="D118" s="17"/>
      <c r="E118" s="28"/>
      <c r="F118" s="28"/>
      <c r="G118" s="19"/>
      <c r="H118" s="33"/>
      <c r="I118" s="30"/>
      <c r="J118" s="9" t="e">
        <f t="shared" si="3"/>
        <v>#DIV/0!</v>
      </c>
      <c r="K118" s="18"/>
      <c r="L118" s="18"/>
      <c r="M118" s="17"/>
    </row>
    <row r="119" spans="1:13">
      <c r="A119" s="745">
        <v>112</v>
      </c>
      <c r="B119" s="17"/>
      <c r="C119" s="17"/>
      <c r="D119" s="17"/>
      <c r="E119" s="28"/>
      <c r="F119" s="28"/>
      <c r="G119" s="19"/>
      <c r="H119" s="33"/>
      <c r="I119" s="30"/>
      <c r="J119" s="9" t="e">
        <f t="shared" si="3"/>
        <v>#DIV/0!</v>
      </c>
      <c r="K119" s="18"/>
      <c r="L119" s="18"/>
      <c r="M119" s="17"/>
    </row>
    <row r="120" spans="1:13">
      <c r="A120" s="745">
        <v>113</v>
      </c>
      <c r="B120" s="17"/>
      <c r="C120" s="17"/>
      <c r="D120" s="17"/>
      <c r="E120" s="28"/>
      <c r="F120" s="28"/>
      <c r="G120" s="19"/>
      <c r="H120" s="33"/>
      <c r="I120" s="30"/>
      <c r="J120" s="9" t="e">
        <f t="shared" si="3"/>
        <v>#DIV/0!</v>
      </c>
      <c r="K120" s="18"/>
      <c r="L120" s="18"/>
      <c r="M120" s="17"/>
    </row>
    <row r="121" spans="1:13">
      <c r="A121" s="745">
        <v>114</v>
      </c>
      <c r="B121" s="17"/>
      <c r="C121" s="17"/>
      <c r="D121" s="17"/>
      <c r="E121" s="28"/>
      <c r="F121" s="28"/>
      <c r="G121" s="19"/>
      <c r="H121" s="33"/>
      <c r="I121" s="30"/>
      <c r="J121" s="43" t="e">
        <f t="shared" si="3"/>
        <v>#DIV/0!</v>
      </c>
      <c r="K121" s="18"/>
      <c r="L121" s="18"/>
      <c r="M121" s="17"/>
    </row>
    <row r="122" spans="1:13">
      <c r="A122" s="745">
        <v>115</v>
      </c>
      <c r="B122" s="17"/>
      <c r="C122" s="17"/>
      <c r="D122" s="17"/>
      <c r="E122" s="28"/>
      <c r="F122" s="28"/>
      <c r="G122" s="19"/>
      <c r="H122" s="33"/>
      <c r="I122" s="30"/>
      <c r="J122" s="43" t="e">
        <f t="shared" si="3"/>
        <v>#DIV/0!</v>
      </c>
      <c r="K122" s="18"/>
      <c r="L122" s="18"/>
      <c r="M122" s="17"/>
    </row>
    <row r="123" spans="1:13">
      <c r="A123" s="745">
        <v>116</v>
      </c>
      <c r="B123" s="17"/>
      <c r="C123" s="17"/>
      <c r="D123" s="17"/>
      <c r="E123" s="28"/>
      <c r="F123" s="28"/>
      <c r="G123" s="19"/>
      <c r="H123" s="33"/>
      <c r="I123" s="30"/>
      <c r="J123" s="9" t="e">
        <f t="shared" si="3"/>
        <v>#DIV/0!</v>
      </c>
      <c r="K123" s="18"/>
      <c r="L123" s="18"/>
      <c r="M123" s="17"/>
    </row>
    <row r="124" spans="1:13">
      <c r="A124" s="745">
        <v>117</v>
      </c>
      <c r="B124" s="17"/>
      <c r="C124" s="17"/>
      <c r="D124" s="17"/>
      <c r="E124" s="28"/>
      <c r="F124" s="28"/>
      <c r="G124" s="19"/>
      <c r="H124" s="33"/>
      <c r="I124" s="30"/>
      <c r="J124" s="43" t="e">
        <f t="shared" si="3"/>
        <v>#DIV/0!</v>
      </c>
      <c r="K124" s="18"/>
      <c r="L124" s="18"/>
      <c r="M124" s="17"/>
    </row>
    <row r="125" spans="1:13">
      <c r="A125" s="745">
        <v>118</v>
      </c>
      <c r="B125" s="17"/>
      <c r="C125" s="17"/>
      <c r="D125" s="17"/>
      <c r="E125" s="28"/>
      <c r="F125" s="28"/>
      <c r="G125" s="19"/>
      <c r="H125" s="33"/>
      <c r="I125" s="30"/>
      <c r="J125" s="43" t="e">
        <f t="shared" si="3"/>
        <v>#DIV/0!</v>
      </c>
      <c r="K125" s="18"/>
      <c r="L125" s="18"/>
      <c r="M125" s="17"/>
    </row>
    <row r="126" spans="1:13">
      <c r="A126" s="745">
        <v>119</v>
      </c>
      <c r="B126" s="17"/>
      <c r="C126" s="17"/>
      <c r="D126" s="17"/>
      <c r="E126" s="28"/>
      <c r="F126" s="28"/>
      <c r="G126" s="19"/>
      <c r="H126" s="33"/>
      <c r="I126" s="30"/>
      <c r="J126" s="9" t="e">
        <f t="shared" si="3"/>
        <v>#DIV/0!</v>
      </c>
      <c r="K126" s="18"/>
      <c r="L126" s="18"/>
      <c r="M126" s="17"/>
    </row>
    <row r="127" spans="1:13">
      <c r="A127" s="745">
        <v>120</v>
      </c>
      <c r="B127" s="17"/>
      <c r="C127" s="17"/>
      <c r="D127" s="17"/>
      <c r="E127" s="28"/>
      <c r="F127" s="28"/>
      <c r="G127" s="19"/>
      <c r="H127" s="33"/>
      <c r="I127" s="30"/>
      <c r="J127" s="9" t="e">
        <f t="shared" si="3"/>
        <v>#DIV/0!</v>
      </c>
      <c r="K127" s="18"/>
      <c r="L127" s="18"/>
      <c r="M127" s="17"/>
    </row>
    <row r="128" spans="1:13">
      <c r="A128" s="745">
        <v>121</v>
      </c>
      <c r="B128" s="17"/>
      <c r="C128" s="17"/>
      <c r="D128" s="17"/>
      <c r="E128" s="28"/>
      <c r="F128" s="28"/>
      <c r="G128" s="19"/>
      <c r="H128" s="33"/>
      <c r="I128" s="30"/>
      <c r="J128" s="9" t="e">
        <f t="shared" si="3"/>
        <v>#DIV/0!</v>
      </c>
      <c r="K128" s="18"/>
      <c r="L128" s="18"/>
      <c r="M128" s="17"/>
    </row>
    <row r="129" spans="1:13">
      <c r="A129" s="745">
        <v>122</v>
      </c>
      <c r="B129" s="17"/>
      <c r="C129" s="17"/>
      <c r="D129" s="17"/>
      <c r="E129" s="28"/>
      <c r="F129" s="28"/>
      <c r="G129" s="19"/>
      <c r="H129" s="33"/>
      <c r="I129" s="30"/>
      <c r="J129" s="9" t="e">
        <f t="shared" si="3"/>
        <v>#DIV/0!</v>
      </c>
      <c r="K129" s="18"/>
      <c r="L129" s="18"/>
      <c r="M129" s="17"/>
    </row>
    <row r="130" spans="1:13">
      <c r="A130" s="745">
        <v>123</v>
      </c>
      <c r="B130" s="17"/>
      <c r="C130" s="17"/>
      <c r="D130" s="17"/>
      <c r="E130" s="28"/>
      <c r="F130" s="28"/>
      <c r="G130" s="19"/>
      <c r="H130" s="33"/>
      <c r="I130" s="30"/>
      <c r="J130" s="43" t="e">
        <f t="shared" si="3"/>
        <v>#DIV/0!</v>
      </c>
      <c r="K130" s="18"/>
      <c r="L130" s="18"/>
      <c r="M130" s="17"/>
    </row>
    <row r="131" spans="1:13">
      <c r="A131" s="745">
        <v>124</v>
      </c>
      <c r="B131" s="17"/>
      <c r="C131" s="17"/>
      <c r="D131" s="17"/>
      <c r="E131" s="28"/>
      <c r="F131" s="28"/>
      <c r="G131" s="19"/>
      <c r="H131" s="33"/>
      <c r="I131" s="30"/>
      <c r="J131" s="43" t="e">
        <f t="shared" si="3"/>
        <v>#DIV/0!</v>
      </c>
      <c r="K131" s="18"/>
      <c r="L131" s="18"/>
      <c r="M131" s="17"/>
    </row>
    <row r="132" spans="1:13">
      <c r="A132" s="745">
        <v>125</v>
      </c>
      <c r="B132" s="17"/>
      <c r="C132" s="17"/>
      <c r="D132" s="17"/>
      <c r="E132" s="28"/>
      <c r="F132" s="28"/>
      <c r="G132" s="19"/>
      <c r="H132" s="33"/>
      <c r="I132" s="30"/>
      <c r="J132" s="9" t="e">
        <f t="shared" si="3"/>
        <v>#DIV/0!</v>
      </c>
      <c r="K132" s="18"/>
      <c r="L132" s="18"/>
      <c r="M132" s="17"/>
    </row>
    <row r="133" spans="1:13">
      <c r="A133" s="745">
        <v>126</v>
      </c>
      <c r="B133" s="17"/>
      <c r="C133" s="17"/>
      <c r="D133" s="17"/>
      <c r="E133" s="28"/>
      <c r="F133" s="28"/>
      <c r="G133" s="19"/>
      <c r="H133" s="33"/>
      <c r="I133" s="30"/>
      <c r="J133" s="43" t="e">
        <f t="shared" si="3"/>
        <v>#DIV/0!</v>
      </c>
      <c r="K133" s="18"/>
      <c r="L133" s="18"/>
      <c r="M133" s="17"/>
    </row>
    <row r="134" spans="1:13">
      <c r="A134" s="745">
        <v>127</v>
      </c>
      <c r="B134" s="17"/>
      <c r="C134" s="17"/>
      <c r="D134" s="17"/>
      <c r="E134" s="28"/>
      <c r="F134" s="28"/>
      <c r="G134" s="19"/>
      <c r="H134" s="33"/>
      <c r="I134" s="30"/>
      <c r="J134" s="43" t="e">
        <f t="shared" si="3"/>
        <v>#DIV/0!</v>
      </c>
      <c r="K134" s="18"/>
      <c r="L134" s="18"/>
      <c r="M134" s="17"/>
    </row>
    <row r="135" spans="1:13">
      <c r="A135" s="745">
        <v>128</v>
      </c>
      <c r="B135" s="17"/>
      <c r="C135" s="17"/>
      <c r="D135" s="17"/>
      <c r="E135" s="28"/>
      <c r="F135" s="28"/>
      <c r="G135" s="19"/>
      <c r="H135" s="33"/>
      <c r="I135" s="30"/>
      <c r="J135" s="9" t="e">
        <f t="shared" si="3"/>
        <v>#DIV/0!</v>
      </c>
      <c r="K135" s="18"/>
      <c r="L135" s="18"/>
      <c r="M135" s="17"/>
    </row>
    <row r="136" spans="1:13">
      <c r="A136" s="745">
        <v>129</v>
      </c>
      <c r="B136" s="17"/>
      <c r="C136" s="17"/>
      <c r="D136" s="17"/>
      <c r="E136" s="28"/>
      <c r="F136" s="28"/>
      <c r="G136" s="19"/>
      <c r="H136" s="33"/>
      <c r="I136" s="30"/>
      <c r="J136" s="9" t="e">
        <f t="shared" si="3"/>
        <v>#DIV/0!</v>
      </c>
      <c r="K136" s="18"/>
      <c r="L136" s="18"/>
      <c r="M136" s="17"/>
    </row>
    <row r="137" spans="1:13">
      <c r="A137" s="745">
        <v>130</v>
      </c>
      <c r="B137" s="17"/>
      <c r="C137" s="17"/>
      <c r="D137" s="17"/>
      <c r="E137" s="28"/>
      <c r="F137" s="28"/>
      <c r="G137" s="19"/>
      <c r="H137" s="33"/>
      <c r="I137" s="30"/>
      <c r="J137" s="9" t="e">
        <f t="shared" si="3"/>
        <v>#DIV/0!</v>
      </c>
      <c r="K137" s="18"/>
      <c r="L137" s="18"/>
      <c r="M137" s="17"/>
    </row>
    <row r="138" spans="1:13">
      <c r="A138" s="745">
        <v>131</v>
      </c>
      <c r="B138" s="17"/>
      <c r="C138" s="17"/>
      <c r="D138" s="17"/>
      <c r="E138" s="28"/>
      <c r="F138" s="28"/>
      <c r="G138" s="19"/>
      <c r="H138" s="33"/>
      <c r="I138" s="30"/>
      <c r="J138" s="9" t="e">
        <f t="shared" si="3"/>
        <v>#DIV/0!</v>
      </c>
      <c r="K138" s="18"/>
      <c r="L138" s="18"/>
      <c r="M138" s="17"/>
    </row>
    <row r="139" spans="1:13">
      <c r="A139" s="745">
        <v>132</v>
      </c>
      <c r="B139" s="17"/>
      <c r="C139" s="17"/>
      <c r="D139" s="17"/>
      <c r="E139" s="28"/>
      <c r="F139" s="28"/>
      <c r="G139" s="19"/>
      <c r="H139" s="33"/>
      <c r="I139" s="30"/>
      <c r="J139" s="43" t="e">
        <f t="shared" ref="J139:J202" si="5">H139/I139</f>
        <v>#DIV/0!</v>
      </c>
      <c r="K139" s="18"/>
      <c r="L139" s="18"/>
      <c r="M139" s="17"/>
    </row>
    <row r="140" spans="1:13">
      <c r="A140" s="745">
        <v>133</v>
      </c>
      <c r="B140" s="17"/>
      <c r="C140" s="17"/>
      <c r="D140" s="17"/>
      <c r="E140" s="28"/>
      <c r="F140" s="28"/>
      <c r="G140" s="19"/>
      <c r="H140" s="33"/>
      <c r="I140" s="30"/>
      <c r="J140" s="43" t="e">
        <f t="shared" si="5"/>
        <v>#DIV/0!</v>
      </c>
      <c r="K140" s="18"/>
      <c r="L140" s="18"/>
      <c r="M140" s="17"/>
    </row>
    <row r="141" spans="1:13">
      <c r="A141" s="745">
        <v>134</v>
      </c>
      <c r="B141" s="17"/>
      <c r="C141" s="17"/>
      <c r="D141" s="17"/>
      <c r="E141" s="28"/>
      <c r="F141" s="28"/>
      <c r="G141" s="19"/>
      <c r="H141" s="33"/>
      <c r="I141" s="30"/>
      <c r="J141" s="9" t="e">
        <f t="shared" si="5"/>
        <v>#DIV/0!</v>
      </c>
      <c r="K141" s="18"/>
      <c r="L141" s="18"/>
      <c r="M141" s="17"/>
    </row>
    <row r="142" spans="1:13">
      <c r="A142" s="745">
        <v>135</v>
      </c>
      <c r="B142" s="17"/>
      <c r="C142" s="17"/>
      <c r="D142" s="17"/>
      <c r="E142" s="28"/>
      <c r="F142" s="28"/>
      <c r="G142" s="19"/>
      <c r="H142" s="33"/>
      <c r="I142" s="30"/>
      <c r="J142" s="43" t="e">
        <f t="shared" si="5"/>
        <v>#DIV/0!</v>
      </c>
      <c r="K142" s="18"/>
      <c r="L142" s="18"/>
      <c r="M142" s="17"/>
    </row>
    <row r="143" spans="1:13">
      <c r="A143" s="745">
        <v>136</v>
      </c>
      <c r="B143" s="17"/>
      <c r="C143" s="17"/>
      <c r="D143" s="17"/>
      <c r="E143" s="28"/>
      <c r="F143" s="28"/>
      <c r="G143" s="19"/>
      <c r="H143" s="33"/>
      <c r="I143" s="30"/>
      <c r="J143" s="43" t="e">
        <f t="shared" si="5"/>
        <v>#DIV/0!</v>
      </c>
      <c r="K143" s="18"/>
      <c r="L143" s="18"/>
      <c r="M143" s="17"/>
    </row>
    <row r="144" spans="1:13">
      <c r="A144" s="745">
        <v>137</v>
      </c>
      <c r="B144" s="17"/>
      <c r="C144" s="17"/>
      <c r="D144" s="17"/>
      <c r="E144" s="28"/>
      <c r="F144" s="28"/>
      <c r="G144" s="19"/>
      <c r="H144" s="33"/>
      <c r="I144" s="30"/>
      <c r="J144" s="9" t="e">
        <f t="shared" si="5"/>
        <v>#DIV/0!</v>
      </c>
      <c r="K144" s="18"/>
      <c r="L144" s="18"/>
      <c r="M144" s="17"/>
    </row>
    <row r="145" spans="1:13">
      <c r="A145" s="745">
        <v>138</v>
      </c>
      <c r="B145" s="17"/>
      <c r="C145" s="17"/>
      <c r="D145" s="17"/>
      <c r="E145" s="28"/>
      <c r="F145" s="28"/>
      <c r="G145" s="19"/>
      <c r="H145" s="33"/>
      <c r="I145" s="30"/>
      <c r="J145" s="9" t="e">
        <f t="shared" si="5"/>
        <v>#DIV/0!</v>
      </c>
      <c r="K145" s="18"/>
      <c r="L145" s="18"/>
      <c r="M145" s="17"/>
    </row>
    <row r="146" spans="1:13">
      <c r="A146" s="745">
        <v>139</v>
      </c>
      <c r="B146" s="17"/>
      <c r="C146" s="17"/>
      <c r="D146" s="17"/>
      <c r="E146" s="28"/>
      <c r="F146" s="28"/>
      <c r="G146" s="19"/>
      <c r="H146" s="33"/>
      <c r="I146" s="30"/>
      <c r="J146" s="9" t="e">
        <f t="shared" si="5"/>
        <v>#DIV/0!</v>
      </c>
      <c r="K146" s="18"/>
      <c r="L146" s="18"/>
      <c r="M146" s="17"/>
    </row>
    <row r="147" spans="1:13">
      <c r="A147" s="745">
        <v>140</v>
      </c>
      <c r="B147" s="17"/>
      <c r="C147" s="17"/>
      <c r="D147" s="17"/>
      <c r="E147" s="28"/>
      <c r="F147" s="28"/>
      <c r="G147" s="19"/>
      <c r="H147" s="33"/>
      <c r="I147" s="30"/>
      <c r="J147" s="9" t="e">
        <f t="shared" si="5"/>
        <v>#DIV/0!</v>
      </c>
      <c r="K147" s="18"/>
      <c r="L147" s="18"/>
      <c r="M147" s="17"/>
    </row>
    <row r="148" spans="1:13">
      <c r="A148" s="745">
        <v>141</v>
      </c>
      <c r="B148" s="17"/>
      <c r="C148" s="17"/>
      <c r="D148" s="17"/>
      <c r="E148" s="28"/>
      <c r="F148" s="28"/>
      <c r="G148" s="19"/>
      <c r="H148" s="33"/>
      <c r="I148" s="30"/>
      <c r="J148" s="43" t="e">
        <f t="shared" si="5"/>
        <v>#DIV/0!</v>
      </c>
      <c r="K148" s="18"/>
      <c r="L148" s="18"/>
      <c r="M148" s="17"/>
    </row>
    <row r="149" spans="1:13">
      <c r="A149" s="745">
        <v>142</v>
      </c>
      <c r="B149" s="17"/>
      <c r="C149" s="17"/>
      <c r="D149" s="17"/>
      <c r="E149" s="28"/>
      <c r="F149" s="28"/>
      <c r="G149" s="19"/>
      <c r="H149" s="33"/>
      <c r="I149" s="30"/>
      <c r="J149" s="43" t="e">
        <f t="shared" si="5"/>
        <v>#DIV/0!</v>
      </c>
      <c r="K149" s="18"/>
      <c r="L149" s="18"/>
      <c r="M149" s="17"/>
    </row>
    <row r="150" spans="1:13">
      <c r="A150" s="745">
        <v>143</v>
      </c>
      <c r="B150" s="17"/>
      <c r="C150" s="17"/>
      <c r="D150" s="17"/>
      <c r="E150" s="28"/>
      <c r="F150" s="28"/>
      <c r="G150" s="19"/>
      <c r="H150" s="33"/>
      <c r="I150" s="30"/>
      <c r="J150" s="9" t="e">
        <f t="shared" si="5"/>
        <v>#DIV/0!</v>
      </c>
      <c r="K150" s="18"/>
      <c r="L150" s="18"/>
      <c r="M150" s="17"/>
    </row>
    <row r="151" spans="1:13">
      <c r="A151" s="745">
        <v>144</v>
      </c>
      <c r="B151" s="17"/>
      <c r="C151" s="17"/>
      <c r="D151" s="17"/>
      <c r="E151" s="28"/>
      <c r="F151" s="28"/>
      <c r="G151" s="19"/>
      <c r="H151" s="33"/>
      <c r="I151" s="30"/>
      <c r="J151" s="43" t="e">
        <f t="shared" si="5"/>
        <v>#DIV/0!</v>
      </c>
      <c r="K151" s="18"/>
      <c r="L151" s="18"/>
      <c r="M151" s="17"/>
    </row>
    <row r="152" spans="1:13">
      <c r="A152" s="745">
        <v>145</v>
      </c>
      <c r="B152" s="17"/>
      <c r="C152" s="17"/>
      <c r="D152" s="17"/>
      <c r="E152" s="28"/>
      <c r="F152" s="28"/>
      <c r="G152" s="19"/>
      <c r="H152" s="33"/>
      <c r="I152" s="30"/>
      <c r="J152" s="43" t="e">
        <f t="shared" si="5"/>
        <v>#DIV/0!</v>
      </c>
      <c r="K152" s="18"/>
      <c r="L152" s="18"/>
      <c r="M152" s="17"/>
    </row>
    <row r="153" spans="1:13">
      <c r="A153" s="745">
        <v>146</v>
      </c>
      <c r="B153" s="17"/>
      <c r="C153" s="17"/>
      <c r="D153" s="17"/>
      <c r="E153" s="28"/>
      <c r="F153" s="28"/>
      <c r="G153" s="19"/>
      <c r="H153" s="33"/>
      <c r="I153" s="30"/>
      <c r="J153" s="9" t="e">
        <f t="shared" si="5"/>
        <v>#DIV/0!</v>
      </c>
      <c r="K153" s="18"/>
      <c r="L153" s="18"/>
      <c r="M153" s="17"/>
    </row>
    <row r="154" spans="1:13">
      <c r="A154" s="745">
        <v>147</v>
      </c>
      <c r="B154" s="17"/>
      <c r="C154" s="17"/>
      <c r="D154" s="17"/>
      <c r="E154" s="28"/>
      <c r="F154" s="28"/>
      <c r="G154" s="19"/>
      <c r="H154" s="33"/>
      <c r="I154" s="30"/>
      <c r="J154" s="9" t="e">
        <f t="shared" si="5"/>
        <v>#DIV/0!</v>
      </c>
      <c r="K154" s="18"/>
      <c r="L154" s="18"/>
      <c r="M154" s="17"/>
    </row>
    <row r="155" spans="1:13">
      <c r="A155" s="745">
        <v>148</v>
      </c>
      <c r="B155" s="17"/>
      <c r="C155" s="17"/>
      <c r="D155" s="17"/>
      <c r="E155" s="28"/>
      <c r="F155" s="28"/>
      <c r="G155" s="19"/>
      <c r="H155" s="33"/>
      <c r="I155" s="30"/>
      <c r="J155" s="9" t="e">
        <f t="shared" si="5"/>
        <v>#DIV/0!</v>
      </c>
      <c r="K155" s="18"/>
      <c r="L155" s="18"/>
      <c r="M155" s="17"/>
    </row>
    <row r="156" spans="1:13">
      <c r="A156" s="745">
        <v>149</v>
      </c>
      <c r="B156" s="17"/>
      <c r="C156" s="17"/>
      <c r="D156" s="17"/>
      <c r="E156" s="28"/>
      <c r="F156" s="28"/>
      <c r="G156" s="19"/>
      <c r="H156" s="33"/>
      <c r="I156" s="30"/>
      <c r="J156" s="9" t="e">
        <f t="shared" si="5"/>
        <v>#DIV/0!</v>
      </c>
      <c r="K156" s="18"/>
      <c r="L156" s="18"/>
      <c r="M156" s="17"/>
    </row>
    <row r="157" spans="1:13">
      <c r="A157" s="745">
        <v>150</v>
      </c>
      <c r="B157" s="17"/>
      <c r="C157" s="17"/>
      <c r="D157" s="17"/>
      <c r="E157" s="28"/>
      <c r="F157" s="28"/>
      <c r="G157" s="19"/>
      <c r="H157" s="33"/>
      <c r="I157" s="30"/>
      <c r="J157" s="43" t="e">
        <f t="shared" si="5"/>
        <v>#DIV/0!</v>
      </c>
      <c r="K157" s="18"/>
      <c r="L157" s="18"/>
      <c r="M157" s="17"/>
    </row>
    <row r="158" spans="1:13">
      <c r="A158" s="745">
        <v>151</v>
      </c>
      <c r="B158" s="17"/>
      <c r="C158" s="17"/>
      <c r="D158" s="17"/>
      <c r="E158" s="28"/>
      <c r="F158" s="28"/>
      <c r="G158" s="19"/>
      <c r="H158" s="33"/>
      <c r="I158" s="30"/>
      <c r="J158" s="43" t="e">
        <f t="shared" si="5"/>
        <v>#DIV/0!</v>
      </c>
      <c r="K158" s="18"/>
      <c r="L158" s="18"/>
      <c r="M158" s="17"/>
    </row>
    <row r="159" spans="1:13">
      <c r="A159" s="745">
        <v>152</v>
      </c>
      <c r="B159" s="17"/>
      <c r="C159" s="17"/>
      <c r="D159" s="17"/>
      <c r="E159" s="28"/>
      <c r="F159" s="28"/>
      <c r="G159" s="19"/>
      <c r="H159" s="33"/>
      <c r="I159" s="30"/>
      <c r="J159" s="9" t="e">
        <f t="shared" si="5"/>
        <v>#DIV/0!</v>
      </c>
      <c r="K159" s="18"/>
      <c r="L159" s="18"/>
      <c r="M159" s="17"/>
    </row>
    <row r="160" spans="1:13">
      <c r="A160" s="745">
        <v>153</v>
      </c>
      <c r="B160" s="17"/>
      <c r="C160" s="17"/>
      <c r="D160" s="17"/>
      <c r="E160" s="28"/>
      <c r="F160" s="28"/>
      <c r="G160" s="19"/>
      <c r="H160" s="33"/>
      <c r="I160" s="30"/>
      <c r="J160" s="43" t="e">
        <f t="shared" si="5"/>
        <v>#DIV/0!</v>
      </c>
      <c r="K160" s="18"/>
      <c r="L160" s="18"/>
      <c r="M160" s="17"/>
    </row>
    <row r="161" spans="1:13">
      <c r="A161" s="745">
        <v>154</v>
      </c>
      <c r="B161" s="17"/>
      <c r="C161" s="17"/>
      <c r="D161" s="17"/>
      <c r="E161" s="28"/>
      <c r="F161" s="28"/>
      <c r="G161" s="19"/>
      <c r="H161" s="33"/>
      <c r="I161" s="30"/>
      <c r="J161" s="43" t="e">
        <f t="shared" si="5"/>
        <v>#DIV/0!</v>
      </c>
      <c r="K161" s="18"/>
      <c r="L161" s="18"/>
      <c r="M161" s="17"/>
    </row>
    <row r="162" spans="1:13">
      <c r="A162" s="745">
        <v>155</v>
      </c>
      <c r="B162" s="17"/>
      <c r="C162" s="17"/>
      <c r="D162" s="17"/>
      <c r="E162" s="28"/>
      <c r="F162" s="28"/>
      <c r="G162" s="19"/>
      <c r="H162" s="33"/>
      <c r="I162" s="30"/>
      <c r="J162" s="9" t="e">
        <f t="shared" si="5"/>
        <v>#DIV/0!</v>
      </c>
      <c r="K162" s="18"/>
      <c r="L162" s="18"/>
      <c r="M162" s="17"/>
    </row>
    <row r="163" spans="1:13">
      <c r="A163" s="745">
        <v>156</v>
      </c>
      <c r="B163" s="17"/>
      <c r="C163" s="17"/>
      <c r="D163" s="17"/>
      <c r="E163" s="28"/>
      <c r="F163" s="28"/>
      <c r="G163" s="19"/>
      <c r="H163" s="33"/>
      <c r="I163" s="30"/>
      <c r="J163" s="9" t="e">
        <f t="shared" si="5"/>
        <v>#DIV/0!</v>
      </c>
      <c r="K163" s="18"/>
      <c r="L163" s="18"/>
      <c r="M163" s="17"/>
    </row>
    <row r="164" spans="1:13">
      <c r="A164" s="745">
        <v>157</v>
      </c>
      <c r="B164" s="17"/>
      <c r="C164" s="17"/>
      <c r="D164" s="17"/>
      <c r="E164" s="28"/>
      <c r="F164" s="28"/>
      <c r="G164" s="19"/>
      <c r="H164" s="33"/>
      <c r="I164" s="30"/>
      <c r="J164" s="9" t="e">
        <f t="shared" si="5"/>
        <v>#DIV/0!</v>
      </c>
      <c r="K164" s="18"/>
      <c r="L164" s="18"/>
      <c r="M164" s="17"/>
    </row>
    <row r="165" spans="1:13">
      <c r="A165" s="745">
        <v>158</v>
      </c>
      <c r="B165" s="17"/>
      <c r="C165" s="17"/>
      <c r="D165" s="17"/>
      <c r="E165" s="28"/>
      <c r="F165" s="28"/>
      <c r="G165" s="19"/>
      <c r="H165" s="33"/>
      <c r="I165" s="30"/>
      <c r="J165" s="9" t="e">
        <f t="shared" si="5"/>
        <v>#DIV/0!</v>
      </c>
      <c r="K165" s="18"/>
      <c r="L165" s="18"/>
      <c r="M165" s="17"/>
    </row>
    <row r="166" spans="1:13">
      <c r="A166" s="745">
        <v>159</v>
      </c>
      <c r="B166" s="17"/>
      <c r="C166" s="17"/>
      <c r="D166" s="17"/>
      <c r="E166" s="28"/>
      <c r="F166" s="28"/>
      <c r="G166" s="19"/>
      <c r="H166" s="33"/>
      <c r="I166" s="30"/>
      <c r="J166" s="43" t="e">
        <f t="shared" si="5"/>
        <v>#DIV/0!</v>
      </c>
      <c r="K166" s="18"/>
      <c r="L166" s="18"/>
      <c r="M166" s="17"/>
    </row>
    <row r="167" spans="1:13">
      <c r="A167" s="745">
        <v>160</v>
      </c>
      <c r="B167" s="17"/>
      <c r="C167" s="17"/>
      <c r="D167" s="17"/>
      <c r="E167" s="28"/>
      <c r="F167" s="28"/>
      <c r="G167" s="19"/>
      <c r="H167" s="33"/>
      <c r="I167" s="30"/>
      <c r="J167" s="43" t="e">
        <f t="shared" si="5"/>
        <v>#DIV/0!</v>
      </c>
      <c r="K167" s="18"/>
      <c r="L167" s="18"/>
      <c r="M167" s="17"/>
    </row>
    <row r="168" spans="1:13">
      <c r="A168" s="745">
        <v>161</v>
      </c>
      <c r="B168" s="17"/>
      <c r="C168" s="17"/>
      <c r="D168" s="17"/>
      <c r="E168" s="28"/>
      <c r="F168" s="28"/>
      <c r="G168" s="19"/>
      <c r="H168" s="33"/>
      <c r="I168" s="30"/>
      <c r="J168" s="9" t="e">
        <f t="shared" si="5"/>
        <v>#DIV/0!</v>
      </c>
      <c r="K168" s="18"/>
      <c r="L168" s="18"/>
      <c r="M168" s="17"/>
    </row>
    <row r="169" spans="1:13">
      <c r="A169" s="745">
        <v>162</v>
      </c>
      <c r="B169" s="17"/>
      <c r="C169" s="17"/>
      <c r="D169" s="17"/>
      <c r="E169" s="28"/>
      <c r="F169" s="28"/>
      <c r="G169" s="19"/>
      <c r="H169" s="33"/>
      <c r="I169" s="30"/>
      <c r="J169" s="43" t="e">
        <f t="shared" si="5"/>
        <v>#DIV/0!</v>
      </c>
      <c r="K169" s="18"/>
      <c r="L169" s="18"/>
      <c r="M169" s="17"/>
    </row>
    <row r="170" spans="1:13">
      <c r="A170" s="745">
        <v>163</v>
      </c>
      <c r="B170" s="17"/>
      <c r="C170" s="17"/>
      <c r="D170" s="17"/>
      <c r="E170" s="28"/>
      <c r="F170" s="28"/>
      <c r="G170" s="19"/>
      <c r="H170" s="33"/>
      <c r="I170" s="30"/>
      <c r="J170" s="43" t="e">
        <f t="shared" si="5"/>
        <v>#DIV/0!</v>
      </c>
      <c r="K170" s="18"/>
      <c r="L170" s="18"/>
      <c r="M170" s="17"/>
    </row>
    <row r="171" spans="1:13">
      <c r="A171" s="745">
        <v>164</v>
      </c>
      <c r="B171" s="17"/>
      <c r="C171" s="17"/>
      <c r="D171" s="17"/>
      <c r="E171" s="28"/>
      <c r="F171" s="28"/>
      <c r="G171" s="19"/>
      <c r="H171" s="33"/>
      <c r="I171" s="30"/>
      <c r="J171" s="9" t="e">
        <f t="shared" si="5"/>
        <v>#DIV/0!</v>
      </c>
      <c r="K171" s="18"/>
      <c r="L171" s="18"/>
      <c r="M171" s="17"/>
    </row>
    <row r="172" spans="1:13">
      <c r="A172" s="745">
        <v>165</v>
      </c>
      <c r="B172" s="17"/>
      <c r="C172" s="17"/>
      <c r="D172" s="17"/>
      <c r="E172" s="28"/>
      <c r="F172" s="28"/>
      <c r="G172" s="19"/>
      <c r="H172" s="33"/>
      <c r="I172" s="30"/>
      <c r="J172" s="9" t="e">
        <f t="shared" si="5"/>
        <v>#DIV/0!</v>
      </c>
      <c r="K172" s="18"/>
      <c r="L172" s="18"/>
      <c r="M172" s="17"/>
    </row>
    <row r="173" spans="1:13">
      <c r="A173" s="745">
        <v>166</v>
      </c>
      <c r="B173" s="17"/>
      <c r="C173" s="17"/>
      <c r="D173" s="17"/>
      <c r="E173" s="28"/>
      <c r="F173" s="28"/>
      <c r="G173" s="19"/>
      <c r="H173" s="33"/>
      <c r="I173" s="30"/>
      <c r="J173" s="9" t="e">
        <f t="shared" si="5"/>
        <v>#DIV/0!</v>
      </c>
      <c r="K173" s="18"/>
      <c r="L173" s="18"/>
      <c r="M173" s="17"/>
    </row>
    <row r="174" spans="1:13">
      <c r="A174" s="745">
        <v>167</v>
      </c>
      <c r="B174" s="17"/>
      <c r="C174" s="17"/>
      <c r="D174" s="17"/>
      <c r="E174" s="28"/>
      <c r="F174" s="28"/>
      <c r="G174" s="19"/>
      <c r="H174" s="33"/>
      <c r="I174" s="30"/>
      <c r="J174" s="9" t="e">
        <f t="shared" si="5"/>
        <v>#DIV/0!</v>
      </c>
      <c r="K174" s="18"/>
      <c r="L174" s="18"/>
      <c r="M174" s="17"/>
    </row>
    <row r="175" spans="1:13">
      <c r="A175" s="745">
        <v>168</v>
      </c>
      <c r="B175" s="17"/>
      <c r="C175" s="17"/>
      <c r="D175" s="17"/>
      <c r="E175" s="28"/>
      <c r="F175" s="28"/>
      <c r="G175" s="19"/>
      <c r="H175" s="33"/>
      <c r="I175" s="30"/>
      <c r="J175" s="43" t="e">
        <f t="shared" si="5"/>
        <v>#DIV/0!</v>
      </c>
      <c r="K175" s="18"/>
      <c r="L175" s="18"/>
      <c r="M175" s="17"/>
    </row>
    <row r="176" spans="1:13">
      <c r="A176" s="745">
        <v>169</v>
      </c>
      <c r="B176" s="17"/>
      <c r="C176" s="17"/>
      <c r="D176" s="17"/>
      <c r="E176" s="28"/>
      <c r="F176" s="28"/>
      <c r="G176" s="19"/>
      <c r="H176" s="33"/>
      <c r="I176" s="30"/>
      <c r="J176" s="43" t="e">
        <f t="shared" si="5"/>
        <v>#DIV/0!</v>
      </c>
      <c r="K176" s="18"/>
      <c r="L176" s="18"/>
      <c r="M176" s="17"/>
    </row>
    <row r="177" spans="1:13">
      <c r="A177" s="745">
        <v>170</v>
      </c>
      <c r="B177" s="17"/>
      <c r="C177" s="17"/>
      <c r="D177" s="17"/>
      <c r="E177" s="28"/>
      <c r="F177" s="28"/>
      <c r="G177" s="19"/>
      <c r="H177" s="33"/>
      <c r="I177" s="30"/>
      <c r="J177" s="9" t="e">
        <f t="shared" si="5"/>
        <v>#DIV/0!</v>
      </c>
      <c r="K177" s="18"/>
      <c r="L177" s="18"/>
      <c r="M177" s="17"/>
    </row>
    <row r="178" spans="1:13">
      <c r="A178" s="745">
        <v>171</v>
      </c>
      <c r="B178" s="17"/>
      <c r="C178" s="17"/>
      <c r="D178" s="17"/>
      <c r="E178" s="28"/>
      <c r="F178" s="28"/>
      <c r="G178" s="19"/>
      <c r="H178" s="33"/>
      <c r="I178" s="30"/>
      <c r="J178" s="43" t="e">
        <f t="shared" si="5"/>
        <v>#DIV/0!</v>
      </c>
      <c r="K178" s="18"/>
      <c r="L178" s="18"/>
      <c r="M178" s="17"/>
    </row>
    <row r="179" spans="1:13">
      <c r="A179" s="745">
        <v>172</v>
      </c>
      <c r="B179" s="17"/>
      <c r="C179" s="17"/>
      <c r="D179" s="17"/>
      <c r="E179" s="28"/>
      <c r="F179" s="28"/>
      <c r="G179" s="19"/>
      <c r="H179" s="33"/>
      <c r="I179" s="30"/>
      <c r="J179" s="43" t="e">
        <f t="shared" si="5"/>
        <v>#DIV/0!</v>
      </c>
      <c r="K179" s="18"/>
      <c r="L179" s="18"/>
      <c r="M179" s="17"/>
    </row>
    <row r="180" spans="1:13">
      <c r="A180" s="745">
        <v>173</v>
      </c>
      <c r="B180" s="17"/>
      <c r="C180" s="17"/>
      <c r="D180" s="17"/>
      <c r="E180" s="28"/>
      <c r="F180" s="28"/>
      <c r="G180" s="19"/>
      <c r="H180" s="33"/>
      <c r="I180" s="30"/>
      <c r="J180" s="9" t="e">
        <f t="shared" si="5"/>
        <v>#DIV/0!</v>
      </c>
      <c r="K180" s="18"/>
      <c r="L180" s="18"/>
      <c r="M180" s="17"/>
    </row>
    <row r="181" spans="1:13">
      <c r="A181" s="745">
        <v>174</v>
      </c>
      <c r="B181" s="17"/>
      <c r="C181" s="17"/>
      <c r="D181" s="17"/>
      <c r="E181" s="28"/>
      <c r="F181" s="28"/>
      <c r="G181" s="19"/>
      <c r="H181" s="33"/>
      <c r="I181" s="30"/>
      <c r="J181" s="9" t="e">
        <f t="shared" si="5"/>
        <v>#DIV/0!</v>
      </c>
      <c r="K181" s="18"/>
      <c r="L181" s="18"/>
      <c r="M181" s="17"/>
    </row>
    <row r="182" spans="1:13">
      <c r="A182" s="745">
        <v>175</v>
      </c>
      <c r="B182" s="17"/>
      <c r="C182" s="17"/>
      <c r="D182" s="17"/>
      <c r="E182" s="28"/>
      <c r="F182" s="28"/>
      <c r="G182" s="19"/>
      <c r="H182" s="33"/>
      <c r="I182" s="30"/>
      <c r="J182" s="9" t="e">
        <f t="shared" si="5"/>
        <v>#DIV/0!</v>
      </c>
      <c r="K182" s="18"/>
      <c r="L182" s="18"/>
      <c r="M182" s="17"/>
    </row>
    <row r="183" spans="1:13">
      <c r="A183" s="745">
        <v>176</v>
      </c>
      <c r="B183" s="17"/>
      <c r="C183" s="17"/>
      <c r="D183" s="17"/>
      <c r="E183" s="28"/>
      <c r="F183" s="28"/>
      <c r="G183" s="19"/>
      <c r="H183" s="33"/>
      <c r="I183" s="30"/>
      <c r="J183" s="9" t="e">
        <f t="shared" si="5"/>
        <v>#DIV/0!</v>
      </c>
      <c r="K183" s="18"/>
      <c r="L183" s="18"/>
      <c r="M183" s="17"/>
    </row>
    <row r="184" spans="1:13">
      <c r="A184" s="745">
        <v>177</v>
      </c>
      <c r="B184" s="17"/>
      <c r="C184" s="17"/>
      <c r="D184" s="17"/>
      <c r="E184" s="28"/>
      <c r="F184" s="28"/>
      <c r="G184" s="19"/>
      <c r="H184" s="33"/>
      <c r="I184" s="30"/>
      <c r="J184" s="43" t="e">
        <f t="shared" si="5"/>
        <v>#DIV/0!</v>
      </c>
      <c r="K184" s="18"/>
      <c r="L184" s="18"/>
      <c r="M184" s="17"/>
    </row>
    <row r="185" spans="1:13">
      <c r="A185" s="745">
        <v>178</v>
      </c>
      <c r="B185" s="17"/>
      <c r="C185" s="17"/>
      <c r="D185" s="17"/>
      <c r="E185" s="28"/>
      <c r="F185" s="28"/>
      <c r="G185" s="19"/>
      <c r="H185" s="33"/>
      <c r="I185" s="30"/>
      <c r="J185" s="43" t="e">
        <f t="shared" si="5"/>
        <v>#DIV/0!</v>
      </c>
      <c r="K185" s="18"/>
      <c r="L185" s="18"/>
      <c r="M185" s="17"/>
    </row>
    <row r="186" spans="1:13">
      <c r="A186" s="745">
        <v>179</v>
      </c>
      <c r="B186" s="17"/>
      <c r="C186" s="17"/>
      <c r="D186" s="17"/>
      <c r="E186" s="28"/>
      <c r="F186" s="28"/>
      <c r="G186" s="19"/>
      <c r="H186" s="33"/>
      <c r="I186" s="30"/>
      <c r="J186" s="9" t="e">
        <f t="shared" si="5"/>
        <v>#DIV/0!</v>
      </c>
      <c r="K186" s="18"/>
      <c r="L186" s="18"/>
      <c r="M186" s="17"/>
    </row>
    <row r="187" spans="1:13">
      <c r="A187" s="745">
        <v>180</v>
      </c>
      <c r="B187" s="17"/>
      <c r="C187" s="17"/>
      <c r="D187" s="17"/>
      <c r="E187" s="28"/>
      <c r="F187" s="28"/>
      <c r="G187" s="19"/>
      <c r="H187" s="33"/>
      <c r="I187" s="30"/>
      <c r="J187" s="43" t="e">
        <f t="shared" si="5"/>
        <v>#DIV/0!</v>
      </c>
      <c r="K187" s="18"/>
      <c r="L187" s="18"/>
      <c r="M187" s="17"/>
    </row>
    <row r="188" spans="1:13">
      <c r="A188" s="745">
        <v>181</v>
      </c>
      <c r="B188" s="17"/>
      <c r="C188" s="17"/>
      <c r="D188" s="17"/>
      <c r="E188" s="28"/>
      <c r="F188" s="28"/>
      <c r="G188" s="19"/>
      <c r="H188" s="33"/>
      <c r="I188" s="30"/>
      <c r="J188" s="43" t="e">
        <f t="shared" si="5"/>
        <v>#DIV/0!</v>
      </c>
      <c r="K188" s="18"/>
      <c r="L188" s="18"/>
      <c r="M188" s="17"/>
    </row>
    <row r="189" spans="1:13">
      <c r="A189" s="745">
        <v>182</v>
      </c>
      <c r="B189" s="17"/>
      <c r="C189" s="17"/>
      <c r="D189" s="17"/>
      <c r="E189" s="28"/>
      <c r="F189" s="28"/>
      <c r="G189" s="19"/>
      <c r="H189" s="33"/>
      <c r="I189" s="30"/>
      <c r="J189" s="9" t="e">
        <f t="shared" si="5"/>
        <v>#DIV/0!</v>
      </c>
      <c r="K189" s="18"/>
      <c r="L189" s="18"/>
      <c r="M189" s="17"/>
    </row>
    <row r="190" spans="1:13">
      <c r="A190" s="745">
        <v>183</v>
      </c>
      <c r="B190" s="17"/>
      <c r="C190" s="17"/>
      <c r="D190" s="17"/>
      <c r="E190" s="28"/>
      <c r="F190" s="28"/>
      <c r="G190" s="19"/>
      <c r="H190" s="33"/>
      <c r="I190" s="30"/>
      <c r="J190" s="9" t="e">
        <f t="shared" si="5"/>
        <v>#DIV/0!</v>
      </c>
      <c r="K190" s="18"/>
      <c r="L190" s="18"/>
      <c r="M190" s="17"/>
    </row>
    <row r="191" spans="1:13">
      <c r="A191" s="745">
        <v>184</v>
      </c>
      <c r="B191" s="17"/>
      <c r="C191" s="17"/>
      <c r="D191" s="17"/>
      <c r="E191" s="28"/>
      <c r="F191" s="28"/>
      <c r="G191" s="19"/>
      <c r="H191" s="33"/>
      <c r="I191" s="30"/>
      <c r="J191" s="9" t="e">
        <f t="shared" si="5"/>
        <v>#DIV/0!</v>
      </c>
      <c r="K191" s="18"/>
      <c r="L191" s="18"/>
      <c r="M191" s="17"/>
    </row>
    <row r="192" spans="1:13">
      <c r="A192" s="745">
        <v>185</v>
      </c>
      <c r="B192" s="17"/>
      <c r="C192" s="17"/>
      <c r="D192" s="17"/>
      <c r="E192" s="28"/>
      <c r="F192" s="28"/>
      <c r="G192" s="19"/>
      <c r="H192" s="33"/>
      <c r="I192" s="30"/>
      <c r="J192" s="9" t="e">
        <f t="shared" si="5"/>
        <v>#DIV/0!</v>
      </c>
      <c r="K192" s="18"/>
      <c r="L192" s="18"/>
      <c r="M192" s="17"/>
    </row>
    <row r="193" spans="1:13">
      <c r="A193" s="745">
        <v>186</v>
      </c>
      <c r="B193" s="17"/>
      <c r="C193" s="17"/>
      <c r="D193" s="17"/>
      <c r="E193" s="28"/>
      <c r="F193" s="28"/>
      <c r="G193" s="19"/>
      <c r="H193" s="33"/>
      <c r="I193" s="30"/>
      <c r="J193" s="43" t="e">
        <f t="shared" si="5"/>
        <v>#DIV/0!</v>
      </c>
      <c r="K193" s="18"/>
      <c r="L193" s="18"/>
      <c r="M193" s="17"/>
    </row>
    <row r="194" spans="1:13">
      <c r="A194" s="745">
        <v>187</v>
      </c>
      <c r="B194" s="17"/>
      <c r="C194" s="17"/>
      <c r="D194" s="17"/>
      <c r="E194" s="28"/>
      <c r="F194" s="28"/>
      <c r="G194" s="19"/>
      <c r="H194" s="33"/>
      <c r="I194" s="30"/>
      <c r="J194" s="43" t="e">
        <f t="shared" si="5"/>
        <v>#DIV/0!</v>
      </c>
      <c r="K194" s="18"/>
      <c r="L194" s="18"/>
      <c r="M194" s="17"/>
    </row>
    <row r="195" spans="1:13">
      <c r="A195" s="745">
        <v>188</v>
      </c>
      <c r="B195" s="17"/>
      <c r="C195" s="17"/>
      <c r="D195" s="17"/>
      <c r="E195" s="28"/>
      <c r="F195" s="28"/>
      <c r="G195" s="19"/>
      <c r="H195" s="33"/>
      <c r="I195" s="30"/>
      <c r="J195" s="9" t="e">
        <f t="shared" si="5"/>
        <v>#DIV/0!</v>
      </c>
      <c r="K195" s="18"/>
      <c r="L195" s="18"/>
      <c r="M195" s="17"/>
    </row>
    <row r="196" spans="1:13">
      <c r="A196" s="745">
        <v>189</v>
      </c>
      <c r="B196" s="17"/>
      <c r="C196" s="17"/>
      <c r="D196" s="17"/>
      <c r="E196" s="28"/>
      <c r="F196" s="28"/>
      <c r="G196" s="19"/>
      <c r="H196" s="33"/>
      <c r="I196" s="30"/>
      <c r="J196" s="43" t="e">
        <f t="shared" si="5"/>
        <v>#DIV/0!</v>
      </c>
      <c r="K196" s="18"/>
      <c r="L196" s="18"/>
      <c r="M196" s="17"/>
    </row>
    <row r="197" spans="1:13">
      <c r="A197" s="745">
        <v>190</v>
      </c>
      <c r="B197" s="17"/>
      <c r="C197" s="17"/>
      <c r="D197" s="17"/>
      <c r="E197" s="28"/>
      <c r="F197" s="28"/>
      <c r="G197" s="19"/>
      <c r="H197" s="33"/>
      <c r="I197" s="30"/>
      <c r="J197" s="43" t="e">
        <f t="shared" si="5"/>
        <v>#DIV/0!</v>
      </c>
      <c r="K197" s="18"/>
      <c r="L197" s="18"/>
      <c r="M197" s="17"/>
    </row>
    <row r="198" spans="1:13">
      <c r="A198" s="745">
        <v>191</v>
      </c>
      <c r="B198" s="17"/>
      <c r="C198" s="17"/>
      <c r="D198" s="17"/>
      <c r="E198" s="28"/>
      <c r="F198" s="28"/>
      <c r="G198" s="19"/>
      <c r="H198" s="33"/>
      <c r="I198" s="30"/>
      <c r="J198" s="9" t="e">
        <f t="shared" si="5"/>
        <v>#DIV/0!</v>
      </c>
      <c r="K198" s="18"/>
      <c r="L198" s="18"/>
      <c r="M198" s="17"/>
    </row>
    <row r="199" spans="1:13">
      <c r="A199" s="745">
        <v>192</v>
      </c>
      <c r="B199" s="17"/>
      <c r="C199" s="17"/>
      <c r="D199" s="17"/>
      <c r="E199" s="28"/>
      <c r="F199" s="28"/>
      <c r="G199" s="19"/>
      <c r="H199" s="33"/>
      <c r="I199" s="30"/>
      <c r="J199" s="9" t="e">
        <f t="shared" si="5"/>
        <v>#DIV/0!</v>
      </c>
      <c r="K199" s="18"/>
      <c r="L199" s="18"/>
      <c r="M199" s="17"/>
    </row>
    <row r="200" spans="1:13">
      <c r="A200">
        <v>193</v>
      </c>
      <c r="B200" s="17"/>
      <c r="C200" s="17"/>
      <c r="D200" s="17"/>
      <c r="E200" s="28"/>
      <c r="F200" s="28"/>
      <c r="G200" s="19"/>
      <c r="H200" s="33"/>
      <c r="I200" s="30"/>
      <c r="J200" s="9" t="e">
        <f t="shared" si="5"/>
        <v>#DIV/0!</v>
      </c>
      <c r="K200" s="18"/>
      <c r="L200" s="18"/>
      <c r="M200" s="17"/>
    </row>
    <row r="201" spans="1:13">
      <c r="A201">
        <v>194</v>
      </c>
      <c r="B201" s="17"/>
      <c r="C201" s="17"/>
      <c r="D201" s="17"/>
      <c r="E201" s="28"/>
      <c r="F201" s="28"/>
      <c r="G201" s="19"/>
      <c r="H201" s="33"/>
      <c r="I201" s="30"/>
      <c r="J201" s="9" t="e">
        <f t="shared" si="5"/>
        <v>#DIV/0!</v>
      </c>
      <c r="K201" s="18"/>
      <c r="L201" s="18"/>
      <c r="M201" s="17"/>
    </row>
    <row r="202" spans="1:13">
      <c r="A202">
        <v>195</v>
      </c>
      <c r="B202" s="17"/>
      <c r="C202" s="17"/>
      <c r="D202" s="17"/>
      <c r="E202" s="28"/>
      <c r="F202" s="28"/>
      <c r="G202" s="19"/>
      <c r="H202" s="33"/>
      <c r="I202" s="30"/>
      <c r="J202" s="43" t="e">
        <f t="shared" si="5"/>
        <v>#DIV/0!</v>
      </c>
      <c r="K202" s="18"/>
      <c r="L202" s="18"/>
      <c r="M202" s="17"/>
    </row>
    <row r="203" spans="1:13">
      <c r="A203" s="42">
        <v>196</v>
      </c>
      <c r="B203" s="17"/>
      <c r="C203" s="17"/>
      <c r="D203" s="17"/>
      <c r="E203" s="28"/>
      <c r="F203" s="28"/>
      <c r="G203" s="19"/>
      <c r="H203" s="33"/>
      <c r="I203" s="30"/>
      <c r="J203" s="43" t="e">
        <f t="shared" ref="J203:J266" si="6">H203/I203</f>
        <v>#DIV/0!</v>
      </c>
      <c r="K203" s="18"/>
      <c r="L203" s="18"/>
      <c r="M203" s="17"/>
    </row>
    <row r="204" spans="1:13">
      <c r="A204" s="42">
        <v>197</v>
      </c>
      <c r="B204" s="17"/>
      <c r="C204" s="17"/>
      <c r="D204" s="17"/>
      <c r="E204" s="28"/>
      <c r="F204" s="28"/>
      <c r="G204" s="19"/>
      <c r="H204" s="33"/>
      <c r="I204" s="30"/>
      <c r="J204" s="9" t="e">
        <f t="shared" si="6"/>
        <v>#DIV/0!</v>
      </c>
      <c r="K204" s="18"/>
      <c r="L204" s="18"/>
      <c r="M204" s="17"/>
    </row>
    <row r="205" spans="1:13">
      <c r="A205">
        <v>198</v>
      </c>
      <c r="B205" s="17"/>
      <c r="C205" s="17"/>
      <c r="D205" s="17"/>
      <c r="E205" s="28"/>
      <c r="F205" s="28"/>
      <c r="G205" s="19"/>
      <c r="H205" s="33"/>
      <c r="I205" s="30"/>
      <c r="J205" s="43" t="e">
        <f t="shared" si="6"/>
        <v>#DIV/0!</v>
      </c>
      <c r="K205" s="18"/>
      <c r="L205" s="18"/>
      <c r="M205" s="17"/>
    </row>
    <row r="206" spans="1:13">
      <c r="A206">
        <v>199</v>
      </c>
      <c r="B206" s="17"/>
      <c r="C206" s="17"/>
      <c r="D206" s="17"/>
      <c r="E206" s="28"/>
      <c r="F206" s="28"/>
      <c r="G206" s="19"/>
      <c r="H206" s="33"/>
      <c r="I206" s="30"/>
      <c r="J206" s="43" t="e">
        <f t="shared" si="6"/>
        <v>#DIV/0!</v>
      </c>
      <c r="K206" s="18"/>
      <c r="L206" s="18"/>
      <c r="M206" s="17"/>
    </row>
    <row r="207" spans="1:13">
      <c r="A207">
        <v>200</v>
      </c>
      <c r="B207" s="17"/>
      <c r="C207" s="17"/>
      <c r="D207" s="17"/>
      <c r="E207" s="28"/>
      <c r="F207" s="28"/>
      <c r="G207" s="19"/>
      <c r="H207" s="33"/>
      <c r="I207" s="30"/>
      <c r="J207" s="9" t="e">
        <f t="shared" si="6"/>
        <v>#DIV/0!</v>
      </c>
      <c r="K207" s="18"/>
      <c r="L207" s="18"/>
      <c r="M207" s="17"/>
    </row>
    <row r="208" spans="1:13">
      <c r="A208">
        <v>201</v>
      </c>
      <c r="B208" s="17"/>
      <c r="C208" s="17"/>
      <c r="D208" s="17"/>
      <c r="E208" s="28"/>
      <c r="F208" s="28"/>
      <c r="G208" s="19"/>
      <c r="H208" s="33"/>
      <c r="I208" s="30"/>
      <c r="J208" s="9" t="e">
        <f t="shared" si="6"/>
        <v>#DIV/0!</v>
      </c>
      <c r="K208" s="18"/>
      <c r="L208" s="18"/>
      <c r="M208" s="17"/>
    </row>
    <row r="209" spans="1:13">
      <c r="A209">
        <v>202</v>
      </c>
      <c r="B209" s="17"/>
      <c r="C209" s="17"/>
      <c r="D209" s="17"/>
      <c r="E209" s="28"/>
      <c r="F209" s="28"/>
      <c r="G209" s="19"/>
      <c r="H209" s="33"/>
      <c r="I209" s="30"/>
      <c r="J209" s="9" t="e">
        <f t="shared" si="6"/>
        <v>#DIV/0!</v>
      </c>
      <c r="K209" s="18"/>
      <c r="L209" s="18"/>
      <c r="M209" s="17"/>
    </row>
    <row r="210" spans="1:13">
      <c r="A210">
        <v>203</v>
      </c>
      <c r="B210" s="17"/>
      <c r="C210" s="17"/>
      <c r="D210" s="17"/>
      <c r="E210" s="28"/>
      <c r="F210" s="28"/>
      <c r="G210" s="19"/>
      <c r="H210" s="33"/>
      <c r="I210" s="30"/>
      <c r="J210" s="9" t="e">
        <f t="shared" si="6"/>
        <v>#DIV/0!</v>
      </c>
      <c r="K210" s="18"/>
      <c r="L210" s="18"/>
      <c r="M210" s="17"/>
    </row>
    <row r="211" spans="1:13">
      <c r="A211">
        <v>204</v>
      </c>
      <c r="B211" s="17"/>
      <c r="C211" s="17"/>
      <c r="D211" s="17"/>
      <c r="E211" s="28"/>
      <c r="F211" s="28"/>
      <c r="G211" s="19"/>
      <c r="H211" s="33"/>
      <c r="I211" s="30"/>
      <c r="J211" s="43" t="e">
        <f t="shared" si="6"/>
        <v>#DIV/0!</v>
      </c>
      <c r="K211" s="18"/>
      <c r="L211" s="18"/>
      <c r="M211" s="17"/>
    </row>
    <row r="212" spans="1:13">
      <c r="A212">
        <v>205</v>
      </c>
      <c r="B212" s="17"/>
      <c r="C212" s="17"/>
      <c r="D212" s="17"/>
      <c r="E212" s="28"/>
      <c r="F212" s="28"/>
      <c r="G212" s="19"/>
      <c r="H212" s="33"/>
      <c r="I212" s="30"/>
      <c r="J212" s="43" t="e">
        <f t="shared" si="6"/>
        <v>#DIV/0!</v>
      </c>
      <c r="K212" s="18"/>
      <c r="L212" s="18"/>
      <c r="M212" s="17"/>
    </row>
    <row r="213" spans="1:13">
      <c r="A213" s="42">
        <v>206</v>
      </c>
      <c r="B213" s="17"/>
      <c r="C213" s="17"/>
      <c r="D213" s="17"/>
      <c r="E213" s="28"/>
      <c r="F213" s="28"/>
      <c r="G213" s="19"/>
      <c r="H213" s="33"/>
      <c r="I213" s="30"/>
      <c r="J213" s="9" t="e">
        <f t="shared" si="6"/>
        <v>#DIV/0!</v>
      </c>
      <c r="K213" s="18"/>
      <c r="L213" s="18"/>
      <c r="M213" s="17"/>
    </row>
    <row r="214" spans="1:13">
      <c r="A214" s="42">
        <v>207</v>
      </c>
      <c r="B214" s="17"/>
      <c r="C214" s="17"/>
      <c r="D214" s="17"/>
      <c r="E214" s="28"/>
      <c r="F214" s="28"/>
      <c r="G214" s="19"/>
      <c r="H214" s="33"/>
      <c r="I214" s="30"/>
      <c r="J214" s="43" t="e">
        <f t="shared" si="6"/>
        <v>#DIV/0!</v>
      </c>
      <c r="K214" s="18"/>
      <c r="L214" s="18"/>
      <c r="M214" s="17"/>
    </row>
    <row r="215" spans="1:13">
      <c r="A215">
        <v>208</v>
      </c>
      <c r="B215" s="17"/>
      <c r="C215" s="17"/>
      <c r="D215" s="17"/>
      <c r="E215" s="28"/>
      <c r="F215" s="28"/>
      <c r="G215" s="19"/>
      <c r="H215" s="33"/>
      <c r="I215" s="30"/>
      <c r="J215" s="43" t="e">
        <f t="shared" si="6"/>
        <v>#DIV/0!</v>
      </c>
      <c r="K215" s="18"/>
      <c r="L215" s="18"/>
      <c r="M215" s="17"/>
    </row>
    <row r="216" spans="1:13">
      <c r="A216">
        <v>209</v>
      </c>
      <c r="B216" s="17"/>
      <c r="C216" s="17"/>
      <c r="D216" s="17"/>
      <c r="E216" s="28"/>
      <c r="F216" s="28"/>
      <c r="G216" s="19"/>
      <c r="H216" s="33"/>
      <c r="I216" s="30"/>
      <c r="J216" s="9" t="e">
        <f t="shared" si="6"/>
        <v>#DIV/0!</v>
      </c>
      <c r="K216" s="18"/>
      <c r="L216" s="18"/>
      <c r="M216" s="17"/>
    </row>
    <row r="217" spans="1:13">
      <c r="A217">
        <v>210</v>
      </c>
      <c r="B217" s="17"/>
      <c r="C217" s="17"/>
      <c r="D217" s="17"/>
      <c r="E217" s="28"/>
      <c r="F217" s="28"/>
      <c r="G217" s="19"/>
      <c r="H217" s="33"/>
      <c r="I217" s="30"/>
      <c r="J217" s="9" t="e">
        <f t="shared" si="6"/>
        <v>#DIV/0!</v>
      </c>
      <c r="K217" s="18"/>
      <c r="L217" s="18"/>
      <c r="M217" s="17"/>
    </row>
    <row r="218" spans="1:13">
      <c r="A218">
        <v>211</v>
      </c>
      <c r="B218" s="17"/>
      <c r="C218" s="17"/>
      <c r="D218" s="17"/>
      <c r="E218" s="28"/>
      <c r="F218" s="28"/>
      <c r="G218" s="19"/>
      <c r="H218" s="33"/>
      <c r="I218" s="30"/>
      <c r="J218" s="9" t="e">
        <f t="shared" si="6"/>
        <v>#DIV/0!</v>
      </c>
      <c r="K218" s="18"/>
      <c r="L218" s="18"/>
      <c r="M218" s="17"/>
    </row>
    <row r="219" spans="1:13">
      <c r="A219">
        <v>212</v>
      </c>
      <c r="B219" s="17"/>
      <c r="C219" s="17"/>
      <c r="D219" s="17"/>
      <c r="E219" s="28"/>
      <c r="F219" s="28"/>
      <c r="G219" s="19"/>
      <c r="H219" s="33"/>
      <c r="I219" s="30"/>
      <c r="J219" s="9" t="e">
        <f t="shared" si="6"/>
        <v>#DIV/0!</v>
      </c>
      <c r="K219" s="18"/>
      <c r="L219" s="18"/>
      <c r="M219" s="17"/>
    </row>
    <row r="220" spans="1:13">
      <c r="A220">
        <v>213</v>
      </c>
      <c r="B220" s="17"/>
      <c r="C220" s="17"/>
      <c r="D220" s="17"/>
      <c r="E220" s="28"/>
      <c r="F220" s="28"/>
      <c r="G220" s="19"/>
      <c r="H220" s="33"/>
      <c r="I220" s="30"/>
      <c r="J220" s="43" t="e">
        <f t="shared" si="6"/>
        <v>#DIV/0!</v>
      </c>
      <c r="K220" s="18"/>
      <c r="L220" s="18"/>
      <c r="M220" s="17"/>
    </row>
    <row r="221" spans="1:13">
      <c r="A221">
        <v>214</v>
      </c>
      <c r="B221" s="17"/>
      <c r="C221" s="17"/>
      <c r="D221" s="17"/>
      <c r="E221" s="28"/>
      <c r="F221" s="28"/>
      <c r="G221" s="19"/>
      <c r="H221" s="33"/>
      <c r="I221" s="30"/>
      <c r="J221" s="43" t="e">
        <f t="shared" si="6"/>
        <v>#DIV/0!</v>
      </c>
      <c r="K221" s="18"/>
      <c r="L221" s="18"/>
      <c r="M221" s="17"/>
    </row>
    <row r="222" spans="1:13">
      <c r="A222">
        <v>215</v>
      </c>
      <c r="B222" s="17"/>
      <c r="C222" s="17"/>
      <c r="D222" s="17"/>
      <c r="E222" s="28"/>
      <c r="F222" s="28"/>
      <c r="G222" s="19"/>
      <c r="H222" s="33"/>
      <c r="I222" s="30"/>
      <c r="J222" s="9" t="e">
        <f t="shared" si="6"/>
        <v>#DIV/0!</v>
      </c>
      <c r="K222" s="18"/>
      <c r="L222" s="18"/>
      <c r="M222" s="17"/>
    </row>
    <row r="223" spans="1:13">
      <c r="A223" s="42">
        <v>216</v>
      </c>
      <c r="B223" s="17"/>
      <c r="C223" s="17"/>
      <c r="D223" s="17"/>
      <c r="E223" s="28"/>
      <c r="F223" s="28"/>
      <c r="G223" s="19"/>
      <c r="H223" s="33"/>
      <c r="I223" s="30"/>
      <c r="J223" s="43" t="e">
        <f t="shared" si="6"/>
        <v>#DIV/0!</v>
      </c>
      <c r="K223" s="18"/>
      <c r="L223" s="18"/>
      <c r="M223" s="17"/>
    </row>
    <row r="224" spans="1:13">
      <c r="A224" s="42">
        <v>217</v>
      </c>
      <c r="B224" s="17"/>
      <c r="C224" s="17"/>
      <c r="D224" s="17"/>
      <c r="E224" s="28"/>
      <c r="F224" s="28"/>
      <c r="G224" s="19"/>
      <c r="H224" s="33"/>
      <c r="I224" s="30"/>
      <c r="J224" s="43" t="e">
        <f t="shared" si="6"/>
        <v>#DIV/0!</v>
      </c>
      <c r="K224" s="18"/>
      <c r="L224" s="18"/>
      <c r="M224" s="17"/>
    </row>
    <row r="225" spans="1:13">
      <c r="A225">
        <v>218</v>
      </c>
      <c r="B225" s="17"/>
      <c r="C225" s="17"/>
      <c r="D225" s="17"/>
      <c r="E225" s="28"/>
      <c r="F225" s="28"/>
      <c r="G225" s="19"/>
      <c r="H225" s="33"/>
      <c r="I225" s="30"/>
      <c r="J225" s="9" t="e">
        <f t="shared" si="6"/>
        <v>#DIV/0!</v>
      </c>
      <c r="K225" s="18"/>
      <c r="L225" s="18"/>
      <c r="M225" s="17"/>
    </row>
    <row r="226" spans="1:13">
      <c r="A226">
        <v>219</v>
      </c>
      <c r="B226" s="17"/>
      <c r="C226" s="17"/>
      <c r="D226" s="17"/>
      <c r="E226" s="28"/>
      <c r="F226" s="28"/>
      <c r="G226" s="19"/>
      <c r="H226" s="33"/>
      <c r="I226" s="30"/>
      <c r="J226" s="9" t="e">
        <f t="shared" si="6"/>
        <v>#DIV/0!</v>
      </c>
      <c r="K226" s="18"/>
      <c r="L226" s="18"/>
      <c r="M226" s="17"/>
    </row>
    <row r="227" spans="1:13">
      <c r="A227">
        <v>220</v>
      </c>
      <c r="B227" s="17"/>
      <c r="C227" s="17"/>
      <c r="D227" s="17"/>
      <c r="E227" s="28"/>
      <c r="F227" s="28"/>
      <c r="G227" s="19"/>
      <c r="H227" s="33"/>
      <c r="I227" s="30"/>
      <c r="J227" s="9" t="e">
        <f t="shared" si="6"/>
        <v>#DIV/0!</v>
      </c>
      <c r="K227" s="18"/>
      <c r="L227" s="18"/>
      <c r="M227" s="17"/>
    </row>
    <row r="228" spans="1:13">
      <c r="A228">
        <v>221</v>
      </c>
      <c r="B228" s="17"/>
      <c r="C228" s="17"/>
      <c r="D228" s="17"/>
      <c r="E228" s="28"/>
      <c r="F228" s="28"/>
      <c r="G228" s="19"/>
      <c r="H228" s="33"/>
      <c r="I228" s="30"/>
      <c r="J228" s="9" t="e">
        <f t="shared" si="6"/>
        <v>#DIV/0!</v>
      </c>
      <c r="K228" s="18"/>
      <c r="L228" s="18"/>
      <c r="M228" s="17"/>
    </row>
    <row r="229" spans="1:13">
      <c r="A229">
        <v>222</v>
      </c>
      <c r="B229" s="17"/>
      <c r="C229" s="17"/>
      <c r="D229" s="17"/>
      <c r="E229" s="28"/>
      <c r="F229" s="28"/>
      <c r="G229" s="19"/>
      <c r="H229" s="33"/>
      <c r="I229" s="30"/>
      <c r="J229" s="43" t="e">
        <f t="shared" si="6"/>
        <v>#DIV/0!</v>
      </c>
      <c r="K229" s="18"/>
      <c r="L229" s="18"/>
      <c r="M229" s="17"/>
    </row>
    <row r="230" spans="1:13">
      <c r="A230">
        <v>223</v>
      </c>
      <c r="B230" s="17"/>
      <c r="C230" s="17"/>
      <c r="D230" s="17"/>
      <c r="E230" s="28"/>
      <c r="F230" s="28"/>
      <c r="G230" s="19"/>
      <c r="H230" s="33"/>
      <c r="I230" s="30"/>
      <c r="J230" s="43" t="e">
        <f t="shared" si="6"/>
        <v>#DIV/0!</v>
      </c>
      <c r="K230" s="18"/>
      <c r="L230" s="18"/>
      <c r="M230" s="17"/>
    </row>
    <row r="231" spans="1:13">
      <c r="A231">
        <v>224</v>
      </c>
      <c r="B231" s="17"/>
      <c r="C231" s="17"/>
      <c r="D231" s="17"/>
      <c r="E231" s="28"/>
      <c r="F231" s="28"/>
      <c r="G231" s="19"/>
      <c r="H231" s="33"/>
      <c r="I231" s="30"/>
      <c r="J231" s="9" t="e">
        <f t="shared" si="6"/>
        <v>#DIV/0!</v>
      </c>
      <c r="K231" s="18"/>
      <c r="L231" s="18"/>
      <c r="M231" s="17"/>
    </row>
    <row r="232" spans="1:13">
      <c r="A232">
        <v>225</v>
      </c>
      <c r="B232" s="17"/>
      <c r="C232" s="17"/>
      <c r="D232" s="17"/>
      <c r="E232" s="28"/>
      <c r="F232" s="28"/>
      <c r="G232" s="19"/>
      <c r="H232" s="33"/>
      <c r="I232" s="30"/>
      <c r="J232" s="43" t="e">
        <f t="shared" si="6"/>
        <v>#DIV/0!</v>
      </c>
      <c r="K232" s="18"/>
      <c r="L232" s="18"/>
      <c r="M232" s="17"/>
    </row>
    <row r="233" spans="1:13">
      <c r="A233" s="42">
        <v>226</v>
      </c>
      <c r="B233" s="17"/>
      <c r="C233" s="17"/>
      <c r="D233" s="17"/>
      <c r="E233" s="28"/>
      <c r="F233" s="28"/>
      <c r="G233" s="19"/>
      <c r="H233" s="33"/>
      <c r="I233" s="30"/>
      <c r="J233" s="43" t="e">
        <f t="shared" si="6"/>
        <v>#DIV/0!</v>
      </c>
      <c r="K233" s="18"/>
      <c r="L233" s="18"/>
      <c r="M233" s="17"/>
    </row>
    <row r="234" spans="1:13">
      <c r="A234" s="42">
        <v>227</v>
      </c>
      <c r="B234" s="17"/>
      <c r="C234" s="17"/>
      <c r="D234" s="17"/>
      <c r="E234" s="28"/>
      <c r="F234" s="28"/>
      <c r="G234" s="19"/>
      <c r="H234" s="33"/>
      <c r="I234" s="30"/>
      <c r="J234" s="9" t="e">
        <f t="shared" si="6"/>
        <v>#DIV/0!</v>
      </c>
      <c r="K234" s="18"/>
      <c r="L234" s="18"/>
      <c r="M234" s="17"/>
    </row>
    <row r="235" spans="1:13">
      <c r="A235">
        <v>228</v>
      </c>
      <c r="B235" s="17"/>
      <c r="C235" s="17"/>
      <c r="D235" s="17"/>
      <c r="E235" s="28"/>
      <c r="F235" s="28"/>
      <c r="G235" s="19"/>
      <c r="H235" s="33"/>
      <c r="I235" s="30"/>
      <c r="J235" s="9" t="e">
        <f t="shared" si="6"/>
        <v>#DIV/0!</v>
      </c>
      <c r="K235" s="18"/>
      <c r="L235" s="18"/>
      <c r="M235" s="17"/>
    </row>
    <row r="236" spans="1:13">
      <c r="A236">
        <v>229</v>
      </c>
      <c r="B236" s="17"/>
      <c r="C236" s="17"/>
      <c r="D236" s="17"/>
      <c r="E236" s="28"/>
      <c r="F236" s="28"/>
      <c r="G236" s="19"/>
      <c r="H236" s="33"/>
      <c r="I236" s="30"/>
      <c r="J236" s="9" t="e">
        <f t="shared" si="6"/>
        <v>#DIV/0!</v>
      </c>
      <c r="K236" s="18"/>
      <c r="L236" s="18"/>
      <c r="M236" s="17"/>
    </row>
    <row r="237" spans="1:13">
      <c r="A237">
        <v>230</v>
      </c>
      <c r="B237" s="17"/>
      <c r="C237" s="17"/>
      <c r="D237" s="17"/>
      <c r="E237" s="28"/>
      <c r="F237" s="28"/>
      <c r="G237" s="19"/>
      <c r="H237" s="33"/>
      <c r="I237" s="30"/>
      <c r="J237" s="9" t="e">
        <f t="shared" si="6"/>
        <v>#DIV/0!</v>
      </c>
      <c r="K237" s="18"/>
      <c r="L237" s="18"/>
      <c r="M237" s="17"/>
    </row>
    <row r="238" spans="1:13">
      <c r="A238">
        <v>231</v>
      </c>
      <c r="B238" s="17"/>
      <c r="C238" s="17"/>
      <c r="D238" s="17"/>
      <c r="E238" s="28"/>
      <c r="F238" s="28"/>
      <c r="G238" s="19"/>
      <c r="H238" s="33"/>
      <c r="I238" s="30"/>
      <c r="J238" s="43" t="e">
        <f t="shared" si="6"/>
        <v>#DIV/0!</v>
      </c>
      <c r="K238" s="18"/>
      <c r="L238" s="18"/>
      <c r="M238" s="17"/>
    </row>
    <row r="239" spans="1:13">
      <c r="A239">
        <v>232</v>
      </c>
      <c r="B239" s="17"/>
      <c r="C239" s="17"/>
      <c r="D239" s="17"/>
      <c r="E239" s="28"/>
      <c r="F239" s="28"/>
      <c r="G239" s="19"/>
      <c r="H239" s="33"/>
      <c r="I239" s="30"/>
      <c r="J239" s="43" t="e">
        <f t="shared" si="6"/>
        <v>#DIV/0!</v>
      </c>
      <c r="K239" s="18"/>
      <c r="L239" s="18"/>
      <c r="M239" s="17"/>
    </row>
    <row r="240" spans="1:13">
      <c r="A240">
        <v>233</v>
      </c>
      <c r="B240" s="17"/>
      <c r="C240" s="17"/>
      <c r="D240" s="17"/>
      <c r="E240" s="28"/>
      <c r="F240" s="28"/>
      <c r="G240" s="19"/>
      <c r="H240" s="33"/>
      <c r="I240" s="30"/>
      <c r="J240" s="9" t="e">
        <f t="shared" si="6"/>
        <v>#DIV/0!</v>
      </c>
      <c r="K240" s="18"/>
      <c r="L240" s="18"/>
      <c r="M240" s="17"/>
    </row>
    <row r="241" spans="1:13">
      <c r="A241">
        <v>234</v>
      </c>
      <c r="B241" s="17"/>
      <c r="C241" s="17"/>
      <c r="D241" s="17"/>
      <c r="E241" s="28"/>
      <c r="F241" s="28"/>
      <c r="G241" s="19"/>
      <c r="H241" s="33"/>
      <c r="I241" s="30"/>
      <c r="J241" s="43" t="e">
        <f t="shared" si="6"/>
        <v>#DIV/0!</v>
      </c>
      <c r="K241" s="18"/>
      <c r="L241" s="18"/>
      <c r="M241" s="17"/>
    </row>
    <row r="242" spans="1:13">
      <c r="A242">
        <v>235</v>
      </c>
      <c r="B242" s="17"/>
      <c r="C242" s="17"/>
      <c r="D242" s="17"/>
      <c r="E242" s="28"/>
      <c r="F242" s="28"/>
      <c r="G242" s="19"/>
      <c r="H242" s="33"/>
      <c r="I242" s="30"/>
      <c r="J242" s="43" t="e">
        <f t="shared" si="6"/>
        <v>#DIV/0!</v>
      </c>
      <c r="K242" s="18"/>
      <c r="L242" s="18"/>
      <c r="M242" s="17"/>
    </row>
    <row r="243" spans="1:13">
      <c r="A243" s="42">
        <v>236</v>
      </c>
      <c r="B243" s="17"/>
      <c r="C243" s="17"/>
      <c r="D243" s="17"/>
      <c r="E243" s="28"/>
      <c r="F243" s="28"/>
      <c r="G243" s="19"/>
      <c r="H243" s="33"/>
      <c r="I243" s="30"/>
      <c r="J243" s="9" t="e">
        <f t="shared" si="6"/>
        <v>#DIV/0!</v>
      </c>
      <c r="K243" s="18"/>
      <c r="L243" s="18"/>
      <c r="M243" s="17"/>
    </row>
    <row r="244" spans="1:13">
      <c r="A244" s="42">
        <v>237</v>
      </c>
      <c r="B244" s="17"/>
      <c r="C244" s="17"/>
      <c r="D244" s="17"/>
      <c r="E244" s="28"/>
      <c r="F244" s="28"/>
      <c r="G244" s="19"/>
      <c r="H244" s="33"/>
      <c r="I244" s="30"/>
      <c r="J244" s="9" t="e">
        <f t="shared" si="6"/>
        <v>#DIV/0!</v>
      </c>
      <c r="K244" s="18"/>
      <c r="L244" s="18"/>
      <c r="M244" s="17"/>
    </row>
    <row r="245" spans="1:13">
      <c r="A245">
        <v>238</v>
      </c>
      <c r="B245" s="17"/>
      <c r="C245" s="17"/>
      <c r="D245" s="17"/>
      <c r="E245" s="28"/>
      <c r="F245" s="28"/>
      <c r="G245" s="19"/>
      <c r="H245" s="33"/>
      <c r="I245" s="30"/>
      <c r="J245" s="9" t="e">
        <f t="shared" si="6"/>
        <v>#DIV/0!</v>
      </c>
      <c r="K245" s="18"/>
      <c r="L245" s="18"/>
      <c r="M245" s="17"/>
    </row>
    <row r="246" spans="1:13">
      <c r="A246">
        <v>239</v>
      </c>
      <c r="B246" s="17"/>
      <c r="C246" s="17"/>
      <c r="D246" s="17"/>
      <c r="E246" s="28"/>
      <c r="F246" s="28"/>
      <c r="G246" s="19"/>
      <c r="H246" s="33"/>
      <c r="I246" s="30"/>
      <c r="J246" s="9" t="e">
        <f t="shared" si="6"/>
        <v>#DIV/0!</v>
      </c>
      <c r="K246" s="18"/>
      <c r="L246" s="18"/>
      <c r="M246" s="17"/>
    </row>
    <row r="247" spans="1:13">
      <c r="A247">
        <v>240</v>
      </c>
      <c r="B247" s="17"/>
      <c r="C247" s="17"/>
      <c r="D247" s="17"/>
      <c r="E247" s="28"/>
      <c r="F247" s="28"/>
      <c r="G247" s="19"/>
      <c r="H247" s="33"/>
      <c r="I247" s="30"/>
      <c r="J247" s="43" t="e">
        <f t="shared" si="6"/>
        <v>#DIV/0!</v>
      </c>
      <c r="K247" s="18"/>
      <c r="L247" s="18"/>
      <c r="M247" s="17"/>
    </row>
    <row r="248" spans="1:13">
      <c r="A248">
        <v>241</v>
      </c>
      <c r="B248" s="17"/>
      <c r="C248" s="17"/>
      <c r="D248" s="17"/>
      <c r="E248" s="28"/>
      <c r="F248" s="28"/>
      <c r="G248" s="19"/>
      <c r="H248" s="33"/>
      <c r="I248" s="30"/>
      <c r="J248" s="43" t="e">
        <f t="shared" si="6"/>
        <v>#DIV/0!</v>
      </c>
      <c r="K248" s="18"/>
      <c r="L248" s="18"/>
      <c r="M248" s="17"/>
    </row>
    <row r="249" spans="1:13">
      <c r="A249">
        <v>242</v>
      </c>
      <c r="B249" s="17"/>
      <c r="C249" s="17"/>
      <c r="D249" s="17"/>
      <c r="E249" s="28"/>
      <c r="F249" s="28"/>
      <c r="G249" s="19"/>
      <c r="H249" s="33"/>
      <c r="I249" s="30"/>
      <c r="J249" s="9" t="e">
        <f t="shared" si="6"/>
        <v>#DIV/0!</v>
      </c>
      <c r="K249" s="18"/>
      <c r="L249" s="18"/>
      <c r="M249" s="17"/>
    </row>
    <row r="250" spans="1:13">
      <c r="A250">
        <v>243</v>
      </c>
      <c r="B250" s="17"/>
      <c r="C250" s="17"/>
      <c r="D250" s="17"/>
      <c r="E250" s="28"/>
      <c r="F250" s="28"/>
      <c r="G250" s="19"/>
      <c r="H250" s="33"/>
      <c r="I250" s="30"/>
      <c r="J250" s="43" t="e">
        <f t="shared" si="6"/>
        <v>#DIV/0!</v>
      </c>
      <c r="K250" s="18"/>
      <c r="L250" s="18"/>
      <c r="M250" s="17"/>
    </row>
    <row r="251" spans="1:13">
      <c r="A251">
        <v>244</v>
      </c>
      <c r="B251" s="17"/>
      <c r="C251" s="17"/>
      <c r="D251" s="17"/>
      <c r="E251" s="28"/>
      <c r="F251" s="28"/>
      <c r="G251" s="19"/>
      <c r="H251" s="33"/>
      <c r="I251" s="30"/>
      <c r="J251" s="43" t="e">
        <f t="shared" si="6"/>
        <v>#DIV/0!</v>
      </c>
      <c r="K251" s="18"/>
      <c r="L251" s="18"/>
      <c r="M251" s="17"/>
    </row>
    <row r="252" spans="1:13">
      <c r="A252">
        <v>245</v>
      </c>
      <c r="B252" s="17"/>
      <c r="C252" s="17"/>
      <c r="D252" s="17"/>
      <c r="E252" s="28"/>
      <c r="F252" s="28"/>
      <c r="G252" s="19"/>
      <c r="H252" s="33"/>
      <c r="I252" s="30"/>
      <c r="J252" s="9" t="e">
        <f t="shared" si="6"/>
        <v>#DIV/0!</v>
      </c>
      <c r="K252" s="18"/>
      <c r="L252" s="18"/>
      <c r="M252" s="17"/>
    </row>
    <row r="253" spans="1:13">
      <c r="A253" s="42">
        <v>246</v>
      </c>
      <c r="B253" s="17"/>
      <c r="C253" s="17"/>
      <c r="D253" s="17"/>
      <c r="E253" s="28"/>
      <c r="F253" s="28"/>
      <c r="G253" s="19"/>
      <c r="H253" s="33"/>
      <c r="I253" s="30"/>
      <c r="J253" s="9" t="e">
        <f t="shared" si="6"/>
        <v>#DIV/0!</v>
      </c>
      <c r="K253" s="18"/>
      <c r="L253" s="18"/>
      <c r="M253" s="17"/>
    </row>
    <row r="254" spans="1:13">
      <c r="A254" s="42">
        <v>247</v>
      </c>
      <c r="B254" s="17"/>
      <c r="C254" s="17"/>
      <c r="D254" s="17"/>
      <c r="E254" s="28"/>
      <c r="F254" s="28"/>
      <c r="G254" s="19"/>
      <c r="H254" s="33"/>
      <c r="I254" s="30"/>
      <c r="J254" s="9" t="e">
        <f t="shared" si="6"/>
        <v>#DIV/0!</v>
      </c>
      <c r="K254" s="18"/>
      <c r="L254" s="18"/>
      <c r="M254" s="17"/>
    </row>
    <row r="255" spans="1:13">
      <c r="A255">
        <v>248</v>
      </c>
      <c r="B255" s="17"/>
      <c r="C255" s="17"/>
      <c r="D255" s="17"/>
      <c r="E255" s="28"/>
      <c r="F255" s="28"/>
      <c r="G255" s="19"/>
      <c r="H255" s="33"/>
      <c r="I255" s="30"/>
      <c r="J255" s="9" t="e">
        <f t="shared" si="6"/>
        <v>#DIV/0!</v>
      </c>
      <c r="K255" s="18"/>
      <c r="L255" s="18"/>
      <c r="M255" s="17"/>
    </row>
    <row r="256" spans="1:13">
      <c r="A256">
        <v>249</v>
      </c>
      <c r="B256" s="17"/>
      <c r="C256" s="17"/>
      <c r="D256" s="17"/>
      <c r="E256" s="28"/>
      <c r="F256" s="28"/>
      <c r="G256" s="19"/>
      <c r="H256" s="33"/>
      <c r="I256" s="30"/>
      <c r="J256" s="43" t="e">
        <f t="shared" si="6"/>
        <v>#DIV/0!</v>
      </c>
      <c r="K256" s="18"/>
      <c r="L256" s="18"/>
      <c r="M256" s="17"/>
    </row>
    <row r="257" spans="1:13">
      <c r="A257">
        <v>250</v>
      </c>
      <c r="B257" s="17"/>
      <c r="C257" s="17"/>
      <c r="D257" s="17"/>
      <c r="E257" s="28"/>
      <c r="F257" s="28"/>
      <c r="G257" s="19"/>
      <c r="H257" s="33"/>
      <c r="I257" s="30"/>
      <c r="J257" s="43" t="e">
        <f t="shared" si="6"/>
        <v>#DIV/0!</v>
      </c>
      <c r="K257" s="18"/>
      <c r="L257" s="18"/>
      <c r="M257" s="17"/>
    </row>
    <row r="258" spans="1:13">
      <c r="A258">
        <v>251</v>
      </c>
      <c r="B258" s="17"/>
      <c r="C258" s="17"/>
      <c r="D258" s="17"/>
      <c r="E258" s="28"/>
      <c r="F258" s="28"/>
      <c r="G258" s="19"/>
      <c r="H258" s="33"/>
      <c r="I258" s="30"/>
      <c r="J258" s="9" t="e">
        <f t="shared" si="6"/>
        <v>#DIV/0!</v>
      </c>
      <c r="K258" s="18"/>
      <c r="L258" s="18"/>
      <c r="M258" s="17"/>
    </row>
    <row r="259" spans="1:13">
      <c r="A259">
        <v>252</v>
      </c>
      <c r="B259" s="17"/>
      <c r="C259" s="17"/>
      <c r="D259" s="17"/>
      <c r="E259" s="28"/>
      <c r="F259" s="28"/>
      <c r="G259" s="19"/>
      <c r="H259" s="33"/>
      <c r="I259" s="30"/>
      <c r="J259" s="43" t="e">
        <f t="shared" si="6"/>
        <v>#DIV/0!</v>
      </c>
      <c r="K259" s="18"/>
      <c r="L259" s="18"/>
      <c r="M259" s="17"/>
    </row>
    <row r="260" spans="1:13">
      <c r="A260">
        <v>253</v>
      </c>
      <c r="B260" s="17"/>
      <c r="C260" s="17"/>
      <c r="D260" s="17"/>
      <c r="E260" s="28"/>
      <c r="F260" s="28"/>
      <c r="G260" s="19"/>
      <c r="H260" s="33"/>
      <c r="I260" s="30"/>
      <c r="J260" s="43" t="e">
        <f t="shared" si="6"/>
        <v>#DIV/0!</v>
      </c>
      <c r="K260" s="18"/>
      <c r="L260" s="18"/>
      <c r="M260" s="17"/>
    </row>
    <row r="261" spans="1:13">
      <c r="A261">
        <v>254</v>
      </c>
      <c r="B261" s="17"/>
      <c r="C261" s="17"/>
      <c r="D261" s="17"/>
      <c r="E261" s="28"/>
      <c r="F261" s="28"/>
      <c r="G261" s="19"/>
      <c r="H261" s="33"/>
      <c r="I261" s="30"/>
      <c r="J261" s="9" t="e">
        <f t="shared" si="6"/>
        <v>#DIV/0!</v>
      </c>
      <c r="K261" s="18"/>
      <c r="L261" s="18"/>
      <c r="M261" s="17"/>
    </row>
    <row r="262" spans="1:13">
      <c r="A262">
        <v>255</v>
      </c>
      <c r="B262" s="17"/>
      <c r="C262" s="17"/>
      <c r="D262" s="17"/>
      <c r="E262" s="28"/>
      <c r="F262" s="28"/>
      <c r="G262" s="19"/>
      <c r="H262" s="33"/>
      <c r="I262" s="30"/>
      <c r="J262" s="9" t="e">
        <f t="shared" si="6"/>
        <v>#DIV/0!</v>
      </c>
      <c r="K262" s="18"/>
      <c r="L262" s="18"/>
      <c r="M262" s="17"/>
    </row>
    <row r="263" spans="1:13">
      <c r="A263" s="42">
        <v>256</v>
      </c>
      <c r="B263" s="17"/>
      <c r="C263" s="17"/>
      <c r="D263" s="17"/>
      <c r="E263" s="28"/>
      <c r="F263" s="28"/>
      <c r="G263" s="19"/>
      <c r="H263" s="33"/>
      <c r="I263" s="30"/>
      <c r="J263" s="9" t="e">
        <f t="shared" si="6"/>
        <v>#DIV/0!</v>
      </c>
      <c r="K263" s="18"/>
      <c r="L263" s="18"/>
      <c r="M263" s="17"/>
    </row>
    <row r="264" spans="1:13">
      <c r="A264" s="42">
        <v>257</v>
      </c>
      <c r="B264" s="17"/>
      <c r="C264" s="17"/>
      <c r="D264" s="17"/>
      <c r="E264" s="28"/>
      <c r="F264" s="28"/>
      <c r="G264" s="19"/>
      <c r="H264" s="33"/>
      <c r="I264" s="30"/>
      <c r="J264" s="9" t="e">
        <f t="shared" si="6"/>
        <v>#DIV/0!</v>
      </c>
      <c r="K264" s="18"/>
      <c r="L264" s="18"/>
      <c r="M264" s="17"/>
    </row>
    <row r="265" spans="1:13">
      <c r="A265">
        <v>258</v>
      </c>
      <c r="B265" s="17"/>
      <c r="C265" s="17"/>
      <c r="D265" s="17"/>
      <c r="E265" s="28"/>
      <c r="F265" s="28"/>
      <c r="G265" s="19"/>
      <c r="H265" s="33"/>
      <c r="I265" s="30"/>
      <c r="J265" s="43" t="e">
        <f t="shared" si="6"/>
        <v>#DIV/0!</v>
      </c>
      <c r="K265" s="18"/>
      <c r="L265" s="18"/>
      <c r="M265" s="17"/>
    </row>
    <row r="266" spans="1:13">
      <c r="A266">
        <v>259</v>
      </c>
      <c r="B266" s="17"/>
      <c r="C266" s="17"/>
      <c r="D266" s="17"/>
      <c r="E266" s="28"/>
      <c r="F266" s="28"/>
      <c r="G266" s="19"/>
      <c r="H266" s="33"/>
      <c r="I266" s="30"/>
      <c r="J266" s="43" t="e">
        <f t="shared" si="6"/>
        <v>#DIV/0!</v>
      </c>
      <c r="K266" s="18"/>
      <c r="L266" s="18"/>
      <c r="M266" s="17"/>
    </row>
    <row r="267" spans="1:13">
      <c r="A267">
        <v>260</v>
      </c>
      <c r="B267" s="17"/>
      <c r="C267" s="17"/>
      <c r="D267" s="17"/>
      <c r="E267" s="28"/>
      <c r="F267" s="28"/>
      <c r="G267" s="19"/>
      <c r="H267" s="33"/>
      <c r="I267" s="30"/>
      <c r="J267" s="9" t="e">
        <f t="shared" ref="J267:J330" si="7">H267/I267</f>
        <v>#DIV/0!</v>
      </c>
      <c r="K267" s="18"/>
      <c r="L267" s="18"/>
      <c r="M267" s="17"/>
    </row>
    <row r="268" spans="1:13">
      <c r="A268">
        <v>261</v>
      </c>
      <c r="B268" s="17"/>
      <c r="C268" s="17"/>
      <c r="D268" s="17"/>
      <c r="E268" s="28"/>
      <c r="F268" s="28"/>
      <c r="G268" s="19"/>
      <c r="H268" s="33"/>
      <c r="I268" s="30"/>
      <c r="J268" s="43" t="e">
        <f t="shared" si="7"/>
        <v>#DIV/0!</v>
      </c>
      <c r="K268" s="18"/>
      <c r="L268" s="18"/>
      <c r="M268" s="17"/>
    </row>
    <row r="269" spans="1:13">
      <c r="A269">
        <v>262</v>
      </c>
      <c r="B269" s="17"/>
      <c r="C269" s="17"/>
      <c r="D269" s="17"/>
      <c r="E269" s="28"/>
      <c r="F269" s="28"/>
      <c r="G269" s="19"/>
      <c r="H269" s="33"/>
      <c r="I269" s="30"/>
      <c r="J269" s="43" t="e">
        <f t="shared" si="7"/>
        <v>#DIV/0!</v>
      </c>
      <c r="K269" s="18"/>
      <c r="L269" s="18"/>
      <c r="M269" s="17"/>
    </row>
    <row r="270" spans="1:13">
      <c r="A270">
        <v>263</v>
      </c>
      <c r="B270" s="17"/>
      <c r="C270" s="17"/>
      <c r="D270" s="17"/>
      <c r="E270" s="28"/>
      <c r="F270" s="28"/>
      <c r="G270" s="19"/>
      <c r="H270" s="33"/>
      <c r="I270" s="30"/>
      <c r="J270" s="9" t="e">
        <f t="shared" si="7"/>
        <v>#DIV/0!</v>
      </c>
      <c r="K270" s="18"/>
      <c r="L270" s="18"/>
      <c r="M270" s="17"/>
    </row>
    <row r="271" spans="1:13">
      <c r="A271">
        <v>264</v>
      </c>
      <c r="B271" s="17"/>
      <c r="C271" s="17"/>
      <c r="D271" s="17"/>
      <c r="E271" s="28"/>
      <c r="F271" s="28"/>
      <c r="G271" s="19"/>
      <c r="H271" s="33"/>
      <c r="I271" s="30"/>
      <c r="J271" s="9" t="e">
        <f t="shared" si="7"/>
        <v>#DIV/0!</v>
      </c>
      <c r="K271" s="18"/>
      <c r="L271" s="18"/>
      <c r="M271" s="17"/>
    </row>
    <row r="272" spans="1:13">
      <c r="A272">
        <v>265</v>
      </c>
      <c r="B272" s="17"/>
      <c r="C272" s="17"/>
      <c r="D272" s="17"/>
      <c r="E272" s="28"/>
      <c r="F272" s="28"/>
      <c r="G272" s="19"/>
      <c r="H272" s="33"/>
      <c r="I272" s="30"/>
      <c r="J272" s="9" t="e">
        <f t="shared" si="7"/>
        <v>#DIV/0!</v>
      </c>
      <c r="K272" s="18"/>
      <c r="L272" s="18"/>
      <c r="M272" s="17"/>
    </row>
    <row r="273" spans="1:13">
      <c r="A273" s="42">
        <v>266</v>
      </c>
      <c r="B273" s="17"/>
      <c r="C273" s="17"/>
      <c r="D273" s="17"/>
      <c r="E273" s="28"/>
      <c r="F273" s="28"/>
      <c r="G273" s="19"/>
      <c r="H273" s="33"/>
      <c r="I273" s="30"/>
      <c r="J273" s="9" t="e">
        <f t="shared" si="7"/>
        <v>#DIV/0!</v>
      </c>
      <c r="K273" s="18"/>
      <c r="L273" s="18"/>
      <c r="M273" s="17"/>
    </row>
    <row r="274" spans="1:13">
      <c r="A274" s="42">
        <v>267</v>
      </c>
      <c r="B274" s="17"/>
      <c r="C274" s="17"/>
      <c r="D274" s="17"/>
      <c r="E274" s="28"/>
      <c r="F274" s="28"/>
      <c r="G274" s="19"/>
      <c r="H274" s="33"/>
      <c r="I274" s="30"/>
      <c r="J274" s="43" t="e">
        <f t="shared" si="7"/>
        <v>#DIV/0!</v>
      </c>
      <c r="K274" s="18"/>
      <c r="L274" s="18"/>
      <c r="M274" s="17"/>
    </row>
    <row r="275" spans="1:13">
      <c r="A275">
        <v>268</v>
      </c>
      <c r="B275" s="17"/>
      <c r="C275" s="17"/>
      <c r="D275" s="17"/>
      <c r="E275" s="28"/>
      <c r="F275" s="28"/>
      <c r="G275" s="19"/>
      <c r="H275" s="33"/>
      <c r="I275" s="30"/>
      <c r="J275" s="43" t="e">
        <f t="shared" si="7"/>
        <v>#DIV/0!</v>
      </c>
      <c r="K275" s="18"/>
      <c r="L275" s="18"/>
      <c r="M275" s="17"/>
    </row>
    <row r="276" spans="1:13">
      <c r="A276">
        <v>269</v>
      </c>
      <c r="B276" s="17"/>
      <c r="C276" s="17"/>
      <c r="D276" s="17"/>
      <c r="E276" s="28"/>
      <c r="F276" s="28"/>
      <c r="G276" s="19"/>
      <c r="H276" s="33"/>
      <c r="I276" s="30"/>
      <c r="J276" s="9" t="e">
        <f t="shared" si="7"/>
        <v>#DIV/0!</v>
      </c>
      <c r="K276" s="18"/>
      <c r="L276" s="18"/>
      <c r="M276" s="17"/>
    </row>
    <row r="277" spans="1:13">
      <c r="A277">
        <v>270</v>
      </c>
      <c r="B277" s="17"/>
      <c r="C277" s="17"/>
      <c r="D277" s="17"/>
      <c r="E277" s="28"/>
      <c r="F277" s="28"/>
      <c r="G277" s="19"/>
      <c r="H277" s="33"/>
      <c r="I277" s="30"/>
      <c r="J277" s="43" t="e">
        <f t="shared" si="7"/>
        <v>#DIV/0!</v>
      </c>
      <c r="K277" s="18"/>
      <c r="L277" s="18"/>
      <c r="M277" s="17"/>
    </row>
    <row r="278" spans="1:13">
      <c r="A278">
        <v>271</v>
      </c>
      <c r="B278" s="17"/>
      <c r="C278" s="17"/>
      <c r="D278" s="17"/>
      <c r="E278" s="28"/>
      <c r="F278" s="28"/>
      <c r="G278" s="19"/>
      <c r="H278" s="33"/>
      <c r="I278" s="30"/>
      <c r="J278" s="43" t="e">
        <f t="shared" si="7"/>
        <v>#DIV/0!</v>
      </c>
      <c r="K278" s="18"/>
      <c r="L278" s="18"/>
      <c r="M278" s="17"/>
    </row>
    <row r="279" spans="1:13">
      <c r="A279">
        <v>272</v>
      </c>
      <c r="B279" s="17"/>
      <c r="C279" s="17"/>
      <c r="D279" s="17"/>
      <c r="E279" s="28"/>
      <c r="F279" s="28"/>
      <c r="G279" s="19"/>
      <c r="H279" s="33"/>
      <c r="I279" s="30"/>
      <c r="J279" s="9" t="e">
        <f t="shared" si="7"/>
        <v>#DIV/0!</v>
      </c>
      <c r="K279" s="18"/>
      <c r="L279" s="18"/>
      <c r="M279" s="17"/>
    </row>
    <row r="280" spans="1:13">
      <c r="A280">
        <v>273</v>
      </c>
      <c r="B280" s="17"/>
      <c r="C280" s="17"/>
      <c r="D280" s="17"/>
      <c r="E280" s="28"/>
      <c r="F280" s="28"/>
      <c r="G280" s="19"/>
      <c r="H280" s="33"/>
      <c r="I280" s="30"/>
      <c r="J280" s="9" t="e">
        <f t="shared" si="7"/>
        <v>#DIV/0!</v>
      </c>
      <c r="K280" s="18"/>
      <c r="L280" s="18"/>
      <c r="M280" s="17"/>
    </row>
    <row r="281" spans="1:13">
      <c r="A281">
        <v>274</v>
      </c>
      <c r="B281" s="17"/>
      <c r="C281" s="17"/>
      <c r="D281" s="17"/>
      <c r="E281" s="28"/>
      <c r="F281" s="28"/>
      <c r="G281" s="19"/>
      <c r="H281" s="33"/>
      <c r="I281" s="30"/>
      <c r="J281" s="9" t="e">
        <f t="shared" si="7"/>
        <v>#DIV/0!</v>
      </c>
      <c r="K281" s="18"/>
      <c r="L281" s="18"/>
      <c r="M281" s="17"/>
    </row>
    <row r="282" spans="1:13">
      <c r="A282">
        <v>275</v>
      </c>
      <c r="B282" s="17"/>
      <c r="C282" s="17"/>
      <c r="D282" s="17"/>
      <c r="E282" s="28"/>
      <c r="F282" s="28"/>
      <c r="G282" s="19"/>
      <c r="H282" s="33"/>
      <c r="I282" s="30"/>
      <c r="J282" s="9" t="e">
        <f t="shared" si="7"/>
        <v>#DIV/0!</v>
      </c>
      <c r="K282" s="18"/>
      <c r="L282" s="18"/>
      <c r="M282" s="17"/>
    </row>
    <row r="283" spans="1:13">
      <c r="A283" s="42">
        <v>276</v>
      </c>
      <c r="B283" s="17"/>
      <c r="C283" s="17"/>
      <c r="D283" s="17"/>
      <c r="E283" s="28"/>
      <c r="F283" s="28"/>
      <c r="G283" s="19"/>
      <c r="H283" s="33"/>
      <c r="I283" s="30"/>
      <c r="J283" s="43" t="e">
        <f t="shared" si="7"/>
        <v>#DIV/0!</v>
      </c>
      <c r="K283" s="18"/>
      <c r="L283" s="18"/>
      <c r="M283" s="17"/>
    </row>
    <row r="284" spans="1:13">
      <c r="A284" s="42">
        <v>277</v>
      </c>
      <c r="B284" s="17"/>
      <c r="C284" s="17"/>
      <c r="D284" s="17"/>
      <c r="E284" s="28"/>
      <c r="F284" s="28"/>
      <c r="G284" s="19"/>
      <c r="H284" s="33"/>
      <c r="I284" s="30"/>
      <c r="J284" s="43" t="e">
        <f t="shared" si="7"/>
        <v>#DIV/0!</v>
      </c>
      <c r="K284" s="18"/>
      <c r="L284" s="18"/>
      <c r="M284" s="17"/>
    </row>
    <row r="285" spans="1:13">
      <c r="A285">
        <v>278</v>
      </c>
      <c r="B285" s="17"/>
      <c r="C285" s="17"/>
      <c r="D285" s="17"/>
      <c r="E285" s="28"/>
      <c r="F285" s="28"/>
      <c r="G285" s="19"/>
      <c r="H285" s="33"/>
      <c r="I285" s="30"/>
      <c r="J285" s="9" t="e">
        <f t="shared" si="7"/>
        <v>#DIV/0!</v>
      </c>
      <c r="K285" s="18"/>
      <c r="L285" s="18"/>
      <c r="M285" s="17"/>
    </row>
    <row r="286" spans="1:13">
      <c r="A286">
        <v>279</v>
      </c>
      <c r="B286" s="17"/>
      <c r="C286" s="17"/>
      <c r="D286" s="17"/>
      <c r="E286" s="28"/>
      <c r="F286" s="28"/>
      <c r="G286" s="19"/>
      <c r="H286" s="33"/>
      <c r="I286" s="30"/>
      <c r="J286" s="43" t="e">
        <f t="shared" si="7"/>
        <v>#DIV/0!</v>
      </c>
      <c r="K286" s="18"/>
      <c r="L286" s="18"/>
      <c r="M286" s="17"/>
    </row>
    <row r="287" spans="1:13">
      <c r="A287">
        <v>280</v>
      </c>
      <c r="B287" s="17"/>
      <c r="C287" s="17"/>
      <c r="D287" s="17"/>
      <c r="E287" s="28"/>
      <c r="F287" s="28"/>
      <c r="G287" s="19"/>
      <c r="H287" s="33"/>
      <c r="I287" s="30"/>
      <c r="J287" s="43" t="e">
        <f t="shared" si="7"/>
        <v>#DIV/0!</v>
      </c>
      <c r="K287" s="18"/>
      <c r="L287" s="18"/>
      <c r="M287" s="17"/>
    </row>
    <row r="288" spans="1:13">
      <c r="A288">
        <v>281</v>
      </c>
      <c r="B288" s="17"/>
      <c r="C288" s="17"/>
      <c r="D288" s="17"/>
      <c r="E288" s="28"/>
      <c r="F288" s="28"/>
      <c r="G288" s="19"/>
      <c r="H288" s="33"/>
      <c r="I288" s="30"/>
      <c r="J288" s="9" t="e">
        <f t="shared" si="7"/>
        <v>#DIV/0!</v>
      </c>
      <c r="K288" s="18"/>
      <c r="L288" s="18"/>
      <c r="M288" s="17"/>
    </row>
    <row r="289" spans="1:13">
      <c r="A289">
        <v>282</v>
      </c>
      <c r="B289" s="17"/>
      <c r="C289" s="17"/>
      <c r="D289" s="17"/>
      <c r="E289" s="28"/>
      <c r="F289" s="28"/>
      <c r="G289" s="19"/>
      <c r="H289" s="33"/>
      <c r="I289" s="30"/>
      <c r="J289" s="9" t="e">
        <f t="shared" si="7"/>
        <v>#DIV/0!</v>
      </c>
      <c r="K289" s="18"/>
      <c r="L289" s="18"/>
      <c r="M289" s="17"/>
    </row>
    <row r="290" spans="1:13">
      <c r="A290">
        <v>283</v>
      </c>
      <c r="B290" s="17"/>
      <c r="C290" s="17"/>
      <c r="D290" s="17"/>
      <c r="E290" s="28"/>
      <c r="F290" s="28"/>
      <c r="G290" s="19"/>
      <c r="H290" s="33"/>
      <c r="I290" s="30"/>
      <c r="J290" s="9" t="e">
        <f t="shared" si="7"/>
        <v>#DIV/0!</v>
      </c>
      <c r="K290" s="18"/>
      <c r="L290" s="18"/>
      <c r="M290" s="17"/>
    </row>
    <row r="291" spans="1:13">
      <c r="A291">
        <v>284</v>
      </c>
      <c r="B291" s="17"/>
      <c r="C291" s="17"/>
      <c r="D291" s="17"/>
      <c r="E291" s="28"/>
      <c r="F291" s="28"/>
      <c r="G291" s="19"/>
      <c r="H291" s="33"/>
      <c r="I291" s="30"/>
      <c r="J291" s="9" t="e">
        <f t="shared" si="7"/>
        <v>#DIV/0!</v>
      </c>
      <c r="K291" s="18"/>
      <c r="L291" s="18"/>
      <c r="M291" s="17"/>
    </row>
    <row r="292" spans="1:13">
      <c r="A292">
        <v>285</v>
      </c>
      <c r="B292" s="17"/>
      <c r="C292" s="17"/>
      <c r="D292" s="17"/>
      <c r="E292" s="28"/>
      <c r="F292" s="28"/>
      <c r="G292" s="19"/>
      <c r="H292" s="33"/>
      <c r="I292" s="30"/>
      <c r="J292" s="43" t="e">
        <f t="shared" si="7"/>
        <v>#DIV/0!</v>
      </c>
      <c r="K292" s="18"/>
      <c r="L292" s="18"/>
      <c r="M292" s="17"/>
    </row>
    <row r="293" spans="1:13">
      <c r="A293" s="42">
        <v>286</v>
      </c>
      <c r="B293" s="17"/>
      <c r="C293" s="17"/>
      <c r="D293" s="17"/>
      <c r="E293" s="28"/>
      <c r="F293" s="28"/>
      <c r="G293" s="19"/>
      <c r="H293" s="33"/>
      <c r="I293" s="30"/>
      <c r="J293" s="43" t="e">
        <f t="shared" si="7"/>
        <v>#DIV/0!</v>
      </c>
      <c r="K293" s="18"/>
      <c r="L293" s="18"/>
      <c r="M293" s="17"/>
    </row>
    <row r="294" spans="1:13">
      <c r="A294" s="42">
        <v>287</v>
      </c>
      <c r="B294" s="17"/>
      <c r="C294" s="17"/>
      <c r="D294" s="17"/>
      <c r="E294" s="28"/>
      <c r="F294" s="28"/>
      <c r="G294" s="19"/>
      <c r="H294" s="33"/>
      <c r="I294" s="30"/>
      <c r="J294" s="9" t="e">
        <f t="shared" si="7"/>
        <v>#DIV/0!</v>
      </c>
      <c r="K294" s="18"/>
      <c r="L294" s="18"/>
      <c r="M294" s="17"/>
    </row>
    <row r="295" spans="1:13">
      <c r="A295">
        <v>288</v>
      </c>
      <c r="B295" s="17"/>
      <c r="C295" s="17"/>
      <c r="D295" s="17"/>
      <c r="E295" s="28"/>
      <c r="F295" s="28"/>
      <c r="G295" s="19"/>
      <c r="H295" s="33"/>
      <c r="I295" s="30"/>
      <c r="J295" s="43" t="e">
        <f t="shared" si="7"/>
        <v>#DIV/0!</v>
      </c>
      <c r="K295" s="18"/>
      <c r="L295" s="18"/>
      <c r="M295" s="17"/>
    </row>
    <row r="296" spans="1:13">
      <c r="A296">
        <v>289</v>
      </c>
      <c r="B296" s="17"/>
      <c r="C296" s="17"/>
      <c r="D296" s="17"/>
      <c r="E296" s="28"/>
      <c r="F296" s="28"/>
      <c r="G296" s="19"/>
      <c r="H296" s="33"/>
      <c r="I296" s="30"/>
      <c r="J296" s="43" t="e">
        <f t="shared" si="7"/>
        <v>#DIV/0!</v>
      </c>
      <c r="K296" s="18"/>
      <c r="L296" s="18"/>
      <c r="M296" s="17"/>
    </row>
    <row r="297" spans="1:13">
      <c r="A297">
        <v>290</v>
      </c>
      <c r="B297" s="17"/>
      <c r="C297" s="17"/>
      <c r="D297" s="17"/>
      <c r="E297" s="28"/>
      <c r="F297" s="28"/>
      <c r="G297" s="19"/>
      <c r="H297" s="33"/>
      <c r="I297" s="30"/>
      <c r="J297" s="9" t="e">
        <f t="shared" si="7"/>
        <v>#DIV/0!</v>
      </c>
      <c r="K297" s="18"/>
      <c r="L297" s="18"/>
      <c r="M297" s="17"/>
    </row>
    <row r="298" spans="1:13">
      <c r="A298">
        <v>291</v>
      </c>
      <c r="B298" s="17"/>
      <c r="C298" s="17"/>
      <c r="D298" s="17"/>
      <c r="E298" s="28"/>
      <c r="F298" s="28"/>
      <c r="G298" s="19"/>
      <c r="H298" s="33"/>
      <c r="I298" s="30"/>
      <c r="J298" s="9" t="e">
        <f t="shared" si="7"/>
        <v>#DIV/0!</v>
      </c>
      <c r="K298" s="18"/>
      <c r="L298" s="18"/>
      <c r="M298" s="17"/>
    </row>
    <row r="299" spans="1:13">
      <c r="A299">
        <v>292</v>
      </c>
      <c r="B299" s="17"/>
      <c r="C299" s="17"/>
      <c r="D299" s="17"/>
      <c r="E299" s="28"/>
      <c r="F299" s="28"/>
      <c r="G299" s="19"/>
      <c r="H299" s="33"/>
      <c r="I299" s="30"/>
      <c r="J299" s="9" t="e">
        <f t="shared" si="7"/>
        <v>#DIV/0!</v>
      </c>
      <c r="K299" s="18"/>
      <c r="L299" s="18"/>
      <c r="M299" s="17"/>
    </row>
    <row r="300" spans="1:13">
      <c r="A300">
        <v>293</v>
      </c>
      <c r="B300" s="17"/>
      <c r="C300" s="17"/>
      <c r="D300" s="17"/>
      <c r="E300" s="28"/>
      <c r="F300" s="28"/>
      <c r="G300" s="19"/>
      <c r="H300" s="33"/>
      <c r="I300" s="30"/>
      <c r="J300" s="9" t="e">
        <f t="shared" si="7"/>
        <v>#DIV/0!</v>
      </c>
      <c r="K300" s="18"/>
      <c r="L300" s="18"/>
      <c r="M300" s="17"/>
    </row>
    <row r="301" spans="1:13">
      <c r="A301">
        <v>294</v>
      </c>
      <c r="B301" s="17"/>
      <c r="C301" s="17"/>
      <c r="D301" s="17"/>
      <c r="E301" s="28"/>
      <c r="F301" s="28"/>
      <c r="G301" s="19"/>
      <c r="H301" s="33"/>
      <c r="I301" s="30"/>
      <c r="J301" s="43" t="e">
        <f t="shared" si="7"/>
        <v>#DIV/0!</v>
      </c>
      <c r="K301" s="18"/>
      <c r="L301" s="18"/>
      <c r="M301" s="17"/>
    </row>
    <row r="302" spans="1:13">
      <c r="A302">
        <v>295</v>
      </c>
      <c r="B302" s="17"/>
      <c r="C302" s="17"/>
      <c r="D302" s="17"/>
      <c r="E302" s="28"/>
      <c r="F302" s="28"/>
      <c r="G302" s="19"/>
      <c r="H302" s="33"/>
      <c r="I302" s="30"/>
      <c r="J302" s="43" t="e">
        <f t="shared" si="7"/>
        <v>#DIV/0!</v>
      </c>
      <c r="K302" s="18"/>
      <c r="L302" s="18"/>
      <c r="M302" s="17"/>
    </row>
    <row r="303" spans="1:13">
      <c r="A303" s="42">
        <v>296</v>
      </c>
      <c r="B303" s="17"/>
      <c r="C303" s="17"/>
      <c r="D303" s="17"/>
      <c r="E303" s="28"/>
      <c r="F303" s="28"/>
      <c r="G303" s="19"/>
      <c r="H303" s="33"/>
      <c r="I303" s="30"/>
      <c r="J303" s="9" t="e">
        <f t="shared" si="7"/>
        <v>#DIV/0!</v>
      </c>
      <c r="K303" s="18"/>
      <c r="L303" s="18"/>
      <c r="M303" s="17"/>
    </row>
    <row r="304" spans="1:13">
      <c r="A304" s="42">
        <v>297</v>
      </c>
      <c r="B304" s="17"/>
      <c r="C304" s="17"/>
      <c r="D304" s="17"/>
      <c r="E304" s="28"/>
      <c r="F304" s="28"/>
      <c r="G304" s="19"/>
      <c r="H304" s="33"/>
      <c r="I304" s="30"/>
      <c r="J304" s="43" t="e">
        <f t="shared" si="7"/>
        <v>#DIV/0!</v>
      </c>
      <c r="K304" s="18"/>
      <c r="L304" s="18"/>
      <c r="M304" s="17"/>
    </row>
    <row r="305" spans="1:13">
      <c r="A305">
        <v>298</v>
      </c>
      <c r="B305" s="17"/>
      <c r="C305" s="17"/>
      <c r="D305" s="17"/>
      <c r="E305" s="28"/>
      <c r="F305" s="28"/>
      <c r="G305" s="19"/>
      <c r="H305" s="33"/>
      <c r="I305" s="30"/>
      <c r="J305" s="43" t="e">
        <f t="shared" si="7"/>
        <v>#DIV/0!</v>
      </c>
      <c r="K305" s="18"/>
      <c r="L305" s="18"/>
      <c r="M305" s="17"/>
    </row>
    <row r="306" spans="1:13">
      <c r="A306">
        <v>299</v>
      </c>
      <c r="B306" s="17"/>
      <c r="C306" s="17"/>
      <c r="D306" s="17"/>
      <c r="E306" s="28"/>
      <c r="F306" s="28"/>
      <c r="G306" s="19"/>
      <c r="H306" s="33"/>
      <c r="I306" s="30"/>
      <c r="J306" s="9" t="e">
        <f t="shared" si="7"/>
        <v>#DIV/0!</v>
      </c>
      <c r="K306" s="18"/>
      <c r="L306" s="18"/>
      <c r="M306" s="17"/>
    </row>
    <row r="307" spans="1:13">
      <c r="A307">
        <v>300</v>
      </c>
      <c r="B307" s="17"/>
      <c r="C307" s="17"/>
      <c r="D307" s="17"/>
      <c r="E307" s="28"/>
      <c r="F307" s="28"/>
      <c r="G307" s="19"/>
      <c r="H307" s="33"/>
      <c r="I307" s="30"/>
      <c r="J307" s="9" t="e">
        <f t="shared" si="7"/>
        <v>#DIV/0!</v>
      </c>
      <c r="K307" s="18"/>
      <c r="L307" s="18"/>
      <c r="M307" s="17"/>
    </row>
    <row r="308" spans="1:13">
      <c r="A308">
        <v>301</v>
      </c>
      <c r="B308" s="17"/>
      <c r="C308" s="17"/>
      <c r="D308" s="17"/>
      <c r="E308" s="28"/>
      <c r="F308" s="28"/>
      <c r="G308" s="19"/>
      <c r="H308" s="33"/>
      <c r="I308" s="30"/>
      <c r="J308" s="9" t="e">
        <f t="shared" si="7"/>
        <v>#DIV/0!</v>
      </c>
      <c r="K308" s="18"/>
      <c r="L308" s="18"/>
      <c r="M308" s="17"/>
    </row>
    <row r="309" spans="1:13">
      <c r="A309">
        <v>302</v>
      </c>
      <c r="B309" s="17"/>
      <c r="C309" s="17"/>
      <c r="D309" s="17"/>
      <c r="E309" s="28"/>
      <c r="F309" s="28"/>
      <c r="G309" s="19"/>
      <c r="H309" s="33"/>
      <c r="I309" s="30"/>
      <c r="J309" s="9" t="e">
        <f t="shared" si="7"/>
        <v>#DIV/0!</v>
      </c>
      <c r="K309" s="18"/>
      <c r="L309" s="18"/>
      <c r="M309" s="17"/>
    </row>
    <row r="310" spans="1:13">
      <c r="A310">
        <v>303</v>
      </c>
      <c r="B310" s="17"/>
      <c r="C310" s="17"/>
      <c r="D310" s="17"/>
      <c r="E310" s="28"/>
      <c r="F310" s="28"/>
      <c r="G310" s="19"/>
      <c r="H310" s="33"/>
      <c r="I310" s="30"/>
      <c r="J310" s="43" t="e">
        <f t="shared" si="7"/>
        <v>#DIV/0!</v>
      </c>
      <c r="K310" s="18"/>
      <c r="L310" s="18"/>
      <c r="M310" s="17"/>
    </row>
    <row r="311" spans="1:13">
      <c r="A311">
        <v>304</v>
      </c>
      <c r="B311" s="17"/>
      <c r="C311" s="17"/>
      <c r="D311" s="17"/>
      <c r="E311" s="28"/>
      <c r="F311" s="28"/>
      <c r="G311" s="19"/>
      <c r="H311" s="33"/>
      <c r="I311" s="30"/>
      <c r="J311" s="43" t="e">
        <f t="shared" si="7"/>
        <v>#DIV/0!</v>
      </c>
      <c r="K311" s="18"/>
      <c r="L311" s="18"/>
      <c r="M311" s="17"/>
    </row>
    <row r="312" spans="1:13">
      <c r="A312">
        <v>305</v>
      </c>
      <c r="B312" s="17"/>
      <c r="C312" s="17"/>
      <c r="D312" s="17"/>
      <c r="E312" s="28"/>
      <c r="F312" s="28"/>
      <c r="G312" s="19"/>
      <c r="H312" s="33"/>
      <c r="I312" s="30"/>
      <c r="J312" s="9" t="e">
        <f t="shared" si="7"/>
        <v>#DIV/0!</v>
      </c>
      <c r="K312" s="18"/>
      <c r="L312" s="18"/>
      <c r="M312" s="17"/>
    </row>
    <row r="313" spans="1:13">
      <c r="A313" s="42">
        <v>306</v>
      </c>
      <c r="B313" s="17"/>
      <c r="C313" s="17"/>
      <c r="D313" s="17"/>
      <c r="E313" s="28"/>
      <c r="F313" s="28"/>
      <c r="G313" s="19"/>
      <c r="H313" s="33"/>
      <c r="I313" s="30"/>
      <c r="J313" s="43" t="e">
        <f t="shared" si="7"/>
        <v>#DIV/0!</v>
      </c>
      <c r="K313" s="18"/>
      <c r="L313" s="18"/>
      <c r="M313" s="17"/>
    </row>
    <row r="314" spans="1:13">
      <c r="A314" s="42">
        <v>307</v>
      </c>
      <c r="B314" s="17"/>
      <c r="C314" s="17"/>
      <c r="D314" s="17"/>
      <c r="E314" s="28"/>
      <c r="F314" s="28"/>
      <c r="G314" s="19"/>
      <c r="H314" s="33"/>
      <c r="I314" s="30"/>
      <c r="J314" s="43" t="e">
        <f t="shared" si="7"/>
        <v>#DIV/0!</v>
      </c>
      <c r="K314" s="18"/>
      <c r="L314" s="18"/>
      <c r="M314" s="17"/>
    </row>
    <row r="315" spans="1:13">
      <c r="A315">
        <v>308</v>
      </c>
      <c r="B315" s="17"/>
      <c r="C315" s="17"/>
      <c r="D315" s="17"/>
      <c r="E315" s="28"/>
      <c r="F315" s="28"/>
      <c r="G315" s="19"/>
      <c r="H315" s="33"/>
      <c r="I315" s="30"/>
      <c r="J315" s="9" t="e">
        <f t="shared" si="7"/>
        <v>#DIV/0!</v>
      </c>
      <c r="K315" s="18"/>
      <c r="L315" s="18"/>
      <c r="M315" s="17"/>
    </row>
    <row r="316" spans="1:13">
      <c r="A316">
        <v>309</v>
      </c>
      <c r="B316" s="17"/>
      <c r="C316" s="17"/>
      <c r="D316" s="17"/>
      <c r="E316" s="28"/>
      <c r="F316" s="28"/>
      <c r="G316" s="19"/>
      <c r="H316" s="33"/>
      <c r="I316" s="30"/>
      <c r="J316" s="9" t="e">
        <f t="shared" si="7"/>
        <v>#DIV/0!</v>
      </c>
      <c r="K316" s="18"/>
      <c r="L316" s="18"/>
      <c r="M316" s="17"/>
    </row>
    <row r="317" spans="1:13">
      <c r="A317">
        <v>310</v>
      </c>
      <c r="B317" s="17"/>
      <c r="C317" s="17"/>
      <c r="D317" s="17"/>
      <c r="E317" s="28"/>
      <c r="F317" s="28"/>
      <c r="G317" s="19"/>
      <c r="H317" s="33"/>
      <c r="I317" s="30"/>
      <c r="J317" s="9" t="e">
        <f t="shared" si="7"/>
        <v>#DIV/0!</v>
      </c>
      <c r="K317" s="18"/>
      <c r="L317" s="18"/>
      <c r="M317" s="17"/>
    </row>
    <row r="318" spans="1:13">
      <c r="A318">
        <v>311</v>
      </c>
      <c r="B318" s="17"/>
      <c r="C318" s="17"/>
      <c r="D318" s="17"/>
      <c r="E318" s="28"/>
      <c r="F318" s="28"/>
      <c r="G318" s="19"/>
      <c r="H318" s="33"/>
      <c r="I318" s="30"/>
      <c r="J318" s="9" t="e">
        <f t="shared" si="7"/>
        <v>#DIV/0!</v>
      </c>
      <c r="K318" s="18"/>
      <c r="L318" s="18"/>
      <c r="M318" s="17"/>
    </row>
    <row r="319" spans="1:13">
      <c r="A319">
        <v>312</v>
      </c>
      <c r="B319" s="17"/>
      <c r="C319" s="17"/>
      <c r="D319" s="17"/>
      <c r="E319" s="28"/>
      <c r="F319" s="28"/>
      <c r="G319" s="19"/>
      <c r="H319" s="33"/>
      <c r="I319" s="30"/>
      <c r="J319" s="43" t="e">
        <f t="shared" si="7"/>
        <v>#DIV/0!</v>
      </c>
      <c r="K319" s="18"/>
      <c r="L319" s="18"/>
      <c r="M319" s="17"/>
    </row>
    <row r="320" spans="1:13">
      <c r="A320">
        <v>313</v>
      </c>
      <c r="B320" s="17"/>
      <c r="C320" s="17"/>
      <c r="D320" s="17"/>
      <c r="E320" s="28"/>
      <c r="F320" s="28"/>
      <c r="G320" s="19"/>
      <c r="H320" s="33"/>
      <c r="I320" s="30"/>
      <c r="J320" s="43" t="e">
        <f t="shared" si="7"/>
        <v>#DIV/0!</v>
      </c>
      <c r="K320" s="18"/>
      <c r="L320" s="18"/>
      <c r="M320" s="17"/>
    </row>
    <row r="321" spans="1:13">
      <c r="A321">
        <v>314</v>
      </c>
      <c r="B321" s="17"/>
      <c r="C321" s="17"/>
      <c r="D321" s="17"/>
      <c r="E321" s="28"/>
      <c r="F321" s="28"/>
      <c r="G321" s="19"/>
      <c r="H321" s="33"/>
      <c r="I321" s="30"/>
      <c r="J321" s="9" t="e">
        <f t="shared" si="7"/>
        <v>#DIV/0!</v>
      </c>
      <c r="K321" s="18"/>
      <c r="L321" s="18"/>
      <c r="M321" s="17"/>
    </row>
    <row r="322" spans="1:13">
      <c r="A322">
        <v>315</v>
      </c>
      <c r="B322" s="17"/>
      <c r="C322" s="17"/>
      <c r="D322" s="17"/>
      <c r="E322" s="28"/>
      <c r="F322" s="28"/>
      <c r="G322" s="19"/>
      <c r="H322" s="33"/>
      <c r="I322" s="30"/>
      <c r="J322" s="43" t="e">
        <f t="shared" si="7"/>
        <v>#DIV/0!</v>
      </c>
      <c r="K322" s="18"/>
      <c r="L322" s="18"/>
      <c r="M322" s="17"/>
    </row>
    <row r="323" spans="1:13">
      <c r="A323" s="42">
        <v>316</v>
      </c>
      <c r="B323" s="17"/>
      <c r="C323" s="17"/>
      <c r="D323" s="17"/>
      <c r="E323" s="28"/>
      <c r="F323" s="28"/>
      <c r="G323" s="19"/>
      <c r="H323" s="33"/>
      <c r="I323" s="30"/>
      <c r="J323" s="43" t="e">
        <f t="shared" si="7"/>
        <v>#DIV/0!</v>
      </c>
      <c r="K323" s="18"/>
      <c r="L323" s="18"/>
      <c r="M323" s="17"/>
    </row>
    <row r="324" spans="1:13">
      <c r="A324" s="42">
        <v>317</v>
      </c>
      <c r="B324" s="17"/>
      <c r="C324" s="17"/>
      <c r="D324" s="17"/>
      <c r="E324" s="28"/>
      <c r="F324" s="28"/>
      <c r="G324" s="19"/>
      <c r="H324" s="33"/>
      <c r="I324" s="30"/>
      <c r="J324" s="9" t="e">
        <f t="shared" si="7"/>
        <v>#DIV/0!</v>
      </c>
      <c r="K324" s="18"/>
      <c r="L324" s="18"/>
      <c r="M324" s="17"/>
    </row>
    <row r="325" spans="1:13">
      <c r="A325">
        <v>318</v>
      </c>
      <c r="B325" s="17"/>
      <c r="C325" s="17"/>
      <c r="D325" s="17"/>
      <c r="E325" s="28"/>
      <c r="F325" s="28"/>
      <c r="G325" s="19"/>
      <c r="H325" s="33"/>
      <c r="I325" s="30"/>
      <c r="J325" s="9" t="e">
        <f t="shared" si="7"/>
        <v>#DIV/0!</v>
      </c>
      <c r="K325" s="18"/>
      <c r="L325" s="18"/>
      <c r="M325" s="17"/>
    </row>
    <row r="326" spans="1:13">
      <c r="A326">
        <v>319</v>
      </c>
      <c r="B326" s="17"/>
      <c r="C326" s="17"/>
      <c r="D326" s="17"/>
      <c r="E326" s="28"/>
      <c r="F326" s="28"/>
      <c r="G326" s="19"/>
      <c r="H326" s="33"/>
      <c r="I326" s="30"/>
      <c r="J326" s="9" t="e">
        <f t="shared" si="7"/>
        <v>#DIV/0!</v>
      </c>
      <c r="K326" s="18"/>
      <c r="L326" s="18"/>
      <c r="M326" s="17"/>
    </row>
    <row r="327" spans="1:13">
      <c r="A327">
        <v>320</v>
      </c>
      <c r="B327" s="17"/>
      <c r="C327" s="17"/>
      <c r="D327" s="17"/>
      <c r="E327" s="28"/>
      <c r="F327" s="28"/>
      <c r="G327" s="19"/>
      <c r="H327" s="33"/>
      <c r="I327" s="30"/>
      <c r="J327" s="9" t="e">
        <f t="shared" si="7"/>
        <v>#DIV/0!</v>
      </c>
      <c r="K327" s="18"/>
      <c r="L327" s="18"/>
      <c r="M327" s="17"/>
    </row>
    <row r="328" spans="1:13">
      <c r="A328">
        <v>321</v>
      </c>
      <c r="B328" s="17"/>
      <c r="C328" s="17"/>
      <c r="D328" s="17"/>
      <c r="E328" s="28"/>
      <c r="F328" s="28"/>
      <c r="G328" s="19"/>
      <c r="H328" s="33"/>
      <c r="I328" s="30"/>
      <c r="J328" s="43" t="e">
        <f t="shared" si="7"/>
        <v>#DIV/0!</v>
      </c>
      <c r="K328" s="18"/>
      <c r="L328" s="18"/>
      <c r="M328" s="17"/>
    </row>
    <row r="329" spans="1:13">
      <c r="A329">
        <v>322</v>
      </c>
      <c r="B329" s="17"/>
      <c r="C329" s="17"/>
      <c r="D329" s="17"/>
      <c r="E329" s="28"/>
      <c r="F329" s="28"/>
      <c r="G329" s="19"/>
      <c r="H329" s="33"/>
      <c r="I329" s="30"/>
      <c r="J329" s="43" t="e">
        <f t="shared" si="7"/>
        <v>#DIV/0!</v>
      </c>
      <c r="K329" s="18"/>
      <c r="L329" s="18"/>
      <c r="M329" s="17"/>
    </row>
    <row r="330" spans="1:13">
      <c r="A330">
        <v>323</v>
      </c>
      <c r="B330" s="17"/>
      <c r="C330" s="17"/>
      <c r="D330" s="17"/>
      <c r="E330" s="28"/>
      <c r="F330" s="28"/>
      <c r="G330" s="19"/>
      <c r="H330" s="33"/>
      <c r="I330" s="30"/>
      <c r="J330" s="9" t="e">
        <f t="shared" si="7"/>
        <v>#DIV/0!</v>
      </c>
      <c r="K330" s="18"/>
      <c r="L330" s="18"/>
      <c r="M330" s="17"/>
    </row>
    <row r="331" spans="1:13">
      <c r="A331">
        <v>324</v>
      </c>
      <c r="B331" s="17"/>
      <c r="C331" s="17"/>
      <c r="D331" s="17"/>
      <c r="E331" s="28"/>
      <c r="F331" s="28"/>
      <c r="G331" s="19"/>
      <c r="H331" s="33"/>
      <c r="I331" s="30"/>
      <c r="J331" s="43" t="e">
        <f t="shared" ref="J331:J357" si="8">H331/I331</f>
        <v>#DIV/0!</v>
      </c>
      <c r="K331" s="18"/>
      <c r="L331" s="18"/>
      <c r="M331" s="17"/>
    </row>
    <row r="332" spans="1:13">
      <c r="A332">
        <v>325</v>
      </c>
      <c r="B332" s="17"/>
      <c r="C332" s="17"/>
      <c r="D332" s="17"/>
      <c r="E332" s="28"/>
      <c r="F332" s="28"/>
      <c r="G332" s="19"/>
      <c r="H332" s="33"/>
      <c r="I332" s="30"/>
      <c r="J332" s="43" t="e">
        <f t="shared" si="8"/>
        <v>#DIV/0!</v>
      </c>
      <c r="K332" s="18"/>
      <c r="L332" s="18"/>
      <c r="M332" s="17"/>
    </row>
    <row r="333" spans="1:13">
      <c r="A333" s="42">
        <v>326</v>
      </c>
      <c r="B333" s="17"/>
      <c r="C333" s="17"/>
      <c r="D333" s="17"/>
      <c r="E333" s="28"/>
      <c r="F333" s="28"/>
      <c r="G333" s="19"/>
      <c r="H333" s="33"/>
      <c r="I333" s="30"/>
      <c r="J333" s="9" t="e">
        <f t="shared" si="8"/>
        <v>#DIV/0!</v>
      </c>
      <c r="K333" s="18"/>
      <c r="L333" s="18"/>
      <c r="M333" s="17"/>
    </row>
    <row r="334" spans="1:13">
      <c r="A334" s="42">
        <v>327</v>
      </c>
      <c r="B334" s="17"/>
      <c r="C334" s="17"/>
      <c r="D334" s="17"/>
      <c r="E334" s="28"/>
      <c r="F334" s="28"/>
      <c r="G334" s="19"/>
      <c r="H334" s="33"/>
      <c r="I334" s="30"/>
      <c r="J334" s="9" t="e">
        <f t="shared" si="8"/>
        <v>#DIV/0!</v>
      </c>
      <c r="K334" s="18"/>
      <c r="L334" s="18"/>
      <c r="M334" s="17"/>
    </row>
    <row r="335" spans="1:13">
      <c r="A335">
        <v>328</v>
      </c>
      <c r="B335" s="17"/>
      <c r="C335" s="17"/>
      <c r="D335" s="17"/>
      <c r="E335" s="28"/>
      <c r="F335" s="28"/>
      <c r="G335" s="19"/>
      <c r="H335" s="33"/>
      <c r="I335" s="30"/>
      <c r="J335" s="9" t="e">
        <f t="shared" si="8"/>
        <v>#DIV/0!</v>
      </c>
      <c r="K335" s="18"/>
      <c r="L335" s="18"/>
      <c r="M335" s="17"/>
    </row>
    <row r="336" spans="1:13">
      <c r="A336">
        <v>329</v>
      </c>
      <c r="B336" s="17"/>
      <c r="C336" s="17"/>
      <c r="D336" s="17"/>
      <c r="E336" s="28"/>
      <c r="F336" s="28"/>
      <c r="G336" s="19"/>
      <c r="H336" s="33"/>
      <c r="I336" s="30"/>
      <c r="J336" s="9" t="e">
        <f t="shared" si="8"/>
        <v>#DIV/0!</v>
      </c>
      <c r="K336" s="18"/>
      <c r="L336" s="18"/>
      <c r="M336" s="17"/>
    </row>
    <row r="337" spans="1:13">
      <c r="A337">
        <v>330</v>
      </c>
      <c r="B337" s="17"/>
      <c r="C337" s="17"/>
      <c r="D337" s="17"/>
      <c r="E337" s="28"/>
      <c r="F337" s="28"/>
      <c r="G337" s="19"/>
      <c r="H337" s="33"/>
      <c r="I337" s="30"/>
      <c r="J337" s="43" t="e">
        <f t="shared" si="8"/>
        <v>#DIV/0!</v>
      </c>
      <c r="K337" s="18"/>
      <c r="L337" s="18"/>
      <c r="M337" s="17"/>
    </row>
    <row r="338" spans="1:13">
      <c r="A338">
        <v>331</v>
      </c>
      <c r="B338" s="17"/>
      <c r="C338" s="17"/>
      <c r="D338" s="17"/>
      <c r="E338" s="28"/>
      <c r="F338" s="28"/>
      <c r="G338" s="19"/>
      <c r="H338" s="33"/>
      <c r="I338" s="30"/>
      <c r="J338" s="43" t="e">
        <f t="shared" si="8"/>
        <v>#DIV/0!</v>
      </c>
      <c r="K338" s="18"/>
      <c r="L338" s="18"/>
      <c r="M338" s="17"/>
    </row>
    <row r="339" spans="1:13">
      <c r="A339">
        <v>332</v>
      </c>
      <c r="B339" s="17"/>
      <c r="C339" s="17"/>
      <c r="D339" s="17"/>
      <c r="E339" s="28"/>
      <c r="F339" s="28"/>
      <c r="G339" s="19"/>
      <c r="H339" s="33"/>
      <c r="I339" s="30"/>
      <c r="J339" s="9" t="e">
        <f t="shared" si="8"/>
        <v>#DIV/0!</v>
      </c>
      <c r="K339" s="18"/>
      <c r="L339" s="18"/>
      <c r="M339" s="17"/>
    </row>
    <row r="340" spans="1:13">
      <c r="A340">
        <v>333</v>
      </c>
      <c r="B340" s="17"/>
      <c r="C340" s="17"/>
      <c r="D340" s="17"/>
      <c r="E340" s="28"/>
      <c r="F340" s="28"/>
      <c r="G340" s="19"/>
      <c r="H340" s="33"/>
      <c r="I340" s="30"/>
      <c r="J340" s="43" t="e">
        <f t="shared" si="8"/>
        <v>#DIV/0!</v>
      </c>
      <c r="K340" s="18"/>
      <c r="L340" s="18"/>
      <c r="M340" s="17"/>
    </row>
    <row r="341" spans="1:13">
      <c r="A341">
        <v>334</v>
      </c>
      <c r="B341" s="17"/>
      <c r="C341" s="17"/>
      <c r="D341" s="17"/>
      <c r="E341" s="28"/>
      <c r="F341" s="28"/>
      <c r="G341" s="19"/>
      <c r="H341" s="33"/>
      <c r="I341" s="30"/>
      <c r="J341" s="43" t="e">
        <f t="shared" si="8"/>
        <v>#DIV/0!</v>
      </c>
      <c r="K341" s="18"/>
      <c r="L341" s="18"/>
      <c r="M341" s="17"/>
    </row>
    <row r="342" spans="1:13">
      <c r="A342">
        <v>335</v>
      </c>
      <c r="B342" s="17"/>
      <c r="C342" s="17"/>
      <c r="D342" s="17"/>
      <c r="E342" s="28"/>
      <c r="F342" s="28"/>
      <c r="G342" s="19"/>
      <c r="H342" s="33"/>
      <c r="I342" s="30"/>
      <c r="J342" s="9" t="e">
        <f t="shared" si="8"/>
        <v>#DIV/0!</v>
      </c>
      <c r="K342" s="18"/>
      <c r="L342" s="18"/>
      <c r="M342" s="17"/>
    </row>
    <row r="343" spans="1:13">
      <c r="A343" s="42">
        <v>336</v>
      </c>
      <c r="B343" s="17"/>
      <c r="C343" s="17"/>
      <c r="D343" s="17"/>
      <c r="E343" s="28"/>
      <c r="F343" s="28"/>
      <c r="G343" s="19"/>
      <c r="H343" s="33"/>
      <c r="I343" s="30"/>
      <c r="J343" s="9" t="e">
        <f t="shared" si="8"/>
        <v>#DIV/0!</v>
      </c>
      <c r="K343" s="18"/>
      <c r="L343" s="18"/>
      <c r="M343" s="17"/>
    </row>
    <row r="344" spans="1:13">
      <c r="A344" s="42">
        <v>337</v>
      </c>
      <c r="B344" s="17"/>
      <c r="C344" s="17"/>
      <c r="D344" s="17"/>
      <c r="E344" s="28"/>
      <c r="F344" s="28"/>
      <c r="G344" s="19"/>
      <c r="H344" s="33"/>
      <c r="I344" s="30"/>
      <c r="J344" s="9" t="e">
        <f t="shared" si="8"/>
        <v>#DIV/0!</v>
      </c>
      <c r="K344" s="18"/>
      <c r="L344" s="18"/>
      <c r="M344" s="17"/>
    </row>
    <row r="345" spans="1:13">
      <c r="A345">
        <v>338</v>
      </c>
      <c r="B345" s="17"/>
      <c r="C345" s="17"/>
      <c r="D345" s="17"/>
      <c r="E345" s="28"/>
      <c r="F345" s="28"/>
      <c r="G345" s="19"/>
      <c r="H345" s="33"/>
      <c r="I345" s="30"/>
      <c r="J345" s="9" t="e">
        <f t="shared" si="8"/>
        <v>#DIV/0!</v>
      </c>
      <c r="K345" s="18"/>
      <c r="L345" s="18"/>
      <c r="M345" s="17"/>
    </row>
    <row r="346" spans="1:13">
      <c r="A346">
        <v>339</v>
      </c>
      <c r="B346" s="17"/>
      <c r="C346" s="17"/>
      <c r="D346" s="17"/>
      <c r="E346" s="28"/>
      <c r="F346" s="28"/>
      <c r="G346" s="19"/>
      <c r="H346" s="33"/>
      <c r="I346" s="30"/>
      <c r="J346" s="43" t="e">
        <f t="shared" si="8"/>
        <v>#DIV/0!</v>
      </c>
      <c r="K346" s="18"/>
      <c r="L346" s="18"/>
      <c r="M346" s="17"/>
    </row>
    <row r="347" spans="1:13">
      <c r="A347">
        <v>340</v>
      </c>
      <c r="B347" s="17"/>
      <c r="C347" s="17"/>
      <c r="D347" s="17"/>
      <c r="E347" s="28"/>
      <c r="F347" s="28"/>
      <c r="G347" s="19"/>
      <c r="H347" s="33"/>
      <c r="I347" s="30"/>
      <c r="J347" s="43" t="e">
        <f t="shared" si="8"/>
        <v>#DIV/0!</v>
      </c>
      <c r="K347" s="18"/>
      <c r="L347" s="18"/>
      <c r="M347" s="17"/>
    </row>
    <row r="348" spans="1:13">
      <c r="A348">
        <v>341</v>
      </c>
      <c r="B348" s="17"/>
      <c r="C348" s="17"/>
      <c r="D348" s="17"/>
      <c r="E348" s="28"/>
      <c r="F348" s="28"/>
      <c r="G348" s="19"/>
      <c r="H348" s="33"/>
      <c r="I348" s="30"/>
      <c r="J348" s="9" t="e">
        <f t="shared" si="8"/>
        <v>#DIV/0!</v>
      </c>
      <c r="K348" s="18"/>
      <c r="L348" s="18"/>
      <c r="M348" s="17"/>
    </row>
    <row r="349" spans="1:13">
      <c r="A349">
        <v>342</v>
      </c>
      <c r="B349" s="17"/>
      <c r="C349" s="17"/>
      <c r="D349" s="17"/>
      <c r="E349" s="28"/>
      <c r="F349" s="28"/>
      <c r="G349" s="19"/>
      <c r="H349" s="33"/>
      <c r="I349" s="30"/>
      <c r="J349" s="43" t="e">
        <f t="shared" si="8"/>
        <v>#DIV/0!</v>
      </c>
      <c r="K349" s="18"/>
      <c r="L349" s="18"/>
      <c r="M349" s="17"/>
    </row>
    <row r="350" spans="1:13">
      <c r="A350">
        <v>343</v>
      </c>
      <c r="B350" s="17"/>
      <c r="C350" s="17"/>
      <c r="D350" s="17"/>
      <c r="E350" s="28"/>
      <c r="F350" s="28"/>
      <c r="G350" s="19"/>
      <c r="H350" s="33"/>
      <c r="I350" s="30"/>
      <c r="J350" s="43" t="e">
        <f t="shared" si="8"/>
        <v>#DIV/0!</v>
      </c>
      <c r="K350" s="18"/>
      <c r="L350" s="18"/>
      <c r="M350" s="17"/>
    </row>
    <row r="351" spans="1:13">
      <c r="A351">
        <v>344</v>
      </c>
      <c r="B351" s="17"/>
      <c r="C351" s="17"/>
      <c r="D351" s="17"/>
      <c r="E351" s="28"/>
      <c r="F351" s="28"/>
      <c r="G351" s="19"/>
      <c r="H351" s="33"/>
      <c r="I351" s="30"/>
      <c r="J351" s="9" t="e">
        <f t="shared" si="8"/>
        <v>#DIV/0!</v>
      </c>
      <c r="K351" s="18"/>
      <c r="L351" s="18"/>
      <c r="M351" s="17"/>
    </row>
    <row r="352" spans="1:13">
      <c r="A352">
        <v>345</v>
      </c>
      <c r="B352" s="17"/>
      <c r="C352" s="17"/>
      <c r="D352" s="17"/>
      <c r="E352" s="28"/>
      <c r="F352" s="28"/>
      <c r="G352" s="19"/>
      <c r="H352" s="33"/>
      <c r="I352" s="30"/>
      <c r="J352" s="9" t="e">
        <f t="shared" si="8"/>
        <v>#DIV/0!</v>
      </c>
      <c r="K352" s="18"/>
      <c r="L352" s="18"/>
      <c r="M352" s="17"/>
    </row>
    <row r="353" spans="1:13">
      <c r="A353" s="42">
        <v>346</v>
      </c>
      <c r="B353" s="17"/>
      <c r="C353" s="17"/>
      <c r="D353" s="17"/>
      <c r="E353" s="28"/>
      <c r="F353" s="28"/>
      <c r="G353" s="19"/>
      <c r="H353" s="33"/>
      <c r="I353" s="30"/>
      <c r="J353" s="9" t="e">
        <f t="shared" si="8"/>
        <v>#DIV/0!</v>
      </c>
      <c r="K353" s="18"/>
      <c r="L353" s="18"/>
      <c r="M353" s="17"/>
    </row>
    <row r="354" spans="1:13">
      <c r="A354" s="42">
        <v>347</v>
      </c>
      <c r="B354" s="17"/>
      <c r="C354" s="17"/>
      <c r="D354" s="17"/>
      <c r="E354" s="28"/>
      <c r="F354" s="28"/>
      <c r="G354" s="19"/>
      <c r="H354" s="33"/>
      <c r="I354" s="30"/>
      <c r="J354" s="9" t="e">
        <f t="shared" si="8"/>
        <v>#DIV/0!</v>
      </c>
      <c r="K354" s="18"/>
      <c r="L354" s="18"/>
      <c r="M354" s="17"/>
    </row>
    <row r="355" spans="1:13">
      <c r="A355">
        <v>348</v>
      </c>
      <c r="B355" s="17"/>
      <c r="C355" s="17"/>
      <c r="D355" s="17"/>
      <c r="E355" s="28"/>
      <c r="F355" s="28"/>
      <c r="G355" s="19"/>
      <c r="H355" s="33"/>
      <c r="I355" s="30"/>
      <c r="J355" s="43" t="e">
        <f t="shared" si="8"/>
        <v>#DIV/0!</v>
      </c>
      <c r="K355" s="18"/>
      <c r="L355" s="18"/>
      <c r="M355" s="17"/>
    </row>
    <row r="356" spans="1:13">
      <c r="A356">
        <v>349</v>
      </c>
      <c r="B356" s="17"/>
      <c r="C356" s="17"/>
      <c r="D356" s="17"/>
      <c r="E356" s="28"/>
      <c r="F356" s="28"/>
      <c r="G356" s="19"/>
      <c r="H356" s="33"/>
      <c r="I356" s="30"/>
      <c r="J356" s="43" t="e">
        <f t="shared" si="8"/>
        <v>#DIV/0!</v>
      </c>
      <c r="K356" s="18"/>
      <c r="L356" s="18"/>
      <c r="M356" s="17"/>
    </row>
    <row r="357" spans="1:13">
      <c r="A357">
        <v>350</v>
      </c>
      <c r="B357" s="17"/>
      <c r="C357" s="17"/>
      <c r="D357" s="17"/>
      <c r="E357" s="28"/>
      <c r="F357" s="28"/>
      <c r="G357" s="19"/>
      <c r="H357" s="33"/>
      <c r="I357" s="30"/>
      <c r="J357" s="9" t="e">
        <f t="shared" si="8"/>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3" max="16143"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1661</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18" t="s">
        <v>1774</v>
      </c>
      <c r="C8" s="17" t="s">
        <v>1684</v>
      </c>
      <c r="D8" s="17" t="s">
        <v>1775</v>
      </c>
      <c r="E8" s="28" t="s">
        <v>54</v>
      </c>
      <c r="F8" s="634" t="s">
        <v>216</v>
      </c>
      <c r="G8" s="20" t="s">
        <v>1776</v>
      </c>
      <c r="H8" s="767"/>
      <c r="I8" s="768"/>
      <c r="J8" s="55" t="e">
        <f>H8/I8</f>
        <v>#DIV/0!</v>
      </c>
      <c r="K8" s="585">
        <v>22</v>
      </c>
      <c r="L8" s="585">
        <v>40400</v>
      </c>
      <c r="M8" s="937" t="s">
        <v>1777</v>
      </c>
      <c r="N8" s="939" t="s">
        <v>1778</v>
      </c>
      <c r="O8" s="631" t="str">
        <f>IF(ISBLANK(I8),"",H8)</f>
        <v/>
      </c>
    </row>
    <row r="9" spans="1:15">
      <c r="A9">
        <v>2</v>
      </c>
      <c r="B9" s="18" t="s">
        <v>1779</v>
      </c>
      <c r="C9" s="17" t="s">
        <v>109</v>
      </c>
      <c r="D9" s="17" t="s">
        <v>1775</v>
      </c>
      <c r="E9" s="28" t="s">
        <v>54</v>
      </c>
      <c r="F9" s="634" t="s">
        <v>216</v>
      </c>
      <c r="G9" s="19" t="s">
        <v>1776</v>
      </c>
      <c r="H9" s="769"/>
      <c r="I9" s="770"/>
      <c r="J9" s="9" t="e">
        <f t="shared" ref="J9:J72" si="0">H9/I9</f>
        <v>#DIV/0!</v>
      </c>
      <c r="K9" s="18">
        <v>35</v>
      </c>
      <c r="L9" s="18">
        <v>38700</v>
      </c>
      <c r="M9" s="868"/>
      <c r="N9" s="868"/>
      <c r="O9" s="631" t="str">
        <f>IF(ISBLANK(I9),"",H9)</f>
        <v/>
      </c>
    </row>
    <row r="10" spans="1:15">
      <c r="A10">
        <v>3</v>
      </c>
      <c r="B10" s="366" t="s">
        <v>1780</v>
      </c>
      <c r="C10" s="18" t="s">
        <v>109</v>
      </c>
      <c r="D10" s="17" t="s">
        <v>1775</v>
      </c>
      <c r="E10" s="28" t="s">
        <v>54</v>
      </c>
      <c r="F10" s="634" t="s">
        <v>216</v>
      </c>
      <c r="G10" s="19" t="s">
        <v>1776</v>
      </c>
      <c r="H10" s="771"/>
      <c r="I10" s="770"/>
      <c r="J10" s="9" t="e">
        <f t="shared" si="0"/>
        <v>#DIV/0!</v>
      </c>
      <c r="K10" s="18">
        <v>25</v>
      </c>
      <c r="L10" s="18">
        <v>23400</v>
      </c>
      <c r="M10" s="868"/>
      <c r="N10" s="868"/>
      <c r="O10" s="631" t="str">
        <f>IF(ISBLANK(I10),"",H10)</f>
        <v/>
      </c>
    </row>
    <row r="11" spans="1:15">
      <c r="A11">
        <v>4</v>
      </c>
      <c r="B11" s="20" t="s">
        <v>1781</v>
      </c>
      <c r="C11" s="19" t="s">
        <v>109</v>
      </c>
      <c r="D11" s="19" t="s">
        <v>1775</v>
      </c>
      <c r="E11" s="28" t="s">
        <v>54</v>
      </c>
      <c r="F11" s="63" t="s">
        <v>216</v>
      </c>
      <c r="G11" s="19" t="s">
        <v>1776</v>
      </c>
      <c r="H11" s="772"/>
      <c r="I11" s="770"/>
      <c r="J11" s="9" t="e">
        <f t="shared" si="0"/>
        <v>#DIV/0!</v>
      </c>
      <c r="K11" s="18">
        <v>63</v>
      </c>
      <c r="L11" s="18">
        <v>109200</v>
      </c>
      <c r="M11" s="868"/>
      <c r="N11" s="868"/>
      <c r="O11" s="631" t="str">
        <f t="shared" ref="O11:O19" si="1">IF(ISBLANK(I11),"",H11)</f>
        <v/>
      </c>
    </row>
    <row r="12" spans="1:15">
      <c r="A12">
        <v>5</v>
      </c>
      <c r="B12" s="65" t="s">
        <v>1782</v>
      </c>
      <c r="C12" s="17" t="s">
        <v>109</v>
      </c>
      <c r="D12" s="19" t="s">
        <v>1775</v>
      </c>
      <c r="E12" s="28" t="s">
        <v>54</v>
      </c>
      <c r="F12" s="634" t="s">
        <v>216</v>
      </c>
      <c r="G12" s="19" t="s">
        <v>1776</v>
      </c>
      <c r="H12" s="769"/>
      <c r="I12" s="770"/>
      <c r="J12" s="9" t="e">
        <f t="shared" si="0"/>
        <v>#DIV/0!</v>
      </c>
      <c r="K12" s="18">
        <v>47</v>
      </c>
      <c r="L12" s="18">
        <v>52200</v>
      </c>
      <c r="M12" s="868"/>
      <c r="N12" s="868"/>
      <c r="O12" s="631" t="str">
        <f t="shared" si="1"/>
        <v/>
      </c>
    </row>
    <row r="13" spans="1:15">
      <c r="A13" s="42">
        <v>6</v>
      </c>
      <c r="B13" s="65" t="s">
        <v>1783</v>
      </c>
      <c r="C13" s="103" t="s">
        <v>720</v>
      </c>
      <c r="D13" s="17" t="s">
        <v>1775</v>
      </c>
      <c r="E13" s="28" t="s">
        <v>54</v>
      </c>
      <c r="F13" s="634" t="s">
        <v>216</v>
      </c>
      <c r="G13" s="19" t="s">
        <v>1776</v>
      </c>
      <c r="H13" s="770"/>
      <c r="I13" s="773"/>
      <c r="J13" s="43" t="e">
        <f t="shared" si="0"/>
        <v>#DIV/0!</v>
      </c>
      <c r="K13" s="20">
        <v>151</v>
      </c>
      <c r="L13" s="20">
        <v>303600</v>
      </c>
      <c r="M13" s="868"/>
      <c r="N13" s="868"/>
      <c r="O13" s="631" t="str">
        <f t="shared" si="1"/>
        <v/>
      </c>
    </row>
    <row r="14" spans="1:15">
      <c r="A14" s="42">
        <v>7</v>
      </c>
      <c r="B14" s="69" t="s">
        <v>1784</v>
      </c>
      <c r="C14" s="103" t="s">
        <v>720</v>
      </c>
      <c r="D14" s="19" t="s">
        <v>1775</v>
      </c>
      <c r="E14" s="28" t="s">
        <v>54</v>
      </c>
      <c r="F14" s="634" t="s">
        <v>216</v>
      </c>
      <c r="G14" s="19" t="s">
        <v>1776</v>
      </c>
      <c r="H14" s="769"/>
      <c r="I14" s="773"/>
      <c r="J14" s="43" t="e">
        <f t="shared" si="0"/>
        <v>#DIV/0!</v>
      </c>
      <c r="K14" s="20">
        <v>119</v>
      </c>
      <c r="L14" s="20">
        <v>211200</v>
      </c>
      <c r="M14" s="868"/>
      <c r="N14" s="868"/>
      <c r="O14" s="631" t="str">
        <f t="shared" si="1"/>
        <v/>
      </c>
    </row>
    <row r="15" spans="1:15">
      <c r="A15">
        <v>8</v>
      </c>
      <c r="B15" s="65" t="s">
        <v>1785</v>
      </c>
      <c r="C15" s="103" t="s">
        <v>720</v>
      </c>
      <c r="D15" s="17" t="s">
        <v>1775</v>
      </c>
      <c r="E15" s="28" t="s">
        <v>54</v>
      </c>
      <c r="F15" s="63" t="s">
        <v>216</v>
      </c>
      <c r="G15" s="19" t="s">
        <v>1776</v>
      </c>
      <c r="H15" s="770"/>
      <c r="I15" s="770"/>
      <c r="J15" s="9" t="e">
        <f t="shared" si="0"/>
        <v>#DIV/0!</v>
      </c>
      <c r="K15" s="20">
        <v>175</v>
      </c>
      <c r="L15" s="20">
        <v>308600</v>
      </c>
      <c r="M15" s="868"/>
      <c r="N15" s="868"/>
      <c r="O15" s="631" t="str">
        <f t="shared" si="1"/>
        <v/>
      </c>
    </row>
    <row r="16" spans="1:15">
      <c r="A16">
        <v>9</v>
      </c>
      <c r="B16" s="65" t="s">
        <v>1786</v>
      </c>
      <c r="C16" s="103" t="s">
        <v>720</v>
      </c>
      <c r="D16" s="19" t="s">
        <v>794</v>
      </c>
      <c r="E16" s="28" t="s">
        <v>54</v>
      </c>
      <c r="F16" s="634" t="s">
        <v>216</v>
      </c>
      <c r="G16" s="19" t="s">
        <v>1776</v>
      </c>
      <c r="H16" s="769"/>
      <c r="I16" s="770"/>
      <c r="J16" s="43" t="e">
        <f t="shared" si="0"/>
        <v>#DIV/0!</v>
      </c>
      <c r="K16" s="20">
        <v>150</v>
      </c>
      <c r="L16" s="20">
        <v>321500</v>
      </c>
      <c r="M16" s="868"/>
      <c r="N16" s="868"/>
      <c r="O16" s="631" t="str">
        <f t="shared" si="1"/>
        <v/>
      </c>
    </row>
    <row r="17" spans="1:15">
      <c r="A17">
        <v>10</v>
      </c>
      <c r="B17" s="65" t="s">
        <v>1787</v>
      </c>
      <c r="C17" s="17" t="s">
        <v>1693</v>
      </c>
      <c r="D17" s="63" t="s">
        <v>1788</v>
      </c>
      <c r="E17" s="28" t="s">
        <v>54</v>
      </c>
      <c r="F17" s="634" t="s">
        <v>216</v>
      </c>
      <c r="G17" s="19" t="s">
        <v>1776</v>
      </c>
      <c r="H17" s="770"/>
      <c r="I17" s="770"/>
      <c r="J17" s="43" t="e">
        <f t="shared" si="0"/>
        <v>#DIV/0!</v>
      </c>
      <c r="K17" s="18">
        <v>193</v>
      </c>
      <c r="L17" s="18">
        <v>495400</v>
      </c>
      <c r="M17" s="868"/>
      <c r="N17" s="868"/>
      <c r="O17" s="631" t="str">
        <f t="shared" si="1"/>
        <v/>
      </c>
    </row>
    <row r="18" spans="1:15">
      <c r="A18" s="42">
        <v>11</v>
      </c>
      <c r="B18" s="65" t="s">
        <v>1789</v>
      </c>
      <c r="C18" s="103" t="s">
        <v>720</v>
      </c>
      <c r="D18" s="63" t="s">
        <v>1788</v>
      </c>
      <c r="E18" s="28" t="s">
        <v>54</v>
      </c>
      <c r="F18" s="634" t="s">
        <v>216</v>
      </c>
      <c r="G18" s="19" t="s">
        <v>1776</v>
      </c>
      <c r="H18" s="769"/>
      <c r="I18" s="770"/>
      <c r="J18" s="9" t="e">
        <f t="shared" si="0"/>
        <v>#DIV/0!</v>
      </c>
      <c r="K18" s="18">
        <v>134</v>
      </c>
      <c r="L18" s="18">
        <v>299600</v>
      </c>
      <c r="M18" s="868"/>
      <c r="N18" s="868"/>
      <c r="O18" s="631" t="str">
        <f t="shared" si="1"/>
        <v/>
      </c>
    </row>
    <row r="19" spans="1:15">
      <c r="A19" s="42">
        <v>12</v>
      </c>
      <c r="B19" s="774" t="s">
        <v>1790</v>
      </c>
      <c r="C19" s="382" t="s">
        <v>720</v>
      </c>
      <c r="D19" s="775" t="s">
        <v>1788</v>
      </c>
      <c r="E19" s="212" t="s">
        <v>54</v>
      </c>
      <c r="F19" s="775" t="s">
        <v>216</v>
      </c>
      <c r="G19" s="197" t="s">
        <v>1776</v>
      </c>
      <c r="H19" s="776"/>
      <c r="I19" s="776"/>
      <c r="J19" s="605" t="e">
        <f t="shared" si="0"/>
        <v>#DIV/0!</v>
      </c>
      <c r="K19" s="581">
        <v>172</v>
      </c>
      <c r="L19" s="581">
        <v>444200</v>
      </c>
      <c r="M19" s="868"/>
      <c r="N19" s="868"/>
      <c r="O19" s="631" t="str">
        <f t="shared" si="1"/>
        <v/>
      </c>
    </row>
    <row r="20" spans="1:15">
      <c r="A20">
        <v>13</v>
      </c>
      <c r="B20" s="69" t="s">
        <v>1791</v>
      </c>
      <c r="C20" s="17" t="s">
        <v>1758</v>
      </c>
      <c r="D20" s="63" t="s">
        <v>1788</v>
      </c>
      <c r="E20" s="28" t="s">
        <v>54</v>
      </c>
      <c r="F20" s="63" t="s">
        <v>216</v>
      </c>
      <c r="G20" s="19" t="s">
        <v>1776</v>
      </c>
      <c r="H20" s="770"/>
      <c r="I20" s="770"/>
      <c r="J20" s="9" t="e">
        <f t="shared" si="0"/>
        <v>#DIV/0!</v>
      </c>
      <c r="K20" s="69">
        <v>106</v>
      </c>
      <c r="L20" s="69">
        <v>295000</v>
      </c>
      <c r="M20" s="938"/>
      <c r="N20" s="940"/>
      <c r="O20" s="631"/>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ref="J73:J305" si="2">H73/I73</f>
        <v>#DIV/0!</v>
      </c>
      <c r="K73" s="18"/>
      <c r="L73" s="18"/>
      <c r="M73" s="17"/>
      <c r="N73" s="17"/>
      <c r="O73" s="17"/>
    </row>
    <row r="74" spans="1:15">
      <c r="A74" s="42">
        <v>67</v>
      </c>
      <c r="B74" s="17"/>
      <c r="C74" s="17"/>
      <c r="D74" s="17"/>
      <c r="E74" s="28"/>
      <c r="F74" s="28"/>
      <c r="G74" s="19"/>
      <c r="H74" s="33"/>
      <c r="I74" s="30"/>
      <c r="J74" s="43" t="e">
        <f t="shared" si="2"/>
        <v>#DIV/0!</v>
      </c>
      <c r="K74" s="18"/>
      <c r="L74" s="18"/>
      <c r="M74" s="17"/>
      <c r="N74" s="17"/>
      <c r="O74" s="17"/>
    </row>
    <row r="75" spans="1:15">
      <c r="A75">
        <v>68</v>
      </c>
      <c r="B75" s="17"/>
      <c r="C75" s="17"/>
      <c r="D75" s="17"/>
      <c r="E75" s="28"/>
      <c r="F75" s="28"/>
      <c r="G75" s="19"/>
      <c r="H75" s="33"/>
      <c r="I75" s="30"/>
      <c r="J75" s="9" t="e">
        <f t="shared" si="2"/>
        <v>#DIV/0!</v>
      </c>
      <c r="K75" s="18"/>
      <c r="L75" s="18"/>
      <c r="M75" s="17"/>
      <c r="N75" s="17"/>
      <c r="O75" s="17"/>
    </row>
    <row r="76" spans="1:15">
      <c r="A76">
        <v>69</v>
      </c>
      <c r="B76" s="17"/>
      <c r="C76" s="17"/>
      <c r="D76" s="17"/>
      <c r="E76" s="28"/>
      <c r="F76" s="28"/>
      <c r="G76" s="19"/>
      <c r="H76" s="33"/>
      <c r="I76" s="30"/>
      <c r="J76" s="43" t="e">
        <f t="shared" si="2"/>
        <v>#DIV/0!</v>
      </c>
      <c r="K76" s="18"/>
      <c r="L76" s="18"/>
      <c r="M76" s="17"/>
      <c r="N76" s="17"/>
      <c r="O76" s="17"/>
    </row>
    <row r="77" spans="1:15">
      <c r="A77">
        <v>70</v>
      </c>
      <c r="B77" s="17"/>
      <c r="C77" s="17"/>
      <c r="D77" s="17"/>
      <c r="E77" s="28"/>
      <c r="F77" s="28"/>
      <c r="G77" s="19"/>
      <c r="H77" s="33"/>
      <c r="I77" s="30"/>
      <c r="J77" s="43" t="e">
        <f t="shared" si="2"/>
        <v>#DIV/0!</v>
      </c>
      <c r="K77" s="18"/>
      <c r="L77" s="18"/>
      <c r="M77" s="17"/>
      <c r="N77" s="17"/>
      <c r="O77" s="17"/>
    </row>
    <row r="78" spans="1:15">
      <c r="A78" s="42">
        <v>71</v>
      </c>
      <c r="B78" s="17"/>
      <c r="C78" s="17"/>
      <c r="D78" s="17"/>
      <c r="E78" s="28"/>
      <c r="F78" s="28"/>
      <c r="G78" s="19"/>
      <c r="H78" s="33"/>
      <c r="I78" s="30"/>
      <c r="J78" s="9" t="e">
        <f t="shared" si="2"/>
        <v>#DIV/0!</v>
      </c>
      <c r="K78" s="18"/>
      <c r="L78" s="18"/>
      <c r="M78" s="17"/>
      <c r="N78" s="17"/>
      <c r="O78" s="17"/>
    </row>
    <row r="79" spans="1:15">
      <c r="A79" s="42">
        <v>72</v>
      </c>
      <c r="B79" s="17"/>
      <c r="C79" s="17"/>
      <c r="D79" s="17"/>
      <c r="E79" s="28"/>
      <c r="F79" s="28"/>
      <c r="G79" s="19"/>
      <c r="H79" s="33"/>
      <c r="I79" s="30"/>
      <c r="J79" s="43" t="e">
        <f t="shared" si="2"/>
        <v>#DIV/0!</v>
      </c>
      <c r="K79" s="18"/>
      <c r="L79" s="18"/>
      <c r="M79" s="17"/>
      <c r="N79" s="17"/>
      <c r="O79" s="17"/>
    </row>
    <row r="80" spans="1:15">
      <c r="A80">
        <v>73</v>
      </c>
      <c r="B80" s="17"/>
      <c r="C80" s="17"/>
      <c r="D80" s="17"/>
      <c r="E80" s="28"/>
      <c r="F80" s="28"/>
      <c r="G80" s="19"/>
      <c r="H80" s="33"/>
      <c r="I80" s="30"/>
      <c r="J80" s="43" t="e">
        <f t="shared" si="2"/>
        <v>#DIV/0!</v>
      </c>
      <c r="K80" s="18"/>
      <c r="L80" s="18"/>
      <c r="M80" s="17"/>
      <c r="N80" s="17"/>
      <c r="O80" s="17"/>
    </row>
    <row r="81" spans="1:15">
      <c r="A81">
        <v>74</v>
      </c>
      <c r="B81" s="17"/>
      <c r="C81" s="17"/>
      <c r="D81" s="17"/>
      <c r="E81" s="28"/>
      <c r="F81" s="28"/>
      <c r="G81" s="19"/>
      <c r="H81" s="33"/>
      <c r="I81" s="30"/>
      <c r="J81" s="9" t="e">
        <f t="shared" si="2"/>
        <v>#DIV/0!</v>
      </c>
      <c r="K81" s="18"/>
      <c r="L81" s="18"/>
      <c r="M81" s="17"/>
      <c r="N81" s="17"/>
      <c r="O81" s="17"/>
    </row>
    <row r="82" spans="1:15">
      <c r="A82">
        <v>75</v>
      </c>
      <c r="B82" s="17"/>
      <c r="C82" s="17"/>
      <c r="D82" s="17"/>
      <c r="E82" s="28"/>
      <c r="F82" s="28"/>
      <c r="G82" s="19"/>
      <c r="H82" s="33"/>
      <c r="I82" s="30"/>
      <c r="J82" s="43" t="e">
        <f t="shared" si="2"/>
        <v>#DIV/0!</v>
      </c>
      <c r="K82" s="18"/>
      <c r="L82" s="18"/>
      <c r="M82" s="17"/>
      <c r="N82" s="17"/>
      <c r="O82" s="17"/>
    </row>
    <row r="83" spans="1:15">
      <c r="A83" s="42">
        <v>76</v>
      </c>
      <c r="B83" s="17"/>
      <c r="C83" s="17"/>
      <c r="D83" s="17"/>
      <c r="E83" s="28"/>
      <c r="F83" s="28"/>
      <c r="G83" s="19"/>
      <c r="H83" s="33"/>
      <c r="I83" s="30"/>
      <c r="J83" s="43" t="e">
        <f t="shared" si="2"/>
        <v>#DIV/0!</v>
      </c>
      <c r="K83" s="18"/>
      <c r="L83" s="18"/>
      <c r="M83" s="17"/>
      <c r="N83" s="17"/>
      <c r="O83" s="17"/>
    </row>
    <row r="84" spans="1:15">
      <c r="A84" s="42">
        <v>77</v>
      </c>
      <c r="B84" s="17"/>
      <c r="C84" s="17"/>
      <c r="D84" s="17"/>
      <c r="E84" s="28"/>
      <c r="F84" s="28"/>
      <c r="G84" s="19"/>
      <c r="H84" s="33"/>
      <c r="I84" s="30"/>
      <c r="J84" s="9" t="e">
        <f t="shared" si="2"/>
        <v>#DIV/0!</v>
      </c>
      <c r="K84" s="18"/>
      <c r="L84" s="18"/>
      <c r="M84" s="17"/>
      <c r="N84" s="17"/>
      <c r="O84" s="17"/>
    </row>
    <row r="85" spans="1:15">
      <c r="A85">
        <v>78</v>
      </c>
      <c r="B85" s="17"/>
      <c r="C85" s="17"/>
      <c r="D85" s="17"/>
      <c r="E85" s="28"/>
      <c r="F85" s="28"/>
      <c r="G85" s="19"/>
      <c r="H85" s="33"/>
      <c r="I85" s="30"/>
      <c r="J85" s="43" t="e">
        <f t="shared" si="2"/>
        <v>#DIV/0!</v>
      </c>
      <c r="K85" s="18"/>
      <c r="L85" s="18"/>
      <c r="M85" s="17"/>
      <c r="N85" s="17"/>
      <c r="O85" s="17"/>
    </row>
    <row r="86" spans="1:15">
      <c r="A86">
        <v>79</v>
      </c>
      <c r="B86" s="17"/>
      <c r="C86" s="17"/>
      <c r="D86" s="17"/>
      <c r="E86" s="28"/>
      <c r="F86" s="28"/>
      <c r="G86" s="19"/>
      <c r="H86" s="33"/>
      <c r="I86" s="30"/>
      <c r="J86" s="43" t="e">
        <f t="shared" si="2"/>
        <v>#DIV/0!</v>
      </c>
      <c r="K86" s="18"/>
      <c r="L86" s="18"/>
      <c r="M86" s="17"/>
      <c r="N86" s="17"/>
      <c r="O86" s="17"/>
    </row>
    <row r="87" spans="1:15">
      <c r="A87">
        <v>80</v>
      </c>
      <c r="B87" s="17"/>
      <c r="C87" s="17"/>
      <c r="D87" s="17"/>
      <c r="E87" s="28"/>
      <c r="F87" s="28"/>
      <c r="G87" s="19"/>
      <c r="H87" s="33"/>
      <c r="I87" s="30"/>
      <c r="J87" s="9" t="e">
        <f t="shared" si="2"/>
        <v>#DIV/0!</v>
      </c>
      <c r="K87" s="18"/>
      <c r="L87" s="18"/>
      <c r="M87" s="17"/>
      <c r="N87" s="17"/>
      <c r="O87" s="17"/>
    </row>
    <row r="88" spans="1:15">
      <c r="A88" s="42">
        <v>81</v>
      </c>
      <c r="B88" s="17"/>
      <c r="C88" s="17"/>
      <c r="D88" s="17"/>
      <c r="E88" s="28"/>
      <c r="F88" s="28"/>
      <c r="G88" s="19"/>
      <c r="H88" s="33"/>
      <c r="I88" s="30"/>
      <c r="J88" s="43" t="e">
        <f t="shared" si="2"/>
        <v>#DIV/0!</v>
      </c>
      <c r="K88" s="18"/>
      <c r="L88" s="18"/>
      <c r="M88" s="17"/>
      <c r="N88" s="17"/>
      <c r="O88" s="17"/>
    </row>
    <row r="89" spans="1:15">
      <c r="A89" s="42">
        <v>82</v>
      </c>
      <c r="B89" s="17"/>
      <c r="C89" s="17"/>
      <c r="D89" s="17"/>
      <c r="E89" s="28"/>
      <c r="F89" s="28"/>
      <c r="G89" s="19"/>
      <c r="H89" s="33"/>
      <c r="I89" s="30"/>
      <c r="J89" s="43" t="e">
        <f t="shared" si="2"/>
        <v>#DIV/0!</v>
      </c>
      <c r="K89" s="18"/>
      <c r="L89" s="18"/>
      <c r="M89" s="17"/>
      <c r="N89" s="17"/>
      <c r="O89" s="17"/>
    </row>
    <row r="90" spans="1:15">
      <c r="A90">
        <v>83</v>
      </c>
      <c r="B90" s="17"/>
      <c r="C90" s="17"/>
      <c r="D90" s="17"/>
      <c r="E90" s="28"/>
      <c r="F90" s="28"/>
      <c r="G90" s="19"/>
      <c r="H90" s="33"/>
      <c r="I90" s="30"/>
      <c r="J90" s="9" t="e">
        <f t="shared" si="2"/>
        <v>#DIV/0!</v>
      </c>
      <c r="K90" s="18"/>
      <c r="L90" s="18"/>
      <c r="M90" s="17"/>
      <c r="N90" s="17"/>
      <c r="O90" s="17"/>
    </row>
    <row r="91" spans="1:15">
      <c r="A91">
        <v>84</v>
      </c>
      <c r="B91" s="17"/>
      <c r="C91" s="17"/>
      <c r="D91" s="17"/>
      <c r="E91" s="28"/>
      <c r="F91" s="28"/>
      <c r="G91" s="19"/>
      <c r="H91" s="33"/>
      <c r="I91" s="30"/>
      <c r="J91" s="43" t="e">
        <f t="shared" si="2"/>
        <v>#DIV/0!</v>
      </c>
      <c r="K91" s="18"/>
      <c r="L91" s="18"/>
      <c r="M91" s="17"/>
      <c r="N91" s="17"/>
      <c r="O91" s="17"/>
    </row>
    <row r="92" spans="1:15">
      <c r="A92">
        <v>85</v>
      </c>
      <c r="B92" s="17"/>
      <c r="C92" s="17"/>
      <c r="D92" s="17"/>
      <c r="E92" s="28"/>
      <c r="F92" s="28"/>
      <c r="G92" s="19"/>
      <c r="H92" s="33"/>
      <c r="I92" s="30"/>
      <c r="J92" s="43" t="e">
        <f t="shared" si="2"/>
        <v>#DIV/0!</v>
      </c>
      <c r="K92" s="18"/>
      <c r="L92" s="18"/>
      <c r="M92" s="17"/>
      <c r="N92" s="17"/>
      <c r="O92" s="17"/>
    </row>
    <row r="93" spans="1:15">
      <c r="A93" s="42">
        <v>86</v>
      </c>
      <c r="B93" s="17"/>
      <c r="C93" s="17"/>
      <c r="D93" s="17"/>
      <c r="E93" s="28"/>
      <c r="F93" s="28"/>
      <c r="G93" s="19"/>
      <c r="H93" s="33"/>
      <c r="I93" s="30"/>
      <c r="J93" s="9" t="e">
        <f t="shared" si="2"/>
        <v>#DIV/0!</v>
      </c>
      <c r="K93" s="18"/>
      <c r="L93" s="18"/>
      <c r="M93" s="17"/>
      <c r="N93" s="17"/>
      <c r="O93" s="17"/>
    </row>
    <row r="94" spans="1:15">
      <c r="A94" s="42">
        <v>87</v>
      </c>
      <c r="B94" s="17"/>
      <c r="C94" s="17"/>
      <c r="D94" s="17"/>
      <c r="E94" s="28"/>
      <c r="F94" s="28"/>
      <c r="G94" s="19"/>
      <c r="H94" s="33"/>
      <c r="I94" s="30"/>
      <c r="J94" s="43" t="e">
        <f t="shared" si="2"/>
        <v>#DIV/0!</v>
      </c>
      <c r="K94" s="18"/>
      <c r="L94" s="18"/>
      <c r="M94" s="17"/>
      <c r="N94" s="17"/>
      <c r="O94" s="17"/>
    </row>
    <row r="95" spans="1:15">
      <c r="A95">
        <v>88</v>
      </c>
      <c r="B95" s="17"/>
      <c r="C95" s="17"/>
      <c r="D95" s="17"/>
      <c r="E95" s="28"/>
      <c r="F95" s="28"/>
      <c r="G95" s="19"/>
      <c r="H95" s="33"/>
      <c r="I95" s="30"/>
      <c r="J95" s="43" t="e">
        <f t="shared" si="2"/>
        <v>#DIV/0!</v>
      </c>
      <c r="K95" s="18"/>
      <c r="L95" s="18"/>
      <c r="M95" s="17"/>
      <c r="N95" s="17"/>
      <c r="O95" s="17"/>
    </row>
    <row r="96" spans="1:15">
      <c r="A96">
        <v>89</v>
      </c>
      <c r="B96" s="17"/>
      <c r="C96" s="17"/>
      <c r="D96" s="17"/>
      <c r="E96" s="28"/>
      <c r="F96" s="28"/>
      <c r="G96" s="19"/>
      <c r="H96" s="33"/>
      <c r="I96" s="30"/>
      <c r="J96" s="9" t="e">
        <f t="shared" si="2"/>
        <v>#DIV/0!</v>
      </c>
      <c r="K96" s="18"/>
      <c r="L96" s="18"/>
      <c r="M96" s="17"/>
      <c r="N96" s="17"/>
      <c r="O96" s="17"/>
    </row>
    <row r="97" spans="1:15">
      <c r="A97">
        <v>90</v>
      </c>
      <c r="B97" s="17"/>
      <c r="C97" s="17"/>
      <c r="D97" s="17"/>
      <c r="E97" s="28"/>
      <c r="F97" s="28"/>
      <c r="G97" s="19"/>
      <c r="H97" s="33"/>
      <c r="I97" s="30"/>
      <c r="J97" s="43" t="e">
        <f t="shared" si="2"/>
        <v>#DIV/0!</v>
      </c>
      <c r="K97" s="18"/>
      <c r="L97" s="18"/>
      <c r="M97" s="17"/>
      <c r="N97" s="17"/>
      <c r="O97" s="17"/>
    </row>
    <row r="98" spans="1:15">
      <c r="A98" s="42">
        <v>91</v>
      </c>
      <c r="B98" s="17"/>
      <c r="C98" s="17"/>
      <c r="D98" s="17"/>
      <c r="E98" s="28"/>
      <c r="F98" s="28"/>
      <c r="G98" s="19"/>
      <c r="H98" s="33"/>
      <c r="I98" s="30"/>
      <c r="J98" s="43" t="e">
        <f t="shared" si="2"/>
        <v>#DIV/0!</v>
      </c>
      <c r="K98" s="18"/>
      <c r="L98" s="18"/>
      <c r="M98" s="17"/>
      <c r="N98" s="17"/>
      <c r="O98" s="17"/>
    </row>
    <row r="99" spans="1:15">
      <c r="A99" s="42">
        <v>92</v>
      </c>
      <c r="B99" s="17"/>
      <c r="C99" s="17"/>
      <c r="D99" s="17"/>
      <c r="E99" s="28"/>
      <c r="F99" s="28"/>
      <c r="G99" s="19"/>
      <c r="H99" s="33"/>
      <c r="I99" s="30"/>
      <c r="J99" s="9" t="e">
        <f t="shared" si="2"/>
        <v>#DIV/0!</v>
      </c>
      <c r="K99" s="18"/>
      <c r="L99" s="18"/>
      <c r="M99" s="17"/>
      <c r="N99" s="17"/>
      <c r="O99" s="17"/>
    </row>
    <row r="100" spans="1:15">
      <c r="A100">
        <v>93</v>
      </c>
      <c r="B100" s="17"/>
      <c r="C100" s="17"/>
      <c r="D100" s="17"/>
      <c r="E100" s="28"/>
      <c r="F100" s="28"/>
      <c r="G100" s="19"/>
      <c r="H100" s="33"/>
      <c r="I100" s="30"/>
      <c r="J100" s="43" t="e">
        <f t="shared" si="2"/>
        <v>#DIV/0!</v>
      </c>
      <c r="K100" s="18"/>
      <c r="L100" s="18"/>
      <c r="M100" s="17"/>
      <c r="N100" s="17"/>
      <c r="O100" s="17"/>
    </row>
    <row r="101" spans="1:15">
      <c r="A101">
        <v>94</v>
      </c>
      <c r="B101" s="17"/>
      <c r="C101" s="17"/>
      <c r="D101" s="17"/>
      <c r="E101" s="28"/>
      <c r="F101" s="28"/>
      <c r="G101" s="19"/>
      <c r="H101" s="33"/>
      <c r="I101" s="30"/>
      <c r="J101" s="43" t="e">
        <f t="shared" si="2"/>
        <v>#DIV/0!</v>
      </c>
      <c r="K101" s="18"/>
      <c r="L101" s="18"/>
      <c r="M101" s="17"/>
      <c r="N101" s="17"/>
      <c r="O101" s="17"/>
    </row>
    <row r="102" spans="1:15">
      <c r="A102">
        <v>95</v>
      </c>
      <c r="B102" s="17"/>
      <c r="C102" s="17"/>
      <c r="D102" s="17"/>
      <c r="E102" s="28"/>
      <c r="F102" s="28"/>
      <c r="G102" s="19"/>
      <c r="H102" s="33"/>
      <c r="I102" s="30"/>
      <c r="J102" s="9" t="e">
        <f t="shared" si="2"/>
        <v>#DIV/0!</v>
      </c>
      <c r="K102" s="18"/>
      <c r="L102" s="18"/>
      <c r="M102" s="17"/>
      <c r="N102" s="17"/>
      <c r="O102" s="17"/>
    </row>
    <row r="103" spans="1:15">
      <c r="A103" s="42">
        <v>96</v>
      </c>
      <c r="B103" s="17"/>
      <c r="C103" s="17"/>
      <c r="D103" s="17"/>
      <c r="E103" s="28"/>
      <c r="F103" s="28"/>
      <c r="G103" s="19"/>
      <c r="H103" s="33"/>
      <c r="I103" s="30"/>
      <c r="J103" s="43" t="e">
        <f t="shared" si="2"/>
        <v>#DIV/0!</v>
      </c>
      <c r="K103" s="18"/>
      <c r="L103" s="18"/>
      <c r="M103" s="17"/>
      <c r="N103" s="17"/>
      <c r="O103" s="17"/>
    </row>
    <row r="104" spans="1:15">
      <c r="A104" s="42">
        <v>97</v>
      </c>
      <c r="B104" s="17"/>
      <c r="C104" s="17"/>
      <c r="D104" s="17"/>
      <c r="E104" s="28"/>
      <c r="F104" s="28"/>
      <c r="G104" s="19"/>
      <c r="H104" s="33"/>
      <c r="I104" s="30"/>
      <c r="J104" s="43" t="e">
        <f t="shared" si="2"/>
        <v>#DIV/0!</v>
      </c>
      <c r="K104" s="18"/>
      <c r="L104" s="18"/>
      <c r="M104" s="17"/>
      <c r="N104" s="17"/>
      <c r="O104" s="17"/>
    </row>
    <row r="105" spans="1:15">
      <c r="A105">
        <v>98</v>
      </c>
      <c r="B105" s="17"/>
      <c r="C105" s="17"/>
      <c r="D105" s="17"/>
      <c r="E105" s="28"/>
      <c r="F105" s="28"/>
      <c r="G105" s="19"/>
      <c r="H105" s="33"/>
      <c r="I105" s="30"/>
      <c r="J105" s="9" t="e">
        <f t="shared" si="2"/>
        <v>#DIV/0!</v>
      </c>
      <c r="K105" s="18"/>
      <c r="L105" s="18"/>
      <c r="M105" s="17"/>
      <c r="N105" s="17"/>
      <c r="O105" s="17"/>
    </row>
    <row r="106" spans="1:15">
      <c r="A106">
        <v>99</v>
      </c>
      <c r="B106" s="17"/>
      <c r="C106" s="17"/>
      <c r="D106" s="17"/>
      <c r="E106" s="28"/>
      <c r="F106" s="28"/>
      <c r="G106" s="19"/>
      <c r="H106" s="33"/>
      <c r="I106" s="30"/>
      <c r="J106" s="43" t="e">
        <f t="shared" si="2"/>
        <v>#DIV/0!</v>
      </c>
      <c r="K106" s="18"/>
      <c r="L106" s="18"/>
      <c r="M106" s="17"/>
      <c r="N106" s="17"/>
      <c r="O106" s="17"/>
    </row>
    <row r="107" spans="1:15">
      <c r="A107">
        <v>100</v>
      </c>
      <c r="B107" s="17"/>
      <c r="C107" s="17"/>
      <c r="D107" s="17"/>
      <c r="E107" s="28"/>
      <c r="F107" s="28"/>
      <c r="G107" s="19"/>
      <c r="H107" s="33"/>
      <c r="I107" s="30"/>
      <c r="J107" s="43" t="e">
        <f t="shared" si="2"/>
        <v>#DIV/0!</v>
      </c>
      <c r="K107" s="18"/>
      <c r="L107" s="18"/>
      <c r="M107" s="17"/>
      <c r="N107" s="17"/>
      <c r="O107" s="17"/>
    </row>
    <row r="108" spans="1:15">
      <c r="A108" s="42">
        <v>101</v>
      </c>
      <c r="B108" s="17"/>
      <c r="C108" s="17"/>
      <c r="D108" s="17"/>
      <c r="E108" s="28"/>
      <c r="F108" s="28"/>
      <c r="G108" s="19"/>
      <c r="H108" s="33"/>
      <c r="I108" s="30"/>
      <c r="J108" s="9" t="e">
        <f t="shared" si="2"/>
        <v>#DIV/0!</v>
      </c>
      <c r="K108" s="18"/>
      <c r="L108" s="18"/>
      <c r="M108" s="17"/>
      <c r="N108" s="17"/>
      <c r="O108" s="17"/>
    </row>
    <row r="109" spans="1:15">
      <c r="A109" s="42">
        <v>102</v>
      </c>
      <c r="B109" s="17"/>
      <c r="C109" s="17"/>
      <c r="D109" s="17"/>
      <c r="E109" s="28"/>
      <c r="F109" s="28"/>
      <c r="G109" s="19"/>
      <c r="H109" s="33"/>
      <c r="I109" s="30"/>
      <c r="J109" s="43" t="e">
        <f t="shared" si="2"/>
        <v>#DIV/0!</v>
      </c>
      <c r="K109" s="18"/>
      <c r="L109" s="18"/>
      <c r="M109" s="17"/>
      <c r="N109" s="17"/>
      <c r="O109" s="17"/>
    </row>
    <row r="110" spans="1:15">
      <c r="A110">
        <v>103</v>
      </c>
      <c r="B110" s="17"/>
      <c r="C110" s="17"/>
      <c r="D110" s="17"/>
      <c r="E110" s="28"/>
      <c r="F110" s="28"/>
      <c r="G110" s="19"/>
      <c r="H110" s="33"/>
      <c r="I110" s="30"/>
      <c r="J110" s="43" t="e">
        <f t="shared" si="2"/>
        <v>#DIV/0!</v>
      </c>
      <c r="K110" s="18"/>
      <c r="L110" s="18"/>
      <c r="M110" s="17"/>
      <c r="N110" s="17"/>
      <c r="O110" s="17"/>
    </row>
    <row r="111" spans="1:15">
      <c r="A111">
        <v>104</v>
      </c>
      <c r="B111" s="17"/>
      <c r="C111" s="17"/>
      <c r="D111" s="17"/>
      <c r="E111" s="28"/>
      <c r="F111" s="28"/>
      <c r="G111" s="19"/>
      <c r="H111" s="33"/>
      <c r="I111" s="30"/>
      <c r="J111" s="9" t="e">
        <f t="shared" si="2"/>
        <v>#DIV/0!</v>
      </c>
      <c r="K111" s="18"/>
      <c r="L111" s="18"/>
      <c r="M111" s="17"/>
      <c r="N111" s="17"/>
      <c r="O111" s="17"/>
    </row>
    <row r="112" spans="1:15">
      <c r="A112">
        <v>105</v>
      </c>
      <c r="B112" s="17"/>
      <c r="C112" s="17"/>
      <c r="D112" s="17"/>
      <c r="E112" s="28"/>
      <c r="F112" s="28"/>
      <c r="G112" s="19"/>
      <c r="H112" s="33"/>
      <c r="I112" s="30"/>
      <c r="J112" s="43" t="e">
        <f t="shared" si="2"/>
        <v>#DIV/0!</v>
      </c>
      <c r="K112" s="18"/>
      <c r="L112" s="18"/>
      <c r="M112" s="17"/>
      <c r="N112" s="17"/>
      <c r="O112" s="17"/>
    </row>
    <row r="113" spans="1:15">
      <c r="A113" s="42">
        <v>106</v>
      </c>
      <c r="B113" s="17"/>
      <c r="C113" s="17"/>
      <c r="D113" s="17"/>
      <c r="E113" s="28"/>
      <c r="F113" s="28"/>
      <c r="G113" s="19"/>
      <c r="H113" s="33"/>
      <c r="I113" s="30"/>
      <c r="J113" s="43" t="e">
        <f t="shared" si="2"/>
        <v>#DIV/0!</v>
      </c>
      <c r="K113" s="18"/>
      <c r="L113" s="18"/>
      <c r="M113" s="17"/>
      <c r="N113" s="17"/>
      <c r="O113" s="17"/>
    </row>
    <row r="114" spans="1:15">
      <c r="A114" s="42">
        <v>107</v>
      </c>
      <c r="B114" s="17"/>
      <c r="C114" s="17"/>
      <c r="D114" s="17"/>
      <c r="E114" s="28"/>
      <c r="F114" s="28"/>
      <c r="G114" s="19"/>
      <c r="H114" s="33"/>
      <c r="I114" s="30"/>
      <c r="J114" s="9" t="e">
        <f t="shared" si="2"/>
        <v>#DIV/0!</v>
      </c>
      <c r="K114" s="18"/>
      <c r="L114" s="18"/>
      <c r="M114" s="17"/>
      <c r="N114" s="17"/>
      <c r="O114" s="17"/>
    </row>
    <row r="115" spans="1:15">
      <c r="A115">
        <v>108</v>
      </c>
      <c r="B115" s="17"/>
      <c r="C115" s="17"/>
      <c r="D115" s="17"/>
      <c r="E115" s="28"/>
      <c r="F115" s="28"/>
      <c r="G115" s="19"/>
      <c r="H115" s="33"/>
      <c r="I115" s="30"/>
      <c r="J115" s="43" t="e">
        <f t="shared" si="2"/>
        <v>#DIV/0!</v>
      </c>
      <c r="K115" s="18"/>
      <c r="L115" s="18"/>
      <c r="M115" s="17"/>
      <c r="N115" s="17"/>
      <c r="O115" s="17"/>
    </row>
    <row r="116" spans="1:15">
      <c r="A116">
        <v>109</v>
      </c>
      <c r="B116" s="17"/>
      <c r="C116" s="17"/>
      <c r="D116" s="17"/>
      <c r="E116" s="28"/>
      <c r="F116" s="28"/>
      <c r="G116" s="19"/>
      <c r="H116" s="33"/>
      <c r="I116" s="30"/>
      <c r="J116" s="43" t="e">
        <f t="shared" si="2"/>
        <v>#DIV/0!</v>
      </c>
      <c r="K116" s="18"/>
      <c r="L116" s="18"/>
      <c r="M116" s="17"/>
      <c r="N116" s="17"/>
      <c r="O116" s="17"/>
    </row>
    <row r="117" spans="1:15">
      <c r="A117">
        <v>110</v>
      </c>
      <c r="B117" s="17"/>
      <c r="C117" s="17"/>
      <c r="D117" s="17"/>
      <c r="E117" s="28"/>
      <c r="F117" s="28"/>
      <c r="G117" s="19"/>
      <c r="H117" s="33"/>
      <c r="I117" s="30"/>
      <c r="J117" s="9" t="e">
        <f t="shared" si="2"/>
        <v>#DIV/0!</v>
      </c>
      <c r="K117" s="18"/>
      <c r="L117" s="18"/>
      <c r="M117" s="17"/>
      <c r="N117" s="17"/>
      <c r="O117" s="17"/>
    </row>
    <row r="118" spans="1:15">
      <c r="A118" s="42">
        <v>111</v>
      </c>
      <c r="B118" s="17"/>
      <c r="C118" s="17"/>
      <c r="D118" s="17"/>
      <c r="E118" s="28"/>
      <c r="F118" s="28"/>
      <c r="G118" s="19"/>
      <c r="H118" s="33"/>
      <c r="I118" s="30"/>
      <c r="J118" s="43" t="e">
        <f t="shared" si="2"/>
        <v>#DIV/0!</v>
      </c>
      <c r="K118" s="18"/>
      <c r="L118" s="18"/>
      <c r="M118" s="17"/>
      <c r="N118" s="17"/>
      <c r="O118" s="17"/>
    </row>
    <row r="119" spans="1:15">
      <c r="A119" s="42">
        <v>112</v>
      </c>
      <c r="B119" s="17"/>
      <c r="C119" s="17"/>
      <c r="D119" s="17"/>
      <c r="E119" s="28"/>
      <c r="F119" s="28"/>
      <c r="G119" s="19"/>
      <c r="H119" s="33"/>
      <c r="I119" s="30"/>
      <c r="J119" s="43" t="e">
        <f t="shared" si="2"/>
        <v>#DIV/0!</v>
      </c>
      <c r="K119" s="18"/>
      <c r="L119" s="18"/>
      <c r="M119" s="17"/>
      <c r="N119" s="17"/>
      <c r="O119" s="17"/>
    </row>
    <row r="120" spans="1:15">
      <c r="A120">
        <v>113</v>
      </c>
      <c r="B120" s="17"/>
      <c r="C120" s="17"/>
      <c r="D120" s="17"/>
      <c r="E120" s="28"/>
      <c r="F120" s="28"/>
      <c r="G120" s="19"/>
      <c r="H120" s="33"/>
      <c r="I120" s="30"/>
      <c r="J120" s="9" t="e">
        <f t="shared" si="2"/>
        <v>#DIV/0!</v>
      </c>
      <c r="K120" s="18"/>
      <c r="L120" s="18"/>
      <c r="M120" s="17"/>
      <c r="N120" s="17"/>
      <c r="O120" s="17"/>
    </row>
    <row r="121" spans="1:15">
      <c r="A121">
        <v>114</v>
      </c>
      <c r="B121" s="17"/>
      <c r="C121" s="17"/>
      <c r="D121" s="17"/>
      <c r="E121" s="28"/>
      <c r="F121" s="28"/>
      <c r="G121" s="19"/>
      <c r="H121" s="33"/>
      <c r="I121" s="30"/>
      <c r="J121" s="43" t="e">
        <f t="shared" si="2"/>
        <v>#DIV/0!</v>
      </c>
      <c r="K121" s="18"/>
      <c r="L121" s="18"/>
      <c r="M121" s="17"/>
      <c r="N121" s="17"/>
      <c r="O121" s="17"/>
    </row>
    <row r="122" spans="1:15">
      <c r="A122">
        <v>115</v>
      </c>
      <c r="B122" s="17"/>
      <c r="C122" s="17"/>
      <c r="D122" s="17"/>
      <c r="E122" s="28"/>
      <c r="F122" s="28"/>
      <c r="G122" s="19"/>
      <c r="H122" s="33"/>
      <c r="I122" s="30"/>
      <c r="J122" s="43" t="e">
        <f t="shared" si="2"/>
        <v>#DIV/0!</v>
      </c>
      <c r="K122" s="18"/>
      <c r="L122" s="18"/>
      <c r="M122" s="17"/>
      <c r="N122" s="17"/>
      <c r="O122" s="17"/>
    </row>
    <row r="123" spans="1:15">
      <c r="A123" s="42">
        <v>116</v>
      </c>
      <c r="B123" s="17"/>
      <c r="C123" s="17"/>
      <c r="D123" s="17"/>
      <c r="E123" s="28"/>
      <c r="F123" s="28"/>
      <c r="G123" s="19"/>
      <c r="H123" s="33"/>
      <c r="I123" s="30"/>
      <c r="J123" s="9" t="e">
        <f t="shared" si="2"/>
        <v>#DIV/0!</v>
      </c>
      <c r="K123" s="18"/>
      <c r="L123" s="18"/>
      <c r="M123" s="17"/>
      <c r="N123" s="17"/>
      <c r="O123" s="17"/>
    </row>
    <row r="124" spans="1:15">
      <c r="A124" s="42">
        <v>117</v>
      </c>
      <c r="B124" s="17"/>
      <c r="C124" s="17"/>
      <c r="D124" s="17"/>
      <c r="E124" s="28"/>
      <c r="F124" s="28"/>
      <c r="G124" s="19"/>
      <c r="H124" s="33"/>
      <c r="I124" s="30"/>
      <c r="J124" s="43" t="e">
        <f t="shared" si="2"/>
        <v>#DIV/0!</v>
      </c>
      <c r="K124" s="18"/>
      <c r="L124" s="18"/>
      <c r="M124" s="17"/>
      <c r="N124" s="17"/>
      <c r="O124" s="17"/>
    </row>
    <row r="125" spans="1:15">
      <c r="A125">
        <v>118</v>
      </c>
      <c r="B125" s="17"/>
      <c r="C125" s="17"/>
      <c r="D125" s="17"/>
      <c r="E125" s="28"/>
      <c r="F125" s="28"/>
      <c r="G125" s="19"/>
      <c r="H125" s="33"/>
      <c r="I125" s="30"/>
      <c r="J125" s="43" t="e">
        <f t="shared" si="2"/>
        <v>#DIV/0!</v>
      </c>
      <c r="K125" s="18"/>
      <c r="L125" s="18"/>
      <c r="M125" s="17"/>
      <c r="N125" s="17"/>
      <c r="O125" s="17"/>
    </row>
    <row r="126" spans="1:15">
      <c r="A126">
        <v>119</v>
      </c>
      <c r="B126" s="17"/>
      <c r="C126" s="17"/>
      <c r="D126" s="17"/>
      <c r="E126" s="28"/>
      <c r="F126" s="28"/>
      <c r="G126" s="19"/>
      <c r="H126" s="33"/>
      <c r="I126" s="30"/>
      <c r="J126" s="9" t="e">
        <f t="shared" si="2"/>
        <v>#DIV/0!</v>
      </c>
      <c r="K126" s="18"/>
      <c r="L126" s="18"/>
      <c r="M126" s="17"/>
      <c r="N126" s="17"/>
      <c r="O126" s="17"/>
    </row>
    <row r="127" spans="1:15">
      <c r="A127">
        <v>120</v>
      </c>
      <c r="B127" s="17"/>
      <c r="C127" s="17"/>
      <c r="D127" s="17"/>
      <c r="E127" s="28"/>
      <c r="F127" s="28"/>
      <c r="G127" s="19"/>
      <c r="H127" s="33"/>
      <c r="I127" s="30"/>
      <c r="J127" s="43" t="e">
        <f t="shared" si="2"/>
        <v>#DIV/0!</v>
      </c>
      <c r="K127" s="18"/>
      <c r="L127" s="18"/>
      <c r="M127" s="17"/>
      <c r="N127" s="17"/>
      <c r="O127" s="17"/>
    </row>
    <row r="128" spans="1:15">
      <c r="A128" s="42">
        <v>121</v>
      </c>
      <c r="B128" s="17"/>
      <c r="C128" s="17"/>
      <c r="D128" s="17"/>
      <c r="E128" s="28"/>
      <c r="F128" s="28"/>
      <c r="G128" s="19"/>
      <c r="H128" s="33"/>
      <c r="I128" s="30"/>
      <c r="J128" s="43" t="e">
        <f t="shared" si="2"/>
        <v>#DIV/0!</v>
      </c>
      <c r="K128" s="18"/>
      <c r="L128" s="18"/>
      <c r="M128" s="17"/>
      <c r="N128" s="17"/>
      <c r="O128" s="17"/>
    </row>
    <row r="129" spans="1:15">
      <c r="A129" s="42">
        <v>122</v>
      </c>
      <c r="B129" s="17"/>
      <c r="C129" s="17"/>
      <c r="D129" s="17"/>
      <c r="E129" s="28"/>
      <c r="F129" s="28"/>
      <c r="G129" s="19"/>
      <c r="H129" s="33"/>
      <c r="I129" s="30"/>
      <c r="J129" s="9" t="e">
        <f t="shared" si="2"/>
        <v>#DIV/0!</v>
      </c>
      <c r="K129" s="18"/>
      <c r="L129" s="18"/>
      <c r="M129" s="17"/>
      <c r="N129" s="17"/>
      <c r="O129" s="17"/>
    </row>
    <row r="130" spans="1:15">
      <c r="A130">
        <v>123</v>
      </c>
      <c r="B130" s="17"/>
      <c r="C130" s="17"/>
      <c r="D130" s="17"/>
      <c r="E130" s="28"/>
      <c r="F130" s="28"/>
      <c r="G130" s="19"/>
      <c r="H130" s="33"/>
      <c r="I130" s="30"/>
      <c r="J130" s="43" t="e">
        <f t="shared" si="2"/>
        <v>#DIV/0!</v>
      </c>
      <c r="K130" s="18"/>
      <c r="L130" s="18"/>
      <c r="M130" s="17"/>
      <c r="N130" s="17"/>
      <c r="O130" s="17"/>
    </row>
    <row r="131" spans="1:15">
      <c r="A131">
        <v>124</v>
      </c>
      <c r="B131" s="17"/>
      <c r="C131" s="17"/>
      <c r="D131" s="17"/>
      <c r="E131" s="28"/>
      <c r="F131" s="28"/>
      <c r="G131" s="19"/>
      <c r="H131" s="33"/>
      <c r="I131" s="30"/>
      <c r="J131" s="43" t="e">
        <f t="shared" si="2"/>
        <v>#DIV/0!</v>
      </c>
      <c r="K131" s="18"/>
      <c r="L131" s="18"/>
      <c r="M131" s="17"/>
      <c r="N131" s="17"/>
      <c r="O131" s="17"/>
    </row>
    <row r="132" spans="1:15">
      <c r="A132">
        <v>125</v>
      </c>
      <c r="B132" s="17"/>
      <c r="C132" s="17"/>
      <c r="D132" s="17"/>
      <c r="E132" s="28"/>
      <c r="F132" s="28"/>
      <c r="G132" s="19"/>
      <c r="H132" s="33"/>
      <c r="I132" s="30"/>
      <c r="J132" s="9" t="e">
        <f t="shared" si="2"/>
        <v>#DIV/0!</v>
      </c>
      <c r="K132" s="18"/>
      <c r="L132" s="18"/>
      <c r="M132" s="17"/>
      <c r="N132" s="17"/>
      <c r="O132" s="17"/>
    </row>
    <row r="133" spans="1:15">
      <c r="A133" s="42">
        <v>126</v>
      </c>
      <c r="B133" s="17"/>
      <c r="C133" s="17"/>
      <c r="D133" s="17"/>
      <c r="E133" s="28"/>
      <c r="F133" s="28"/>
      <c r="G133" s="19"/>
      <c r="H133" s="33"/>
      <c r="I133" s="30"/>
      <c r="J133" s="43" t="e">
        <f t="shared" si="2"/>
        <v>#DIV/0!</v>
      </c>
      <c r="K133" s="18"/>
      <c r="L133" s="18"/>
      <c r="M133" s="17"/>
      <c r="N133" s="17"/>
      <c r="O133" s="17"/>
    </row>
    <row r="134" spans="1:15">
      <c r="A134" s="42">
        <v>127</v>
      </c>
      <c r="B134" s="17"/>
      <c r="C134" s="17"/>
      <c r="D134" s="17"/>
      <c r="E134" s="28"/>
      <c r="F134" s="28"/>
      <c r="G134" s="19"/>
      <c r="H134" s="33"/>
      <c r="I134" s="30"/>
      <c r="J134" s="43" t="e">
        <f t="shared" si="2"/>
        <v>#DIV/0!</v>
      </c>
      <c r="K134" s="18"/>
      <c r="L134" s="18"/>
      <c r="M134" s="17"/>
      <c r="N134" s="17"/>
      <c r="O134" s="17"/>
    </row>
    <row r="135" spans="1:15">
      <c r="A135">
        <v>128</v>
      </c>
      <c r="B135" s="17"/>
      <c r="C135" s="17"/>
      <c r="D135" s="17"/>
      <c r="E135" s="28"/>
      <c r="F135" s="28"/>
      <c r="G135" s="19"/>
      <c r="H135" s="33"/>
      <c r="I135" s="30"/>
      <c r="J135" s="9" t="e">
        <f t="shared" si="2"/>
        <v>#DIV/0!</v>
      </c>
      <c r="K135" s="18"/>
      <c r="L135" s="18"/>
      <c r="M135" s="17"/>
      <c r="N135" s="17"/>
      <c r="O135" s="17"/>
    </row>
    <row r="136" spans="1:15">
      <c r="A136">
        <v>129</v>
      </c>
      <c r="B136" s="17"/>
      <c r="C136" s="17"/>
      <c r="D136" s="17"/>
      <c r="E136" s="28"/>
      <c r="F136" s="28"/>
      <c r="G136" s="19"/>
      <c r="H136" s="33"/>
      <c r="I136" s="30"/>
      <c r="J136" s="43" t="e">
        <f t="shared" si="2"/>
        <v>#DIV/0!</v>
      </c>
      <c r="K136" s="18"/>
      <c r="L136" s="18"/>
      <c r="M136" s="17"/>
      <c r="N136" s="17"/>
      <c r="O136" s="17"/>
    </row>
    <row r="137" spans="1:15">
      <c r="A137">
        <v>130</v>
      </c>
      <c r="B137" s="17"/>
      <c r="C137" s="17"/>
      <c r="D137" s="17"/>
      <c r="E137" s="28"/>
      <c r="F137" s="28"/>
      <c r="G137" s="19"/>
      <c r="H137" s="33"/>
      <c r="I137" s="30"/>
      <c r="J137" s="43" t="e">
        <f t="shared" si="2"/>
        <v>#DIV/0!</v>
      </c>
      <c r="K137" s="18"/>
      <c r="L137" s="18"/>
      <c r="M137" s="17"/>
      <c r="N137" s="17"/>
      <c r="O137" s="17"/>
    </row>
    <row r="138" spans="1:15">
      <c r="A138" s="42">
        <v>131</v>
      </c>
      <c r="B138" s="17"/>
      <c r="C138" s="17"/>
      <c r="D138" s="17"/>
      <c r="E138" s="28"/>
      <c r="F138" s="28"/>
      <c r="G138" s="19"/>
      <c r="H138" s="33"/>
      <c r="I138" s="30"/>
      <c r="J138" s="9" t="e">
        <f t="shared" si="2"/>
        <v>#DIV/0!</v>
      </c>
      <c r="K138" s="18"/>
      <c r="L138" s="18"/>
      <c r="M138" s="17"/>
      <c r="N138" s="17"/>
      <c r="O138" s="17"/>
    </row>
    <row r="139" spans="1:15">
      <c r="A139" s="42">
        <v>132</v>
      </c>
      <c r="B139" s="17"/>
      <c r="C139" s="17"/>
      <c r="D139" s="17"/>
      <c r="E139" s="28"/>
      <c r="F139" s="28"/>
      <c r="G139" s="19"/>
      <c r="H139" s="33"/>
      <c r="I139" s="30"/>
      <c r="J139" s="43" t="e">
        <f t="shared" si="2"/>
        <v>#DIV/0!</v>
      </c>
      <c r="K139" s="18"/>
      <c r="L139" s="18"/>
      <c r="M139" s="17"/>
      <c r="N139" s="17"/>
      <c r="O139" s="17"/>
    </row>
    <row r="140" spans="1:15">
      <c r="A140">
        <v>133</v>
      </c>
      <c r="B140" s="17"/>
      <c r="C140" s="17"/>
      <c r="D140" s="17"/>
      <c r="E140" s="28"/>
      <c r="F140" s="28"/>
      <c r="G140" s="19"/>
      <c r="H140" s="33"/>
      <c r="I140" s="30"/>
      <c r="J140" s="43" t="e">
        <f t="shared" si="2"/>
        <v>#DIV/0!</v>
      </c>
      <c r="K140" s="18"/>
      <c r="L140" s="18"/>
      <c r="M140" s="17"/>
      <c r="N140" s="17"/>
      <c r="O140" s="17"/>
    </row>
    <row r="141" spans="1:15">
      <c r="A141">
        <v>134</v>
      </c>
      <c r="B141" s="17"/>
      <c r="C141" s="17"/>
      <c r="D141" s="17"/>
      <c r="E141" s="28"/>
      <c r="F141" s="28"/>
      <c r="G141" s="19"/>
      <c r="H141" s="33"/>
      <c r="I141" s="30"/>
      <c r="J141" s="9" t="e">
        <f t="shared" si="2"/>
        <v>#DIV/0!</v>
      </c>
      <c r="K141" s="18"/>
      <c r="L141" s="18"/>
      <c r="M141" s="17"/>
      <c r="N141" s="17"/>
      <c r="O141" s="17"/>
    </row>
    <row r="142" spans="1:15">
      <c r="A142">
        <v>135</v>
      </c>
      <c r="B142" s="17"/>
      <c r="C142" s="17"/>
      <c r="D142" s="17"/>
      <c r="E142" s="28"/>
      <c r="F142" s="28"/>
      <c r="G142" s="19"/>
      <c r="H142" s="33"/>
      <c r="I142" s="30"/>
      <c r="J142" s="43" t="e">
        <f t="shared" si="2"/>
        <v>#DIV/0!</v>
      </c>
      <c r="K142" s="18"/>
      <c r="L142" s="18"/>
      <c r="M142" s="17"/>
      <c r="N142" s="17"/>
      <c r="O142" s="17"/>
    </row>
    <row r="143" spans="1:15">
      <c r="A143" s="42">
        <v>136</v>
      </c>
      <c r="B143" s="17"/>
      <c r="C143" s="17"/>
      <c r="D143" s="17"/>
      <c r="E143" s="28"/>
      <c r="F143" s="28"/>
      <c r="G143" s="19"/>
      <c r="H143" s="33"/>
      <c r="I143" s="30"/>
      <c r="J143" s="43" t="e">
        <f t="shared" si="2"/>
        <v>#DIV/0!</v>
      </c>
      <c r="K143" s="18"/>
      <c r="L143" s="18"/>
      <c r="M143" s="17"/>
      <c r="N143" s="17"/>
      <c r="O143" s="17"/>
    </row>
    <row r="144" spans="1:15">
      <c r="A144" s="42">
        <v>137</v>
      </c>
      <c r="B144" s="17"/>
      <c r="C144" s="17"/>
      <c r="D144" s="17"/>
      <c r="E144" s="28"/>
      <c r="F144" s="28"/>
      <c r="G144" s="19"/>
      <c r="H144" s="33"/>
      <c r="I144" s="30"/>
      <c r="J144" s="9" t="e">
        <f t="shared" si="2"/>
        <v>#DIV/0!</v>
      </c>
      <c r="K144" s="18"/>
      <c r="L144" s="18"/>
      <c r="M144" s="17"/>
      <c r="N144" s="17"/>
      <c r="O144" s="17"/>
    </row>
    <row r="145" spans="1:15">
      <c r="A145">
        <v>138</v>
      </c>
      <c r="B145" s="17"/>
      <c r="C145" s="17"/>
      <c r="D145" s="17"/>
      <c r="E145" s="28"/>
      <c r="F145" s="28"/>
      <c r="G145" s="19"/>
      <c r="H145" s="33"/>
      <c r="I145" s="30"/>
      <c r="J145" s="43" t="e">
        <f t="shared" si="2"/>
        <v>#DIV/0!</v>
      </c>
      <c r="K145" s="18"/>
      <c r="L145" s="18"/>
      <c r="M145" s="17"/>
      <c r="N145" s="17"/>
      <c r="O145" s="17"/>
    </row>
    <row r="146" spans="1:15">
      <c r="A146">
        <v>139</v>
      </c>
      <c r="B146" s="17"/>
      <c r="C146" s="17"/>
      <c r="D146" s="17"/>
      <c r="E146" s="28"/>
      <c r="F146" s="28"/>
      <c r="G146" s="19"/>
      <c r="H146" s="33"/>
      <c r="I146" s="30"/>
      <c r="J146" s="43" t="e">
        <f t="shared" si="2"/>
        <v>#DIV/0!</v>
      </c>
      <c r="K146" s="18"/>
      <c r="L146" s="18"/>
      <c r="M146" s="17"/>
      <c r="N146" s="17"/>
      <c r="O146" s="17"/>
    </row>
    <row r="147" spans="1:15">
      <c r="A147">
        <v>140</v>
      </c>
      <c r="B147" s="17"/>
      <c r="C147" s="17"/>
      <c r="D147" s="17"/>
      <c r="E147" s="28"/>
      <c r="F147" s="28"/>
      <c r="G147" s="19"/>
      <c r="H147" s="33"/>
      <c r="I147" s="30"/>
      <c r="J147" s="9" t="e">
        <f t="shared" si="2"/>
        <v>#DIV/0!</v>
      </c>
      <c r="K147" s="18"/>
      <c r="L147" s="18"/>
      <c r="M147" s="17"/>
      <c r="N147" s="17"/>
      <c r="O147" s="17"/>
    </row>
    <row r="148" spans="1:15">
      <c r="A148" s="42">
        <v>141</v>
      </c>
      <c r="B148" s="17"/>
      <c r="C148" s="17"/>
      <c r="D148" s="17"/>
      <c r="E148" s="28"/>
      <c r="F148" s="28"/>
      <c r="G148" s="19"/>
      <c r="H148" s="33"/>
      <c r="I148" s="30"/>
      <c r="J148" s="43" t="e">
        <f t="shared" si="2"/>
        <v>#DIV/0!</v>
      </c>
      <c r="K148" s="18"/>
      <c r="L148" s="18"/>
      <c r="M148" s="17"/>
      <c r="N148" s="17"/>
      <c r="O148" s="17"/>
    </row>
    <row r="149" spans="1:15">
      <c r="A149" s="42">
        <v>142</v>
      </c>
      <c r="B149" s="17"/>
      <c r="C149" s="17"/>
      <c r="D149" s="17"/>
      <c r="E149" s="28"/>
      <c r="F149" s="28"/>
      <c r="G149" s="19"/>
      <c r="H149" s="33"/>
      <c r="I149" s="30"/>
      <c r="J149" s="43" t="e">
        <f t="shared" si="2"/>
        <v>#DIV/0!</v>
      </c>
      <c r="K149" s="18"/>
      <c r="L149" s="18"/>
      <c r="M149" s="17"/>
      <c r="N149" s="17"/>
      <c r="O149" s="17"/>
    </row>
    <row r="150" spans="1:15">
      <c r="A150">
        <v>143</v>
      </c>
      <c r="B150" s="17"/>
      <c r="C150" s="17"/>
      <c r="D150" s="17"/>
      <c r="E150" s="28"/>
      <c r="F150" s="28"/>
      <c r="G150" s="19"/>
      <c r="H150" s="33"/>
      <c r="I150" s="30"/>
      <c r="J150" s="9" t="e">
        <f t="shared" si="2"/>
        <v>#DIV/0!</v>
      </c>
      <c r="K150" s="18"/>
      <c r="L150" s="18"/>
      <c r="M150" s="17"/>
      <c r="N150" s="17"/>
      <c r="O150" s="17"/>
    </row>
    <row r="151" spans="1:15">
      <c r="A151">
        <v>144</v>
      </c>
      <c r="B151" s="17"/>
      <c r="C151" s="17"/>
      <c r="D151" s="17"/>
      <c r="E151" s="28"/>
      <c r="F151" s="28"/>
      <c r="G151" s="19"/>
      <c r="H151" s="33"/>
      <c r="I151" s="30"/>
      <c r="J151" s="43" t="e">
        <f t="shared" si="2"/>
        <v>#DIV/0!</v>
      </c>
      <c r="K151" s="18"/>
      <c r="L151" s="18"/>
      <c r="M151" s="17"/>
      <c r="N151" s="17"/>
      <c r="O151" s="17"/>
    </row>
    <row r="152" spans="1:15">
      <c r="A152">
        <v>145</v>
      </c>
      <c r="B152" s="17"/>
      <c r="C152" s="17"/>
      <c r="D152" s="17"/>
      <c r="E152" s="28"/>
      <c r="F152" s="28"/>
      <c r="G152" s="19"/>
      <c r="H152" s="33"/>
      <c r="I152" s="30"/>
      <c r="J152" s="43" t="e">
        <f t="shared" si="2"/>
        <v>#DIV/0!</v>
      </c>
      <c r="K152" s="18"/>
      <c r="L152" s="18"/>
      <c r="M152" s="17"/>
      <c r="N152" s="17"/>
      <c r="O152" s="17"/>
    </row>
    <row r="153" spans="1:15">
      <c r="A153" s="42">
        <v>146</v>
      </c>
      <c r="B153" s="17"/>
      <c r="C153" s="17"/>
      <c r="D153" s="17"/>
      <c r="E153" s="28"/>
      <c r="F153" s="28"/>
      <c r="G153" s="19"/>
      <c r="H153" s="33"/>
      <c r="I153" s="30"/>
      <c r="J153" s="9" t="e">
        <f t="shared" si="2"/>
        <v>#DIV/0!</v>
      </c>
      <c r="K153" s="18"/>
      <c r="L153" s="18"/>
      <c r="M153" s="17"/>
      <c r="N153" s="17"/>
      <c r="O153" s="17"/>
    </row>
    <row r="154" spans="1:15">
      <c r="A154" s="42">
        <v>147</v>
      </c>
      <c r="B154" s="17"/>
      <c r="C154" s="17"/>
      <c r="D154" s="17"/>
      <c r="E154" s="28"/>
      <c r="F154" s="28"/>
      <c r="G154" s="19"/>
      <c r="H154" s="33"/>
      <c r="I154" s="30"/>
      <c r="J154" s="43" t="e">
        <f t="shared" si="2"/>
        <v>#DIV/0!</v>
      </c>
      <c r="K154" s="18"/>
      <c r="L154" s="18"/>
      <c r="M154" s="17"/>
      <c r="N154" s="17"/>
      <c r="O154" s="17"/>
    </row>
    <row r="155" spans="1:15">
      <c r="A155">
        <v>148</v>
      </c>
      <c r="B155" s="17"/>
      <c r="C155" s="17"/>
      <c r="D155" s="17"/>
      <c r="E155" s="28"/>
      <c r="F155" s="28"/>
      <c r="G155" s="19"/>
      <c r="H155" s="33"/>
      <c r="I155" s="30"/>
      <c r="J155" s="43" t="e">
        <f t="shared" si="2"/>
        <v>#DIV/0!</v>
      </c>
      <c r="K155" s="18"/>
      <c r="L155" s="18"/>
      <c r="M155" s="17"/>
      <c r="N155" s="17"/>
      <c r="O155" s="17"/>
    </row>
    <row r="156" spans="1:15">
      <c r="A156">
        <v>149</v>
      </c>
      <c r="B156" s="17"/>
      <c r="C156" s="17"/>
      <c r="D156" s="17"/>
      <c r="E156" s="28"/>
      <c r="F156" s="28"/>
      <c r="G156" s="19"/>
      <c r="H156" s="33"/>
      <c r="I156" s="30"/>
      <c r="J156" s="9" t="e">
        <f t="shared" si="2"/>
        <v>#DIV/0!</v>
      </c>
      <c r="K156" s="18"/>
      <c r="L156" s="18"/>
      <c r="M156" s="17"/>
      <c r="N156" s="17"/>
      <c r="O156" s="17"/>
    </row>
    <row r="157" spans="1:15">
      <c r="A157">
        <v>150</v>
      </c>
      <c r="B157" s="17"/>
      <c r="C157" s="17"/>
      <c r="D157" s="17"/>
      <c r="E157" s="28"/>
      <c r="F157" s="28"/>
      <c r="G157" s="19"/>
      <c r="H157" s="33"/>
      <c r="I157" s="30"/>
      <c r="J157" s="43" t="e">
        <f t="shared" si="2"/>
        <v>#DIV/0!</v>
      </c>
      <c r="K157" s="18"/>
      <c r="L157" s="18"/>
      <c r="M157" s="17"/>
      <c r="N157" s="17"/>
      <c r="O157" s="17"/>
    </row>
    <row r="158" spans="1:15">
      <c r="A158" s="42">
        <v>151</v>
      </c>
      <c r="B158" s="17"/>
      <c r="C158" s="17"/>
      <c r="D158" s="17"/>
      <c r="E158" s="28"/>
      <c r="F158" s="28"/>
      <c r="G158" s="19"/>
      <c r="H158" s="33"/>
      <c r="I158" s="30"/>
      <c r="J158" s="43" t="e">
        <f t="shared" si="2"/>
        <v>#DIV/0!</v>
      </c>
      <c r="K158" s="18"/>
      <c r="L158" s="18"/>
      <c r="M158" s="17"/>
      <c r="N158" s="17"/>
      <c r="O158" s="17"/>
    </row>
    <row r="159" spans="1:15">
      <c r="A159" s="42">
        <v>152</v>
      </c>
      <c r="B159" s="17"/>
      <c r="C159" s="17"/>
      <c r="D159" s="17"/>
      <c r="E159" s="28"/>
      <c r="F159" s="28"/>
      <c r="G159" s="19"/>
      <c r="H159" s="33"/>
      <c r="I159" s="30"/>
      <c r="J159" s="9" t="e">
        <f t="shared" si="2"/>
        <v>#DIV/0!</v>
      </c>
      <c r="K159" s="18"/>
      <c r="L159" s="18"/>
      <c r="M159" s="17"/>
      <c r="N159" s="17"/>
      <c r="O159" s="17"/>
    </row>
    <row r="160" spans="1:15">
      <c r="A160">
        <v>153</v>
      </c>
      <c r="B160" s="17"/>
      <c r="C160" s="17"/>
      <c r="D160" s="17"/>
      <c r="E160" s="28"/>
      <c r="F160" s="28"/>
      <c r="G160" s="19"/>
      <c r="H160" s="33"/>
      <c r="I160" s="30"/>
      <c r="J160" s="43" t="e">
        <f t="shared" si="2"/>
        <v>#DIV/0!</v>
      </c>
      <c r="K160" s="18"/>
      <c r="L160" s="18"/>
      <c r="M160" s="17"/>
      <c r="N160" s="17"/>
      <c r="O160" s="17"/>
    </row>
    <row r="161" spans="1:15">
      <c r="A161">
        <v>154</v>
      </c>
      <c r="B161" s="17"/>
      <c r="C161" s="17"/>
      <c r="D161" s="17"/>
      <c r="E161" s="28"/>
      <c r="F161" s="28"/>
      <c r="G161" s="19"/>
      <c r="H161" s="33"/>
      <c r="I161" s="30"/>
      <c r="J161" s="43" t="e">
        <f t="shared" si="2"/>
        <v>#DIV/0!</v>
      </c>
      <c r="K161" s="18"/>
      <c r="L161" s="18"/>
      <c r="M161" s="17"/>
      <c r="N161" s="17"/>
      <c r="O161" s="17"/>
    </row>
    <row r="162" spans="1:15">
      <c r="A162">
        <v>155</v>
      </c>
      <c r="B162" s="17"/>
      <c r="C162" s="17"/>
      <c r="D162" s="17"/>
      <c r="E162" s="28"/>
      <c r="F162" s="28"/>
      <c r="G162" s="19"/>
      <c r="H162" s="33"/>
      <c r="I162" s="30"/>
      <c r="J162" s="9" t="e">
        <f t="shared" si="2"/>
        <v>#DIV/0!</v>
      </c>
      <c r="K162" s="18"/>
      <c r="L162" s="18"/>
      <c r="M162" s="17"/>
      <c r="N162" s="17"/>
      <c r="O162" s="17"/>
    </row>
    <row r="163" spans="1:15">
      <c r="A163" s="42">
        <v>156</v>
      </c>
      <c r="B163" s="17"/>
      <c r="C163" s="17"/>
      <c r="D163" s="17"/>
      <c r="E163" s="28"/>
      <c r="F163" s="28"/>
      <c r="G163" s="19"/>
      <c r="H163" s="33"/>
      <c r="I163" s="30"/>
      <c r="J163" s="43" t="e">
        <f t="shared" si="2"/>
        <v>#DIV/0!</v>
      </c>
      <c r="K163" s="18"/>
      <c r="L163" s="18"/>
      <c r="M163" s="17"/>
      <c r="N163" s="17"/>
      <c r="O163" s="17"/>
    </row>
    <row r="164" spans="1:15">
      <c r="A164" s="42">
        <v>157</v>
      </c>
      <c r="B164" s="17"/>
      <c r="C164" s="17"/>
      <c r="D164" s="17"/>
      <c r="E164" s="28"/>
      <c r="F164" s="28"/>
      <c r="G164" s="19"/>
      <c r="H164" s="33"/>
      <c r="I164" s="30"/>
      <c r="J164" s="43" t="e">
        <f t="shared" si="2"/>
        <v>#DIV/0!</v>
      </c>
      <c r="K164" s="18"/>
      <c r="L164" s="18"/>
      <c r="M164" s="17"/>
      <c r="N164" s="17"/>
      <c r="O164" s="17"/>
    </row>
    <row r="165" spans="1:15">
      <c r="A165">
        <v>158</v>
      </c>
      <c r="B165" s="17"/>
      <c r="C165" s="17"/>
      <c r="D165" s="17"/>
      <c r="E165" s="28"/>
      <c r="F165" s="28"/>
      <c r="G165" s="19"/>
      <c r="H165" s="33"/>
      <c r="I165" s="30"/>
      <c r="J165" s="9" t="e">
        <f t="shared" si="2"/>
        <v>#DIV/0!</v>
      </c>
      <c r="K165" s="18"/>
      <c r="L165" s="18"/>
      <c r="M165" s="17"/>
      <c r="N165" s="17"/>
      <c r="O165" s="17"/>
    </row>
    <row r="166" spans="1:15">
      <c r="A166">
        <v>159</v>
      </c>
      <c r="B166" s="17"/>
      <c r="C166" s="17"/>
      <c r="D166" s="17"/>
      <c r="E166" s="28"/>
      <c r="F166" s="28"/>
      <c r="G166" s="19"/>
      <c r="H166" s="33"/>
      <c r="I166" s="30"/>
      <c r="J166" s="43" t="e">
        <f t="shared" si="2"/>
        <v>#DIV/0!</v>
      </c>
      <c r="K166" s="18"/>
      <c r="L166" s="18"/>
      <c r="M166" s="17"/>
      <c r="N166" s="17"/>
      <c r="O166" s="17"/>
    </row>
    <row r="167" spans="1:15">
      <c r="A167">
        <v>160</v>
      </c>
      <c r="B167" s="17"/>
      <c r="C167" s="17"/>
      <c r="D167" s="17"/>
      <c r="E167" s="28"/>
      <c r="F167" s="28"/>
      <c r="G167" s="19"/>
      <c r="H167" s="33"/>
      <c r="I167" s="30"/>
      <c r="J167" s="43" t="e">
        <f t="shared" si="2"/>
        <v>#DIV/0!</v>
      </c>
      <c r="K167" s="18"/>
      <c r="L167" s="18"/>
      <c r="M167" s="17"/>
      <c r="N167" s="17"/>
      <c r="O167" s="17"/>
    </row>
    <row r="168" spans="1:15">
      <c r="A168" s="42">
        <v>161</v>
      </c>
      <c r="B168" s="17"/>
      <c r="C168" s="17"/>
      <c r="D168" s="17"/>
      <c r="E168" s="28"/>
      <c r="F168" s="28"/>
      <c r="G168" s="19"/>
      <c r="H168" s="33"/>
      <c r="I168" s="30"/>
      <c r="J168" s="9" t="e">
        <f t="shared" si="2"/>
        <v>#DIV/0!</v>
      </c>
      <c r="K168" s="18"/>
      <c r="L168" s="18"/>
      <c r="M168" s="17"/>
      <c r="N168" s="17"/>
      <c r="O168" s="17"/>
    </row>
    <row r="169" spans="1:15">
      <c r="A169" s="42">
        <v>162</v>
      </c>
      <c r="B169" s="17"/>
      <c r="C169" s="17"/>
      <c r="D169" s="17"/>
      <c r="E169" s="28"/>
      <c r="F169" s="28"/>
      <c r="G169" s="19"/>
      <c r="H169" s="33"/>
      <c r="I169" s="30"/>
      <c r="J169" s="43" t="e">
        <f t="shared" si="2"/>
        <v>#DIV/0!</v>
      </c>
      <c r="K169" s="18"/>
      <c r="L169" s="18"/>
      <c r="M169" s="17"/>
      <c r="N169" s="17"/>
      <c r="O169" s="17"/>
    </row>
    <row r="170" spans="1:15">
      <c r="A170">
        <v>163</v>
      </c>
      <c r="B170" s="17"/>
      <c r="C170" s="17"/>
      <c r="D170" s="17"/>
      <c r="E170" s="28"/>
      <c r="F170" s="28"/>
      <c r="G170" s="19"/>
      <c r="H170" s="33"/>
      <c r="I170" s="30"/>
      <c r="J170" s="43" t="e">
        <f t="shared" si="2"/>
        <v>#DIV/0!</v>
      </c>
      <c r="K170" s="18"/>
      <c r="L170" s="18"/>
      <c r="M170" s="17"/>
      <c r="N170" s="17"/>
      <c r="O170" s="17"/>
    </row>
    <row r="171" spans="1:15">
      <c r="A171">
        <v>164</v>
      </c>
      <c r="B171" s="17"/>
      <c r="C171" s="17"/>
      <c r="D171" s="17"/>
      <c r="E171" s="28"/>
      <c r="F171" s="28"/>
      <c r="G171" s="19"/>
      <c r="H171" s="33"/>
      <c r="I171" s="30"/>
      <c r="J171" s="9" t="e">
        <f t="shared" si="2"/>
        <v>#DIV/0!</v>
      </c>
      <c r="K171" s="18"/>
      <c r="L171" s="18"/>
      <c r="M171" s="17"/>
      <c r="N171" s="17"/>
      <c r="O171" s="17"/>
    </row>
    <row r="172" spans="1:15">
      <c r="A172">
        <v>165</v>
      </c>
      <c r="B172" s="17"/>
      <c r="C172" s="17"/>
      <c r="D172" s="17"/>
      <c r="E172" s="28"/>
      <c r="F172" s="28"/>
      <c r="G172" s="19"/>
      <c r="H172" s="33"/>
      <c r="I172" s="30"/>
      <c r="J172" s="43" t="e">
        <f t="shared" si="2"/>
        <v>#DIV/0!</v>
      </c>
      <c r="K172" s="18"/>
      <c r="L172" s="18"/>
      <c r="M172" s="17"/>
      <c r="N172" s="17"/>
      <c r="O172" s="17"/>
    </row>
    <row r="173" spans="1:15">
      <c r="A173" s="42">
        <v>166</v>
      </c>
      <c r="B173" s="17"/>
      <c r="C173" s="17"/>
      <c r="D173" s="17"/>
      <c r="E173" s="28"/>
      <c r="F173" s="28"/>
      <c r="G173" s="19"/>
      <c r="H173" s="33"/>
      <c r="I173" s="30"/>
      <c r="J173" s="43" t="e">
        <f t="shared" si="2"/>
        <v>#DIV/0!</v>
      </c>
      <c r="K173" s="18"/>
      <c r="L173" s="18"/>
      <c r="M173" s="17"/>
      <c r="N173" s="17"/>
      <c r="O173" s="17"/>
    </row>
    <row r="174" spans="1:15">
      <c r="A174" s="42">
        <v>167</v>
      </c>
      <c r="B174" s="17"/>
      <c r="C174" s="17"/>
      <c r="D174" s="17"/>
      <c r="E174" s="28"/>
      <c r="F174" s="28"/>
      <c r="G174" s="19"/>
      <c r="H174" s="33"/>
      <c r="I174" s="30"/>
      <c r="J174" s="9" t="e">
        <f t="shared" si="2"/>
        <v>#DIV/0!</v>
      </c>
      <c r="K174" s="18"/>
      <c r="L174" s="18"/>
      <c r="M174" s="17"/>
      <c r="N174" s="17"/>
      <c r="O174" s="17"/>
    </row>
    <row r="175" spans="1:15">
      <c r="A175">
        <v>168</v>
      </c>
      <c r="B175" s="17"/>
      <c r="C175" s="17"/>
      <c r="D175" s="17"/>
      <c r="E175" s="28"/>
      <c r="F175" s="28"/>
      <c r="G175" s="19"/>
      <c r="H175" s="33"/>
      <c r="I175" s="30"/>
      <c r="J175" s="43" t="e">
        <f t="shared" si="2"/>
        <v>#DIV/0!</v>
      </c>
      <c r="K175" s="18"/>
      <c r="L175" s="18"/>
      <c r="M175" s="17"/>
      <c r="N175" s="17"/>
      <c r="O175" s="17"/>
    </row>
    <row r="176" spans="1:15">
      <c r="A176">
        <v>169</v>
      </c>
      <c r="B176" s="17"/>
      <c r="C176" s="17"/>
      <c r="D176" s="17"/>
      <c r="E176" s="28"/>
      <c r="F176" s="28"/>
      <c r="G176" s="19"/>
      <c r="H176" s="33"/>
      <c r="I176" s="30"/>
      <c r="J176" s="43" t="e">
        <f t="shared" si="2"/>
        <v>#DIV/0!</v>
      </c>
      <c r="K176" s="18"/>
      <c r="L176" s="18"/>
      <c r="M176" s="17"/>
      <c r="N176" s="17"/>
      <c r="O176" s="17"/>
    </row>
    <row r="177" spans="1:15">
      <c r="A177">
        <v>170</v>
      </c>
      <c r="B177" s="17"/>
      <c r="C177" s="17"/>
      <c r="D177" s="17"/>
      <c r="E177" s="28"/>
      <c r="F177" s="28"/>
      <c r="G177" s="19"/>
      <c r="H177" s="33"/>
      <c r="I177" s="30"/>
      <c r="J177" s="9" t="e">
        <f t="shared" si="2"/>
        <v>#DIV/0!</v>
      </c>
      <c r="K177" s="18"/>
      <c r="L177" s="18"/>
      <c r="M177" s="17"/>
      <c r="N177" s="17"/>
      <c r="O177" s="17"/>
    </row>
    <row r="178" spans="1:15">
      <c r="A178" s="42">
        <v>171</v>
      </c>
      <c r="B178" s="17"/>
      <c r="C178" s="17"/>
      <c r="D178" s="17"/>
      <c r="E178" s="28"/>
      <c r="F178" s="28"/>
      <c r="G178" s="19"/>
      <c r="H178" s="33"/>
      <c r="I178" s="30"/>
      <c r="J178" s="43" t="e">
        <f t="shared" si="2"/>
        <v>#DIV/0!</v>
      </c>
      <c r="K178" s="18"/>
      <c r="L178" s="18"/>
      <c r="M178" s="17"/>
      <c r="N178" s="17"/>
      <c r="O178" s="17"/>
    </row>
    <row r="179" spans="1:15">
      <c r="A179" s="42">
        <v>172</v>
      </c>
      <c r="B179" s="17"/>
      <c r="C179" s="17"/>
      <c r="D179" s="17"/>
      <c r="E179" s="28"/>
      <c r="F179" s="28"/>
      <c r="G179" s="19"/>
      <c r="H179" s="33"/>
      <c r="I179" s="30"/>
      <c r="J179" s="43" t="e">
        <f t="shared" si="2"/>
        <v>#DIV/0!</v>
      </c>
      <c r="K179" s="18"/>
      <c r="L179" s="18"/>
      <c r="M179" s="17"/>
      <c r="N179" s="17"/>
      <c r="O179" s="17"/>
    </row>
    <row r="180" spans="1:15">
      <c r="A180">
        <v>173</v>
      </c>
      <c r="B180" s="17"/>
      <c r="C180" s="17"/>
      <c r="D180" s="17"/>
      <c r="E180" s="28"/>
      <c r="F180" s="28"/>
      <c r="G180" s="19"/>
      <c r="H180" s="33"/>
      <c r="I180" s="30"/>
      <c r="J180" s="9" t="e">
        <f t="shared" si="2"/>
        <v>#DIV/0!</v>
      </c>
      <c r="K180" s="18"/>
      <c r="L180" s="18"/>
      <c r="M180" s="17"/>
      <c r="N180" s="17"/>
      <c r="O180" s="17"/>
    </row>
    <row r="181" spans="1:15">
      <c r="A181">
        <v>174</v>
      </c>
      <c r="B181" s="17"/>
      <c r="C181" s="17"/>
      <c r="D181" s="17"/>
      <c r="E181" s="28"/>
      <c r="F181" s="28"/>
      <c r="G181" s="19"/>
      <c r="H181" s="33"/>
      <c r="I181" s="30"/>
      <c r="J181" s="43" t="e">
        <f t="shared" si="2"/>
        <v>#DIV/0!</v>
      </c>
      <c r="K181" s="18"/>
      <c r="L181" s="18"/>
      <c r="M181" s="17"/>
      <c r="N181" s="17"/>
      <c r="O181" s="17"/>
    </row>
    <row r="182" spans="1:15">
      <c r="A182">
        <v>175</v>
      </c>
      <c r="B182" s="17"/>
      <c r="C182" s="17"/>
      <c r="D182" s="17"/>
      <c r="E182" s="28"/>
      <c r="F182" s="28"/>
      <c r="G182" s="19"/>
      <c r="H182" s="33"/>
      <c r="I182" s="30"/>
      <c r="J182" s="43" t="e">
        <f t="shared" si="2"/>
        <v>#DIV/0!</v>
      </c>
      <c r="K182" s="18"/>
      <c r="L182" s="18"/>
      <c r="M182" s="17"/>
      <c r="N182" s="17"/>
      <c r="O182" s="17"/>
    </row>
    <row r="183" spans="1:15">
      <c r="A183" s="42">
        <v>176</v>
      </c>
      <c r="B183" s="17"/>
      <c r="C183" s="17"/>
      <c r="D183" s="17"/>
      <c r="E183" s="28"/>
      <c r="F183" s="28"/>
      <c r="G183" s="19"/>
      <c r="H183" s="33"/>
      <c r="I183" s="30"/>
      <c r="J183" s="9" t="e">
        <f t="shared" si="2"/>
        <v>#DIV/0!</v>
      </c>
      <c r="K183" s="18"/>
      <c r="L183" s="18"/>
      <c r="M183" s="17"/>
      <c r="N183" s="17"/>
      <c r="O183" s="17"/>
    </row>
    <row r="184" spans="1:15">
      <c r="A184" s="42">
        <v>177</v>
      </c>
      <c r="B184" s="17"/>
      <c r="C184" s="17"/>
      <c r="D184" s="17"/>
      <c r="E184" s="28"/>
      <c r="F184" s="28"/>
      <c r="G184" s="19"/>
      <c r="H184" s="33"/>
      <c r="I184" s="30"/>
      <c r="J184" s="43" t="e">
        <f t="shared" si="2"/>
        <v>#DIV/0!</v>
      </c>
      <c r="K184" s="18"/>
      <c r="L184" s="18"/>
      <c r="M184" s="17"/>
      <c r="N184" s="17"/>
      <c r="O184" s="17"/>
    </row>
    <row r="185" spans="1:15">
      <c r="A185">
        <v>178</v>
      </c>
      <c r="B185" s="17"/>
      <c r="C185" s="17"/>
      <c r="D185" s="17"/>
      <c r="E185" s="28"/>
      <c r="F185" s="28"/>
      <c r="G185" s="19"/>
      <c r="H185" s="33"/>
      <c r="I185" s="30"/>
      <c r="J185" s="43" t="e">
        <f t="shared" si="2"/>
        <v>#DIV/0!</v>
      </c>
      <c r="K185" s="18"/>
      <c r="L185" s="18"/>
      <c r="M185" s="17"/>
      <c r="N185" s="17"/>
      <c r="O185" s="17"/>
    </row>
    <row r="186" spans="1:15">
      <c r="A186">
        <v>179</v>
      </c>
      <c r="B186" s="17"/>
      <c r="C186" s="17"/>
      <c r="D186" s="17"/>
      <c r="E186" s="28"/>
      <c r="F186" s="28"/>
      <c r="G186" s="19"/>
      <c r="H186" s="33"/>
      <c r="I186" s="30"/>
      <c r="J186" s="9" t="e">
        <f t="shared" si="2"/>
        <v>#DIV/0!</v>
      </c>
      <c r="K186" s="18"/>
      <c r="L186" s="18"/>
      <c r="M186" s="17"/>
      <c r="N186" s="17"/>
      <c r="O186" s="17"/>
    </row>
    <row r="187" spans="1:15">
      <c r="A187">
        <v>180</v>
      </c>
      <c r="B187" s="17"/>
      <c r="C187" s="17"/>
      <c r="D187" s="17"/>
      <c r="E187" s="28"/>
      <c r="F187" s="28"/>
      <c r="G187" s="19"/>
      <c r="H187" s="33"/>
      <c r="I187" s="30"/>
      <c r="J187" s="43" t="e">
        <f t="shared" si="2"/>
        <v>#DIV/0!</v>
      </c>
      <c r="K187" s="18"/>
      <c r="L187" s="18"/>
      <c r="M187" s="17"/>
      <c r="N187" s="17"/>
      <c r="O187" s="17"/>
    </row>
    <row r="188" spans="1:15">
      <c r="A188" s="42">
        <v>181</v>
      </c>
      <c r="B188" s="17"/>
      <c r="C188" s="17"/>
      <c r="D188" s="17"/>
      <c r="E188" s="28"/>
      <c r="F188" s="28"/>
      <c r="G188" s="19"/>
      <c r="H188" s="33"/>
      <c r="I188" s="30"/>
      <c r="J188" s="43" t="e">
        <f t="shared" si="2"/>
        <v>#DIV/0!</v>
      </c>
      <c r="K188" s="18"/>
      <c r="L188" s="18"/>
      <c r="M188" s="17"/>
      <c r="N188" s="17"/>
      <c r="O188" s="17"/>
    </row>
    <row r="189" spans="1:15">
      <c r="A189" s="42">
        <v>182</v>
      </c>
      <c r="B189" s="17"/>
      <c r="C189" s="17"/>
      <c r="D189" s="17"/>
      <c r="E189" s="28"/>
      <c r="F189" s="28"/>
      <c r="G189" s="19"/>
      <c r="H189" s="33"/>
      <c r="I189" s="30"/>
      <c r="J189" s="9" t="e">
        <f t="shared" si="2"/>
        <v>#DIV/0!</v>
      </c>
      <c r="K189" s="18"/>
      <c r="L189" s="18"/>
      <c r="M189" s="17"/>
      <c r="N189" s="17"/>
      <c r="O189" s="17"/>
    </row>
    <row r="190" spans="1:15">
      <c r="A190">
        <v>183</v>
      </c>
      <c r="B190" s="17"/>
      <c r="C190" s="17"/>
      <c r="D190" s="17"/>
      <c r="E190" s="28"/>
      <c r="F190" s="28"/>
      <c r="G190" s="19"/>
      <c r="H190" s="33"/>
      <c r="I190" s="30"/>
      <c r="J190" s="43" t="e">
        <f t="shared" si="2"/>
        <v>#DIV/0!</v>
      </c>
      <c r="K190" s="18"/>
      <c r="L190" s="18"/>
      <c r="M190" s="17"/>
      <c r="N190" s="17"/>
      <c r="O190" s="17"/>
    </row>
    <row r="191" spans="1:15">
      <c r="A191">
        <v>184</v>
      </c>
      <c r="B191" s="17"/>
      <c r="C191" s="17"/>
      <c r="D191" s="17"/>
      <c r="E191" s="28"/>
      <c r="F191" s="28"/>
      <c r="G191" s="19"/>
      <c r="H191" s="33"/>
      <c r="I191" s="30"/>
      <c r="J191" s="43" t="e">
        <f t="shared" si="2"/>
        <v>#DIV/0!</v>
      </c>
      <c r="K191" s="18"/>
      <c r="L191" s="18"/>
      <c r="M191" s="17"/>
      <c r="N191" s="17"/>
      <c r="O191" s="17"/>
    </row>
    <row r="192" spans="1:15">
      <c r="A192">
        <v>185</v>
      </c>
      <c r="B192" s="17"/>
      <c r="C192" s="17"/>
      <c r="D192" s="17"/>
      <c r="E192" s="28"/>
      <c r="F192" s="28"/>
      <c r="G192" s="19"/>
      <c r="H192" s="33"/>
      <c r="I192" s="30"/>
      <c r="J192" s="9" t="e">
        <f t="shared" si="2"/>
        <v>#DIV/0!</v>
      </c>
      <c r="K192" s="18"/>
      <c r="L192" s="18"/>
      <c r="M192" s="17"/>
      <c r="N192" s="17"/>
      <c r="O192" s="17"/>
    </row>
    <row r="193" spans="1:15">
      <c r="A193" s="42">
        <v>186</v>
      </c>
      <c r="B193" s="17"/>
      <c r="C193" s="17"/>
      <c r="D193" s="17"/>
      <c r="E193" s="28"/>
      <c r="F193" s="28"/>
      <c r="G193" s="19"/>
      <c r="H193" s="33"/>
      <c r="I193" s="30"/>
      <c r="J193" s="43" t="e">
        <f t="shared" si="2"/>
        <v>#DIV/0!</v>
      </c>
      <c r="K193" s="18"/>
      <c r="L193" s="18"/>
      <c r="M193" s="17"/>
      <c r="N193" s="17"/>
      <c r="O193" s="17"/>
    </row>
    <row r="194" spans="1:15">
      <c r="A194" s="42">
        <v>187</v>
      </c>
      <c r="B194" s="17"/>
      <c r="C194" s="17"/>
      <c r="D194" s="17"/>
      <c r="E194" s="28"/>
      <c r="F194" s="28"/>
      <c r="G194" s="19"/>
      <c r="H194" s="33"/>
      <c r="I194" s="30"/>
      <c r="J194" s="43" t="e">
        <f t="shared" si="2"/>
        <v>#DIV/0!</v>
      </c>
      <c r="K194" s="18"/>
      <c r="L194" s="18"/>
      <c r="M194" s="17"/>
      <c r="N194" s="17"/>
      <c r="O194" s="17"/>
    </row>
    <row r="195" spans="1:15">
      <c r="A195">
        <v>188</v>
      </c>
      <c r="B195" s="17"/>
      <c r="C195" s="17"/>
      <c r="D195" s="17"/>
      <c r="E195" s="28"/>
      <c r="F195" s="28"/>
      <c r="G195" s="19"/>
      <c r="H195" s="33"/>
      <c r="I195" s="30"/>
      <c r="J195" s="9" t="e">
        <f t="shared" si="2"/>
        <v>#DIV/0!</v>
      </c>
      <c r="K195" s="18"/>
      <c r="L195" s="18"/>
      <c r="M195" s="17"/>
      <c r="N195" s="17"/>
      <c r="O195" s="17"/>
    </row>
    <row r="196" spans="1:15">
      <c r="A196">
        <v>189</v>
      </c>
      <c r="B196" s="17"/>
      <c r="C196" s="17"/>
      <c r="D196" s="17"/>
      <c r="E196" s="28"/>
      <c r="F196" s="28"/>
      <c r="G196" s="19"/>
      <c r="H196" s="33"/>
      <c r="I196" s="30"/>
      <c r="J196" s="43" t="e">
        <f t="shared" si="2"/>
        <v>#DIV/0!</v>
      </c>
      <c r="K196" s="18"/>
      <c r="L196" s="18"/>
      <c r="M196" s="17"/>
      <c r="N196" s="17"/>
      <c r="O196" s="17"/>
    </row>
    <row r="197" spans="1:15">
      <c r="A197">
        <v>190</v>
      </c>
      <c r="B197" s="17"/>
      <c r="C197" s="17"/>
      <c r="D197" s="17"/>
      <c r="E197" s="28"/>
      <c r="F197" s="28"/>
      <c r="G197" s="19"/>
      <c r="H197" s="33"/>
      <c r="I197" s="30"/>
      <c r="J197" s="43" t="e">
        <f t="shared" si="2"/>
        <v>#DIV/0!</v>
      </c>
      <c r="K197" s="18"/>
      <c r="L197" s="18"/>
      <c r="M197" s="17"/>
      <c r="N197" s="17"/>
      <c r="O197" s="17"/>
    </row>
    <row r="198" spans="1:15">
      <c r="A198" s="42">
        <v>191</v>
      </c>
      <c r="B198" s="17"/>
      <c r="C198" s="17"/>
      <c r="D198" s="17"/>
      <c r="E198" s="28"/>
      <c r="F198" s="28"/>
      <c r="G198" s="19"/>
      <c r="H198" s="33"/>
      <c r="I198" s="30"/>
      <c r="J198" s="9" t="e">
        <f t="shared" si="2"/>
        <v>#DIV/0!</v>
      </c>
      <c r="K198" s="18"/>
      <c r="L198" s="18"/>
      <c r="M198" s="17"/>
      <c r="N198" s="17"/>
      <c r="O198" s="17"/>
    </row>
    <row r="199" spans="1:15">
      <c r="A199" s="42">
        <v>192</v>
      </c>
      <c r="B199" s="17"/>
      <c r="C199" s="17"/>
      <c r="D199" s="17"/>
      <c r="E199" s="28"/>
      <c r="F199" s="28"/>
      <c r="G199" s="19"/>
      <c r="H199" s="33"/>
      <c r="I199" s="30"/>
      <c r="J199" s="43" t="e">
        <f t="shared" si="2"/>
        <v>#DIV/0!</v>
      </c>
      <c r="K199" s="18"/>
      <c r="L199" s="18"/>
      <c r="M199" s="17"/>
      <c r="N199" s="17"/>
      <c r="O199" s="17"/>
    </row>
    <row r="200" spans="1:15">
      <c r="A200">
        <v>193</v>
      </c>
      <c r="B200" s="17"/>
      <c r="C200" s="17"/>
      <c r="D200" s="17"/>
      <c r="E200" s="28"/>
      <c r="F200" s="28"/>
      <c r="G200" s="19"/>
      <c r="H200" s="33"/>
      <c r="I200" s="30"/>
      <c r="J200" s="43" t="e">
        <f t="shared" si="2"/>
        <v>#DIV/0!</v>
      </c>
      <c r="K200" s="18"/>
      <c r="L200" s="18"/>
      <c r="M200" s="17"/>
      <c r="N200" s="17"/>
      <c r="O200" s="17"/>
    </row>
    <row r="201" spans="1:15">
      <c r="A201">
        <v>194</v>
      </c>
      <c r="B201" s="17"/>
      <c r="C201" s="17"/>
      <c r="D201" s="17"/>
      <c r="E201" s="28"/>
      <c r="F201" s="28"/>
      <c r="G201" s="19"/>
      <c r="H201" s="33"/>
      <c r="I201" s="30"/>
      <c r="J201" s="9" t="e">
        <f t="shared" si="2"/>
        <v>#DIV/0!</v>
      </c>
      <c r="K201" s="18"/>
      <c r="L201" s="18"/>
      <c r="M201" s="17"/>
      <c r="N201" s="17"/>
      <c r="O201" s="17"/>
    </row>
    <row r="202" spans="1:15">
      <c r="A202">
        <v>195</v>
      </c>
      <c r="B202" s="17"/>
      <c r="C202" s="17"/>
      <c r="D202" s="17"/>
      <c r="E202" s="28"/>
      <c r="F202" s="28"/>
      <c r="G202" s="19"/>
      <c r="H202" s="33"/>
      <c r="I202" s="30"/>
      <c r="J202" s="43" t="e">
        <f t="shared" si="2"/>
        <v>#DIV/0!</v>
      </c>
      <c r="K202" s="18"/>
      <c r="L202" s="18"/>
      <c r="M202" s="17"/>
      <c r="N202" s="17"/>
      <c r="O202" s="17"/>
    </row>
    <row r="203" spans="1:15">
      <c r="A203" s="42">
        <v>196</v>
      </c>
      <c r="B203" s="17"/>
      <c r="C203" s="17"/>
      <c r="D203" s="17"/>
      <c r="E203" s="28"/>
      <c r="F203" s="28"/>
      <c r="G203" s="19"/>
      <c r="H203" s="33"/>
      <c r="I203" s="30"/>
      <c r="J203" s="43" t="e">
        <f t="shared" si="2"/>
        <v>#DIV/0!</v>
      </c>
      <c r="K203" s="18"/>
      <c r="L203" s="18"/>
      <c r="M203" s="17"/>
      <c r="N203" s="17"/>
      <c r="O203" s="17"/>
    </row>
    <row r="204" spans="1:15">
      <c r="A204" s="42">
        <v>197</v>
      </c>
      <c r="B204" s="17"/>
      <c r="C204" s="17"/>
      <c r="D204" s="17"/>
      <c r="E204" s="28"/>
      <c r="F204" s="28"/>
      <c r="G204" s="19"/>
      <c r="H204" s="33"/>
      <c r="I204" s="30"/>
      <c r="J204" s="9" t="e">
        <f t="shared" si="2"/>
        <v>#DIV/0!</v>
      </c>
      <c r="K204" s="18"/>
      <c r="L204" s="18"/>
      <c r="M204" s="17"/>
      <c r="N204" s="17"/>
      <c r="O204" s="17"/>
    </row>
    <row r="205" spans="1:15">
      <c r="A205">
        <v>198</v>
      </c>
      <c r="B205" s="17"/>
      <c r="C205" s="17"/>
      <c r="D205" s="17"/>
      <c r="E205" s="28"/>
      <c r="F205" s="28"/>
      <c r="G205" s="19"/>
      <c r="H205" s="33"/>
      <c r="I205" s="30"/>
      <c r="J205" s="43" t="e">
        <f t="shared" si="2"/>
        <v>#DIV/0!</v>
      </c>
      <c r="K205" s="18"/>
      <c r="L205" s="18"/>
      <c r="M205" s="17"/>
      <c r="N205" s="17"/>
      <c r="O205" s="17"/>
    </row>
    <row r="206" spans="1:15">
      <c r="A206">
        <v>199</v>
      </c>
      <c r="B206" s="17"/>
      <c r="C206" s="17"/>
      <c r="D206" s="17"/>
      <c r="E206" s="28"/>
      <c r="F206" s="28"/>
      <c r="G206" s="19"/>
      <c r="H206" s="33"/>
      <c r="I206" s="30"/>
      <c r="J206" s="43" t="e">
        <f t="shared" si="2"/>
        <v>#DIV/0!</v>
      </c>
      <c r="K206" s="18"/>
      <c r="L206" s="18"/>
      <c r="M206" s="17"/>
      <c r="N206" s="17"/>
      <c r="O206" s="17"/>
    </row>
    <row r="207" spans="1:15">
      <c r="A207">
        <v>200</v>
      </c>
      <c r="B207" s="17"/>
      <c r="C207" s="17"/>
      <c r="D207" s="17"/>
      <c r="E207" s="28"/>
      <c r="F207" s="28"/>
      <c r="G207" s="19"/>
      <c r="H207" s="33"/>
      <c r="I207" s="30"/>
      <c r="J207" s="9" t="e">
        <f t="shared" si="2"/>
        <v>#DIV/0!</v>
      </c>
      <c r="K207" s="18"/>
      <c r="L207" s="18"/>
      <c r="M207" s="17"/>
      <c r="N207" s="17"/>
      <c r="O207" s="17"/>
    </row>
    <row r="208" spans="1:15">
      <c r="A208" s="42">
        <v>201</v>
      </c>
      <c r="B208" s="17"/>
      <c r="C208" s="17"/>
      <c r="D208" s="17"/>
      <c r="E208" s="28"/>
      <c r="F208" s="28"/>
      <c r="G208" s="19"/>
      <c r="H208" s="33"/>
      <c r="I208" s="30"/>
      <c r="J208" s="43" t="e">
        <f t="shared" si="2"/>
        <v>#DIV/0!</v>
      </c>
      <c r="K208" s="18"/>
      <c r="L208" s="18"/>
      <c r="M208" s="17"/>
      <c r="N208" s="17"/>
      <c r="O208" s="17"/>
    </row>
    <row r="209" spans="1:15">
      <c r="A209" s="42">
        <v>202</v>
      </c>
      <c r="B209" s="17"/>
      <c r="C209" s="17"/>
      <c r="D209" s="17"/>
      <c r="E209" s="28"/>
      <c r="F209" s="28"/>
      <c r="G209" s="19"/>
      <c r="H209" s="33"/>
      <c r="I209" s="30"/>
      <c r="J209" s="43" t="e">
        <f t="shared" si="2"/>
        <v>#DIV/0!</v>
      </c>
      <c r="K209" s="18"/>
      <c r="L209" s="18"/>
      <c r="M209" s="17"/>
      <c r="N209" s="17"/>
      <c r="O209" s="17"/>
    </row>
    <row r="210" spans="1:15">
      <c r="A210">
        <v>203</v>
      </c>
      <c r="B210" s="17"/>
      <c r="C210" s="17"/>
      <c r="D210" s="17"/>
      <c r="E210" s="28"/>
      <c r="F210" s="28"/>
      <c r="G210" s="19"/>
      <c r="H210" s="33"/>
      <c r="I210" s="30"/>
      <c r="J210" s="9" t="e">
        <f t="shared" si="2"/>
        <v>#DIV/0!</v>
      </c>
      <c r="K210" s="18"/>
      <c r="L210" s="18"/>
      <c r="M210" s="17"/>
      <c r="N210" s="17"/>
      <c r="O210" s="17"/>
    </row>
    <row r="211" spans="1:15">
      <c r="A211">
        <v>204</v>
      </c>
      <c r="B211" s="17"/>
      <c r="C211" s="17"/>
      <c r="D211" s="17"/>
      <c r="E211" s="28"/>
      <c r="F211" s="28"/>
      <c r="G211" s="19"/>
      <c r="H211" s="33"/>
      <c r="I211" s="30"/>
      <c r="J211" s="43" t="e">
        <f t="shared" si="2"/>
        <v>#DIV/0!</v>
      </c>
      <c r="K211" s="18"/>
      <c r="L211" s="18"/>
      <c r="M211" s="17"/>
      <c r="N211" s="17"/>
      <c r="O211" s="17"/>
    </row>
    <row r="212" spans="1:15">
      <c r="A212">
        <v>205</v>
      </c>
      <c r="B212" s="17"/>
      <c r="C212" s="17"/>
      <c r="D212" s="17"/>
      <c r="E212" s="28"/>
      <c r="F212" s="28"/>
      <c r="G212" s="19"/>
      <c r="H212" s="33"/>
      <c r="I212" s="30"/>
      <c r="J212" s="43" t="e">
        <f t="shared" si="2"/>
        <v>#DIV/0!</v>
      </c>
      <c r="K212" s="18"/>
      <c r="L212" s="18"/>
      <c r="M212" s="17"/>
      <c r="N212" s="17"/>
      <c r="O212" s="17"/>
    </row>
    <row r="213" spans="1:15">
      <c r="A213" s="42">
        <v>206</v>
      </c>
      <c r="B213" s="17"/>
      <c r="C213" s="17"/>
      <c r="D213" s="17"/>
      <c r="E213" s="28"/>
      <c r="F213" s="28"/>
      <c r="G213" s="19"/>
      <c r="H213" s="33"/>
      <c r="I213" s="30"/>
      <c r="J213" s="9" t="e">
        <f t="shared" si="2"/>
        <v>#DIV/0!</v>
      </c>
      <c r="K213" s="18"/>
      <c r="L213" s="18"/>
      <c r="M213" s="17"/>
      <c r="N213" s="17"/>
      <c r="O213" s="17"/>
    </row>
    <row r="214" spans="1:15">
      <c r="A214" s="42">
        <v>207</v>
      </c>
      <c r="B214" s="17"/>
      <c r="C214" s="17"/>
      <c r="D214" s="17"/>
      <c r="E214" s="28"/>
      <c r="F214" s="28"/>
      <c r="G214" s="19"/>
      <c r="H214" s="33"/>
      <c r="I214" s="30"/>
      <c r="J214" s="43" t="e">
        <f t="shared" si="2"/>
        <v>#DIV/0!</v>
      </c>
      <c r="K214" s="18"/>
      <c r="L214" s="18"/>
      <c r="M214" s="17"/>
      <c r="N214" s="17"/>
      <c r="O214" s="17"/>
    </row>
    <row r="215" spans="1:15">
      <c r="A215">
        <v>208</v>
      </c>
      <c r="B215" s="17"/>
      <c r="C215" s="17"/>
      <c r="D215" s="17"/>
      <c r="E215" s="28"/>
      <c r="F215" s="28"/>
      <c r="G215" s="19"/>
      <c r="H215" s="33"/>
      <c r="I215" s="30"/>
      <c r="J215" s="43" t="e">
        <f t="shared" si="2"/>
        <v>#DIV/0!</v>
      </c>
      <c r="K215" s="18"/>
      <c r="L215" s="18"/>
      <c r="M215" s="17"/>
      <c r="N215" s="17"/>
      <c r="O215" s="17"/>
    </row>
    <row r="216" spans="1:15">
      <c r="A216">
        <v>209</v>
      </c>
      <c r="B216" s="17"/>
      <c r="C216" s="17"/>
      <c r="D216" s="17"/>
      <c r="E216" s="28"/>
      <c r="F216" s="28"/>
      <c r="G216" s="19"/>
      <c r="H216" s="33"/>
      <c r="I216" s="30"/>
      <c r="J216" s="9" t="e">
        <f t="shared" si="2"/>
        <v>#DIV/0!</v>
      </c>
      <c r="K216" s="18"/>
      <c r="L216" s="18"/>
      <c r="M216" s="17"/>
      <c r="N216" s="17"/>
      <c r="O216" s="17"/>
    </row>
    <row r="217" spans="1:15">
      <c r="A217">
        <v>210</v>
      </c>
      <c r="B217" s="17"/>
      <c r="C217" s="17"/>
      <c r="D217" s="17"/>
      <c r="E217" s="28"/>
      <c r="F217" s="28"/>
      <c r="G217" s="19"/>
      <c r="H217" s="33"/>
      <c r="I217" s="30"/>
      <c r="J217" s="43" t="e">
        <f t="shared" si="2"/>
        <v>#DIV/0!</v>
      </c>
      <c r="K217" s="18"/>
      <c r="L217" s="18"/>
      <c r="M217" s="17"/>
      <c r="N217" s="17"/>
      <c r="O217" s="17"/>
    </row>
    <row r="218" spans="1:15">
      <c r="A218" s="42">
        <v>211</v>
      </c>
      <c r="B218" s="17"/>
      <c r="C218" s="17"/>
      <c r="D218" s="17"/>
      <c r="E218" s="28"/>
      <c r="F218" s="28"/>
      <c r="G218" s="19"/>
      <c r="H218" s="33"/>
      <c r="I218" s="30"/>
      <c r="J218" s="43" t="e">
        <f t="shared" si="2"/>
        <v>#DIV/0!</v>
      </c>
      <c r="K218" s="18"/>
      <c r="L218" s="18"/>
      <c r="M218" s="17"/>
      <c r="N218" s="17"/>
      <c r="O218" s="17"/>
    </row>
    <row r="219" spans="1:15">
      <c r="A219" s="42">
        <v>212</v>
      </c>
      <c r="B219" s="17"/>
      <c r="C219" s="17"/>
      <c r="D219" s="17"/>
      <c r="E219" s="28"/>
      <c r="F219" s="28"/>
      <c r="G219" s="19"/>
      <c r="H219" s="33"/>
      <c r="I219" s="30"/>
      <c r="J219" s="9" t="e">
        <f t="shared" si="2"/>
        <v>#DIV/0!</v>
      </c>
      <c r="K219" s="18"/>
      <c r="L219" s="18"/>
      <c r="M219" s="17"/>
      <c r="N219" s="17"/>
      <c r="O219" s="17"/>
    </row>
    <row r="220" spans="1:15">
      <c r="A220">
        <v>213</v>
      </c>
      <c r="B220" s="17"/>
      <c r="C220" s="17"/>
      <c r="D220" s="17"/>
      <c r="E220" s="28"/>
      <c r="F220" s="28"/>
      <c r="G220" s="19"/>
      <c r="H220" s="33"/>
      <c r="I220" s="30"/>
      <c r="J220" s="43" t="e">
        <f t="shared" si="2"/>
        <v>#DIV/0!</v>
      </c>
      <c r="K220" s="18"/>
      <c r="L220" s="18"/>
      <c r="M220" s="17"/>
      <c r="N220" s="17"/>
      <c r="O220" s="17"/>
    </row>
    <row r="221" spans="1:15">
      <c r="A221">
        <v>214</v>
      </c>
      <c r="B221" s="17"/>
      <c r="C221" s="17"/>
      <c r="D221" s="17"/>
      <c r="E221" s="28"/>
      <c r="F221" s="28"/>
      <c r="G221" s="19"/>
      <c r="H221" s="33"/>
      <c r="I221" s="30"/>
      <c r="J221" s="43" t="e">
        <f t="shared" si="2"/>
        <v>#DIV/0!</v>
      </c>
      <c r="K221" s="18"/>
      <c r="L221" s="18"/>
      <c r="M221" s="17"/>
      <c r="N221" s="17"/>
      <c r="O221" s="17"/>
    </row>
    <row r="222" spans="1:15">
      <c r="A222">
        <v>215</v>
      </c>
      <c r="B222" s="17"/>
      <c r="C222" s="17"/>
      <c r="D222" s="17"/>
      <c r="E222" s="28"/>
      <c r="F222" s="28"/>
      <c r="G222" s="19"/>
      <c r="H222" s="33"/>
      <c r="I222" s="30"/>
      <c r="J222" s="9" t="e">
        <f t="shared" si="2"/>
        <v>#DIV/0!</v>
      </c>
      <c r="K222" s="18"/>
      <c r="L222" s="18"/>
      <c r="M222" s="17"/>
      <c r="N222" s="17"/>
      <c r="O222" s="17"/>
    </row>
    <row r="223" spans="1:15">
      <c r="A223" s="42">
        <v>216</v>
      </c>
      <c r="B223" s="17"/>
      <c r="C223" s="17"/>
      <c r="D223" s="17"/>
      <c r="E223" s="28"/>
      <c r="F223" s="28"/>
      <c r="G223" s="19"/>
      <c r="H223" s="33"/>
      <c r="I223" s="30"/>
      <c r="J223" s="43" t="e">
        <f t="shared" si="2"/>
        <v>#DIV/0!</v>
      </c>
      <c r="K223" s="18"/>
      <c r="L223" s="18"/>
      <c r="M223" s="17"/>
      <c r="N223" s="17"/>
      <c r="O223" s="17"/>
    </row>
    <row r="224" spans="1:15">
      <c r="A224" s="42">
        <v>217</v>
      </c>
      <c r="B224" s="17"/>
      <c r="C224" s="17"/>
      <c r="D224" s="17"/>
      <c r="E224" s="28"/>
      <c r="F224" s="28"/>
      <c r="G224" s="19"/>
      <c r="H224" s="33"/>
      <c r="I224" s="30"/>
      <c r="J224" s="43" t="e">
        <f t="shared" si="2"/>
        <v>#DIV/0!</v>
      </c>
      <c r="K224" s="18"/>
      <c r="L224" s="18"/>
      <c r="M224" s="17"/>
      <c r="N224" s="17"/>
      <c r="O224" s="17"/>
    </row>
    <row r="225" spans="1:15">
      <c r="A225">
        <v>218</v>
      </c>
      <c r="B225" s="17"/>
      <c r="C225" s="17"/>
      <c r="D225" s="17"/>
      <c r="E225" s="28"/>
      <c r="F225" s="28"/>
      <c r="G225" s="19"/>
      <c r="H225" s="33"/>
      <c r="I225" s="30"/>
      <c r="J225" s="9" t="e">
        <f t="shared" si="2"/>
        <v>#DIV/0!</v>
      </c>
      <c r="K225" s="18"/>
      <c r="L225" s="18"/>
      <c r="M225" s="17"/>
      <c r="N225" s="17"/>
      <c r="O225" s="17"/>
    </row>
    <row r="226" spans="1:15">
      <c r="A226">
        <v>219</v>
      </c>
      <c r="B226" s="17"/>
      <c r="C226" s="17"/>
      <c r="D226" s="17"/>
      <c r="E226" s="28"/>
      <c r="F226" s="28"/>
      <c r="G226" s="19"/>
      <c r="H226" s="33"/>
      <c r="I226" s="30"/>
      <c r="J226" s="43" t="e">
        <f t="shared" si="2"/>
        <v>#DIV/0!</v>
      </c>
      <c r="K226" s="18"/>
      <c r="L226" s="18"/>
      <c r="M226" s="17"/>
      <c r="N226" s="17"/>
      <c r="O226" s="17"/>
    </row>
    <row r="227" spans="1:15">
      <c r="A227">
        <v>220</v>
      </c>
      <c r="B227" s="17"/>
      <c r="C227" s="17"/>
      <c r="D227" s="17"/>
      <c r="E227" s="28"/>
      <c r="F227" s="28"/>
      <c r="G227" s="19"/>
      <c r="H227" s="33"/>
      <c r="I227" s="30"/>
      <c r="J227" s="43" t="e">
        <f t="shared" si="2"/>
        <v>#DIV/0!</v>
      </c>
      <c r="K227" s="18"/>
      <c r="L227" s="18"/>
      <c r="M227" s="17"/>
      <c r="N227" s="17"/>
      <c r="O227" s="17"/>
    </row>
    <row r="228" spans="1:15">
      <c r="A228" s="42">
        <v>221</v>
      </c>
      <c r="B228" s="17"/>
      <c r="C228" s="17"/>
      <c r="D228" s="17"/>
      <c r="E228" s="28"/>
      <c r="F228" s="28"/>
      <c r="G228" s="19"/>
      <c r="H228" s="33"/>
      <c r="I228" s="30"/>
      <c r="J228" s="9" t="e">
        <f t="shared" si="2"/>
        <v>#DIV/0!</v>
      </c>
      <c r="K228" s="18"/>
      <c r="L228" s="18"/>
      <c r="M228" s="17"/>
      <c r="N228" s="17"/>
      <c r="O228" s="17"/>
    </row>
    <row r="229" spans="1:15">
      <c r="A229" s="42">
        <v>222</v>
      </c>
      <c r="B229" s="17"/>
      <c r="C229" s="17"/>
      <c r="D229" s="17"/>
      <c r="E229" s="28"/>
      <c r="F229" s="28"/>
      <c r="G229" s="19"/>
      <c r="H229" s="33"/>
      <c r="I229" s="30"/>
      <c r="J229" s="43" t="e">
        <f t="shared" si="2"/>
        <v>#DIV/0!</v>
      </c>
      <c r="K229" s="18"/>
      <c r="L229" s="18"/>
      <c r="M229" s="17"/>
      <c r="N229" s="17"/>
      <c r="O229" s="17"/>
    </row>
    <row r="230" spans="1:15">
      <c r="A230">
        <v>223</v>
      </c>
      <c r="B230" s="17"/>
      <c r="C230" s="17"/>
      <c r="D230" s="17"/>
      <c r="E230" s="28"/>
      <c r="F230" s="28"/>
      <c r="G230" s="19"/>
      <c r="H230" s="33"/>
      <c r="I230" s="30"/>
      <c r="J230" s="43" t="e">
        <f t="shared" si="2"/>
        <v>#DIV/0!</v>
      </c>
      <c r="K230" s="18"/>
      <c r="L230" s="18"/>
      <c r="M230" s="17"/>
      <c r="N230" s="17"/>
      <c r="O230" s="17"/>
    </row>
    <row r="231" spans="1:15">
      <c r="A231">
        <v>224</v>
      </c>
      <c r="B231" s="17"/>
      <c r="C231" s="17"/>
      <c r="D231" s="17"/>
      <c r="E231" s="28"/>
      <c r="F231" s="28"/>
      <c r="G231" s="19"/>
      <c r="H231" s="33"/>
      <c r="I231" s="30"/>
      <c r="J231" s="9" t="e">
        <f t="shared" si="2"/>
        <v>#DIV/0!</v>
      </c>
      <c r="K231" s="18"/>
      <c r="L231" s="18"/>
      <c r="M231" s="17"/>
      <c r="N231" s="17"/>
      <c r="O231" s="17"/>
    </row>
    <row r="232" spans="1:15">
      <c r="A232">
        <v>225</v>
      </c>
      <c r="B232" s="17"/>
      <c r="C232" s="17"/>
      <c r="D232" s="17"/>
      <c r="E232" s="28"/>
      <c r="F232" s="28"/>
      <c r="G232" s="19"/>
      <c r="H232" s="33"/>
      <c r="I232" s="30"/>
      <c r="J232" s="43" t="e">
        <f t="shared" si="2"/>
        <v>#DIV/0!</v>
      </c>
      <c r="K232" s="18"/>
      <c r="L232" s="18"/>
      <c r="M232" s="17"/>
      <c r="N232" s="17"/>
      <c r="O232" s="17"/>
    </row>
    <row r="233" spans="1:15">
      <c r="A233" s="42">
        <v>226</v>
      </c>
      <c r="B233" s="17"/>
      <c r="C233" s="17"/>
      <c r="D233" s="17"/>
      <c r="E233" s="28"/>
      <c r="F233" s="28"/>
      <c r="G233" s="19"/>
      <c r="H233" s="33"/>
      <c r="I233" s="30"/>
      <c r="J233" s="43" t="e">
        <f t="shared" si="2"/>
        <v>#DIV/0!</v>
      </c>
      <c r="K233" s="18"/>
      <c r="L233" s="18"/>
      <c r="M233" s="17"/>
      <c r="N233" s="17"/>
      <c r="O233" s="17"/>
    </row>
    <row r="234" spans="1:15">
      <c r="A234" s="42">
        <v>227</v>
      </c>
      <c r="B234" s="17"/>
      <c r="C234" s="17"/>
      <c r="D234" s="17"/>
      <c r="E234" s="28"/>
      <c r="F234" s="28"/>
      <c r="G234" s="19"/>
      <c r="H234" s="33"/>
      <c r="I234" s="30"/>
      <c r="J234" s="9" t="e">
        <f t="shared" si="2"/>
        <v>#DIV/0!</v>
      </c>
      <c r="K234" s="18"/>
      <c r="L234" s="18"/>
      <c r="M234" s="17"/>
      <c r="N234" s="17"/>
      <c r="O234" s="17"/>
    </row>
    <row r="235" spans="1:15">
      <c r="A235">
        <v>228</v>
      </c>
      <c r="B235" s="17"/>
      <c r="C235" s="17"/>
      <c r="D235" s="17"/>
      <c r="E235" s="28"/>
      <c r="F235" s="28"/>
      <c r="G235" s="19"/>
      <c r="H235" s="33"/>
      <c r="I235" s="30"/>
      <c r="J235" s="43" t="e">
        <f t="shared" si="2"/>
        <v>#DIV/0!</v>
      </c>
      <c r="K235" s="18"/>
      <c r="L235" s="18"/>
      <c r="M235" s="17"/>
      <c r="N235" s="17"/>
      <c r="O235" s="17"/>
    </row>
    <row r="236" spans="1:15">
      <c r="A236">
        <v>229</v>
      </c>
      <c r="B236" s="17"/>
      <c r="C236" s="17"/>
      <c r="D236" s="17"/>
      <c r="E236" s="28"/>
      <c r="F236" s="28"/>
      <c r="G236" s="19"/>
      <c r="H236" s="33"/>
      <c r="I236" s="30"/>
      <c r="J236" s="43" t="e">
        <f t="shared" si="2"/>
        <v>#DIV/0!</v>
      </c>
      <c r="K236" s="18"/>
      <c r="L236" s="18"/>
      <c r="M236" s="17"/>
      <c r="N236" s="17"/>
      <c r="O236" s="17"/>
    </row>
    <row r="237" spans="1:15">
      <c r="A237">
        <v>230</v>
      </c>
      <c r="B237" s="17"/>
      <c r="C237" s="17"/>
      <c r="D237" s="17"/>
      <c r="E237" s="28"/>
      <c r="F237" s="28"/>
      <c r="G237" s="19"/>
      <c r="H237" s="33"/>
      <c r="I237" s="30"/>
      <c r="J237" s="9" t="e">
        <f t="shared" si="2"/>
        <v>#DIV/0!</v>
      </c>
      <c r="K237" s="18"/>
      <c r="L237" s="18"/>
      <c r="M237" s="17"/>
      <c r="N237" s="17"/>
      <c r="O237" s="17"/>
    </row>
    <row r="238" spans="1:15">
      <c r="A238" s="42">
        <v>231</v>
      </c>
      <c r="B238" s="17"/>
      <c r="C238" s="17"/>
      <c r="D238" s="17"/>
      <c r="E238" s="28"/>
      <c r="F238" s="28"/>
      <c r="G238" s="19"/>
      <c r="H238" s="33"/>
      <c r="I238" s="30"/>
      <c r="J238" s="43" t="e">
        <f t="shared" si="2"/>
        <v>#DIV/0!</v>
      </c>
      <c r="K238" s="18"/>
      <c r="L238" s="18"/>
      <c r="M238" s="17"/>
      <c r="N238" s="17"/>
      <c r="O238" s="17"/>
    </row>
    <row r="239" spans="1:15">
      <c r="A239" s="42">
        <v>232</v>
      </c>
      <c r="B239" s="17"/>
      <c r="C239" s="17"/>
      <c r="D239" s="17"/>
      <c r="E239" s="28"/>
      <c r="F239" s="28"/>
      <c r="G239" s="19"/>
      <c r="H239" s="33"/>
      <c r="I239" s="30"/>
      <c r="J239" s="43" t="e">
        <f t="shared" si="2"/>
        <v>#DIV/0!</v>
      </c>
      <c r="K239" s="18"/>
      <c r="L239" s="18"/>
      <c r="M239" s="17"/>
      <c r="N239" s="17"/>
      <c r="O239" s="17"/>
    </row>
    <row r="240" spans="1:15">
      <c r="A240">
        <v>233</v>
      </c>
      <c r="B240" s="17"/>
      <c r="C240" s="17"/>
      <c r="D240" s="17"/>
      <c r="E240" s="28"/>
      <c r="F240" s="28"/>
      <c r="G240" s="19"/>
      <c r="H240" s="33"/>
      <c r="I240" s="30"/>
      <c r="J240" s="9" t="e">
        <f t="shared" si="2"/>
        <v>#DIV/0!</v>
      </c>
      <c r="K240" s="18"/>
      <c r="L240" s="18"/>
      <c r="M240" s="17"/>
      <c r="N240" s="17"/>
      <c r="O240" s="17"/>
    </row>
    <row r="241" spans="1:15">
      <c r="A241">
        <v>234</v>
      </c>
      <c r="B241" s="17"/>
      <c r="C241" s="17"/>
      <c r="D241" s="17"/>
      <c r="E241" s="28"/>
      <c r="F241" s="28"/>
      <c r="G241" s="19"/>
      <c r="H241" s="33"/>
      <c r="I241" s="30"/>
      <c r="J241" s="43" t="e">
        <f t="shared" si="2"/>
        <v>#DIV/0!</v>
      </c>
      <c r="K241" s="18"/>
      <c r="L241" s="18"/>
      <c r="M241" s="17"/>
      <c r="N241" s="17"/>
      <c r="O241" s="17"/>
    </row>
    <row r="242" spans="1:15">
      <c r="A242">
        <v>235</v>
      </c>
      <c r="B242" s="17"/>
      <c r="C242" s="17"/>
      <c r="D242" s="17"/>
      <c r="E242" s="28"/>
      <c r="F242" s="28"/>
      <c r="G242" s="19"/>
      <c r="H242" s="33"/>
      <c r="I242" s="30"/>
      <c r="J242" s="43" t="e">
        <f t="shared" si="2"/>
        <v>#DIV/0!</v>
      </c>
      <c r="K242" s="18"/>
      <c r="L242" s="18"/>
      <c r="M242" s="17"/>
      <c r="N242" s="17"/>
      <c r="O242" s="17"/>
    </row>
    <row r="243" spans="1:15">
      <c r="A243" s="42">
        <v>236</v>
      </c>
      <c r="B243" s="17"/>
      <c r="C243" s="17"/>
      <c r="D243" s="17"/>
      <c r="E243" s="28"/>
      <c r="F243" s="28"/>
      <c r="G243" s="19"/>
      <c r="H243" s="33"/>
      <c r="I243" s="30"/>
      <c r="J243" s="9" t="e">
        <f t="shared" si="2"/>
        <v>#DIV/0!</v>
      </c>
      <c r="K243" s="18"/>
      <c r="L243" s="18"/>
      <c r="M243" s="17"/>
      <c r="N243" s="17"/>
      <c r="O243" s="17"/>
    </row>
    <row r="244" spans="1:15">
      <c r="A244" s="42">
        <v>237</v>
      </c>
      <c r="B244" s="17"/>
      <c r="C244" s="17"/>
      <c r="D244" s="17"/>
      <c r="E244" s="28"/>
      <c r="F244" s="28"/>
      <c r="G244" s="19"/>
      <c r="H244" s="33"/>
      <c r="I244" s="30"/>
      <c r="J244" s="43" t="e">
        <f t="shared" si="2"/>
        <v>#DIV/0!</v>
      </c>
      <c r="K244" s="18"/>
      <c r="L244" s="18"/>
      <c r="M244" s="17"/>
      <c r="N244" s="17"/>
      <c r="O244" s="17"/>
    </row>
    <row r="245" spans="1:15">
      <c r="A245">
        <v>238</v>
      </c>
      <c r="B245" s="17"/>
      <c r="C245" s="17"/>
      <c r="D245" s="17"/>
      <c r="E245" s="28"/>
      <c r="F245" s="28"/>
      <c r="G245" s="19"/>
      <c r="H245" s="33"/>
      <c r="I245" s="30"/>
      <c r="J245" s="43" t="e">
        <f t="shared" si="2"/>
        <v>#DIV/0!</v>
      </c>
      <c r="K245" s="18"/>
      <c r="L245" s="18"/>
      <c r="M245" s="17"/>
      <c r="N245" s="17"/>
      <c r="O245" s="17"/>
    </row>
    <row r="246" spans="1:15">
      <c r="A246">
        <v>239</v>
      </c>
      <c r="B246" s="17"/>
      <c r="C246" s="17"/>
      <c r="D246" s="17"/>
      <c r="E246" s="28"/>
      <c r="F246" s="28"/>
      <c r="G246" s="19"/>
      <c r="H246" s="33"/>
      <c r="I246" s="30"/>
      <c r="J246" s="9" t="e">
        <f t="shared" si="2"/>
        <v>#DIV/0!</v>
      </c>
      <c r="K246" s="18"/>
      <c r="L246" s="18"/>
      <c r="M246" s="17"/>
      <c r="N246" s="17"/>
      <c r="O246" s="17"/>
    </row>
    <row r="247" spans="1:15">
      <c r="A247">
        <v>240</v>
      </c>
      <c r="B247" s="17"/>
      <c r="C247" s="17"/>
      <c r="D247" s="17"/>
      <c r="E247" s="28"/>
      <c r="F247" s="28"/>
      <c r="G247" s="19"/>
      <c r="H247" s="33"/>
      <c r="I247" s="30"/>
      <c r="J247" s="43" t="e">
        <f t="shared" si="2"/>
        <v>#DIV/0!</v>
      </c>
      <c r="K247" s="18"/>
      <c r="L247" s="18"/>
      <c r="M247" s="17"/>
      <c r="N247" s="17"/>
      <c r="O247" s="17"/>
    </row>
    <row r="248" spans="1:15">
      <c r="A248" s="42">
        <v>241</v>
      </c>
      <c r="B248" s="17"/>
      <c r="C248" s="17"/>
      <c r="D248" s="17"/>
      <c r="E248" s="28"/>
      <c r="F248" s="28"/>
      <c r="G248" s="19"/>
      <c r="H248" s="33"/>
      <c r="I248" s="30"/>
      <c r="J248" s="43" t="e">
        <f t="shared" si="2"/>
        <v>#DIV/0!</v>
      </c>
      <c r="K248" s="18"/>
      <c r="L248" s="18"/>
      <c r="M248" s="17"/>
      <c r="N248" s="17"/>
      <c r="O248" s="17"/>
    </row>
    <row r="249" spans="1:15">
      <c r="A249" s="42">
        <v>242</v>
      </c>
      <c r="B249" s="17"/>
      <c r="C249" s="17"/>
      <c r="D249" s="17"/>
      <c r="E249" s="28"/>
      <c r="F249" s="28"/>
      <c r="G249" s="19"/>
      <c r="H249" s="33"/>
      <c r="I249" s="30"/>
      <c r="J249" s="9" t="e">
        <f t="shared" si="2"/>
        <v>#DIV/0!</v>
      </c>
      <c r="K249" s="18"/>
      <c r="L249" s="18"/>
      <c r="M249" s="17"/>
      <c r="N249" s="17"/>
      <c r="O249" s="17"/>
    </row>
    <row r="250" spans="1:15">
      <c r="A250">
        <v>243</v>
      </c>
      <c r="B250" s="17"/>
      <c r="C250" s="17"/>
      <c r="D250" s="17"/>
      <c r="E250" s="28"/>
      <c r="F250" s="28"/>
      <c r="G250" s="19"/>
      <c r="H250" s="33"/>
      <c r="I250" s="30"/>
      <c r="J250" s="43" t="e">
        <f t="shared" si="2"/>
        <v>#DIV/0!</v>
      </c>
      <c r="K250" s="18"/>
      <c r="L250" s="18"/>
      <c r="M250" s="17"/>
      <c r="N250" s="17"/>
      <c r="O250" s="17"/>
    </row>
    <row r="251" spans="1:15">
      <c r="A251">
        <v>244</v>
      </c>
      <c r="B251" s="17"/>
      <c r="C251" s="17"/>
      <c r="D251" s="17"/>
      <c r="E251" s="28"/>
      <c r="F251" s="28"/>
      <c r="G251" s="19"/>
      <c r="H251" s="33"/>
      <c r="I251" s="30"/>
      <c r="J251" s="43" t="e">
        <f t="shared" si="2"/>
        <v>#DIV/0!</v>
      </c>
      <c r="K251" s="18"/>
      <c r="L251" s="18"/>
      <c r="M251" s="17"/>
      <c r="N251" s="17"/>
      <c r="O251" s="17"/>
    </row>
    <row r="252" spans="1:15">
      <c r="A252">
        <v>245</v>
      </c>
      <c r="B252" s="17"/>
      <c r="C252" s="17"/>
      <c r="D252" s="17"/>
      <c r="E252" s="28"/>
      <c r="F252" s="28"/>
      <c r="G252" s="19"/>
      <c r="H252" s="33"/>
      <c r="I252" s="30"/>
      <c r="J252" s="9" t="e">
        <f t="shared" si="2"/>
        <v>#DIV/0!</v>
      </c>
      <c r="K252" s="18"/>
      <c r="L252" s="18"/>
      <c r="M252" s="17"/>
      <c r="N252" s="17"/>
      <c r="O252" s="17"/>
    </row>
    <row r="253" spans="1:15">
      <c r="A253" s="42">
        <v>246</v>
      </c>
      <c r="B253" s="17"/>
      <c r="C253" s="17"/>
      <c r="D253" s="17"/>
      <c r="E253" s="28"/>
      <c r="F253" s="28"/>
      <c r="G253" s="19"/>
      <c r="H253" s="33"/>
      <c r="I253" s="30"/>
      <c r="J253" s="43" t="e">
        <f t="shared" si="2"/>
        <v>#DIV/0!</v>
      </c>
      <c r="K253" s="18"/>
      <c r="L253" s="18"/>
      <c r="M253" s="17"/>
      <c r="N253" s="17"/>
      <c r="O253" s="17"/>
    </row>
    <row r="254" spans="1:15">
      <c r="A254" s="42">
        <v>247</v>
      </c>
      <c r="B254" s="17"/>
      <c r="C254" s="17"/>
      <c r="D254" s="17"/>
      <c r="E254" s="28"/>
      <c r="F254" s="28"/>
      <c r="G254" s="19"/>
      <c r="H254" s="33"/>
      <c r="I254" s="30"/>
      <c r="J254" s="43" t="e">
        <f t="shared" si="2"/>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ref="J306:J357" si="3">H306/I306</f>
        <v>#DIV/0!</v>
      </c>
      <c r="K306" s="18"/>
      <c r="L306" s="18"/>
      <c r="M306" s="17"/>
      <c r="N306" s="17"/>
      <c r="O306" s="17"/>
    </row>
    <row r="307" spans="1:15">
      <c r="A307">
        <v>300</v>
      </c>
      <c r="B307" s="17"/>
      <c r="C307" s="17"/>
      <c r="D307" s="17"/>
      <c r="E307" s="28"/>
      <c r="F307" s="28"/>
      <c r="G307" s="19"/>
      <c r="H307" s="33"/>
      <c r="I307" s="30"/>
      <c r="J307" s="43" t="e">
        <f t="shared" si="3"/>
        <v>#DIV/0!</v>
      </c>
      <c r="K307" s="18"/>
      <c r="L307" s="18"/>
      <c r="M307" s="17"/>
      <c r="N307" s="17"/>
      <c r="O307" s="17"/>
    </row>
    <row r="308" spans="1:15">
      <c r="A308" s="42">
        <v>301</v>
      </c>
      <c r="B308" s="17"/>
      <c r="C308" s="17"/>
      <c r="D308" s="17"/>
      <c r="E308" s="28"/>
      <c r="F308" s="28"/>
      <c r="G308" s="19"/>
      <c r="H308" s="33"/>
      <c r="I308" s="30"/>
      <c r="J308" s="43" t="e">
        <f t="shared" si="3"/>
        <v>#DIV/0!</v>
      </c>
      <c r="K308" s="18"/>
      <c r="L308" s="18"/>
      <c r="M308" s="17"/>
      <c r="N308" s="17"/>
      <c r="O308" s="17"/>
    </row>
    <row r="309" spans="1:15">
      <c r="A309" s="42">
        <v>302</v>
      </c>
      <c r="B309" s="17"/>
      <c r="C309" s="17"/>
      <c r="D309" s="17"/>
      <c r="E309" s="28"/>
      <c r="F309" s="28"/>
      <c r="G309" s="19"/>
      <c r="H309" s="33"/>
      <c r="I309" s="30"/>
      <c r="J309" s="9" t="e">
        <f t="shared" si="3"/>
        <v>#DIV/0!</v>
      </c>
      <c r="K309" s="18"/>
      <c r="L309" s="18"/>
      <c r="M309" s="17"/>
      <c r="N309" s="17"/>
      <c r="O309" s="17"/>
    </row>
    <row r="310" spans="1:15">
      <c r="A310">
        <v>303</v>
      </c>
      <c r="B310" s="17"/>
      <c r="C310" s="17"/>
      <c r="D310" s="17"/>
      <c r="E310" s="28"/>
      <c r="F310" s="28"/>
      <c r="G310" s="19"/>
      <c r="H310" s="33"/>
      <c r="I310" s="30"/>
      <c r="J310" s="43" t="e">
        <f t="shared" si="3"/>
        <v>#DIV/0!</v>
      </c>
      <c r="K310" s="18"/>
      <c r="L310" s="18"/>
      <c r="M310" s="17"/>
      <c r="N310" s="17"/>
      <c r="O310" s="17"/>
    </row>
    <row r="311" spans="1:15">
      <c r="A311">
        <v>304</v>
      </c>
      <c r="B311" s="17"/>
      <c r="C311" s="17"/>
      <c r="D311" s="17"/>
      <c r="E311" s="28"/>
      <c r="F311" s="28"/>
      <c r="G311" s="19"/>
      <c r="H311" s="33"/>
      <c r="I311" s="30"/>
      <c r="J311" s="43" t="e">
        <f t="shared" si="3"/>
        <v>#DIV/0!</v>
      </c>
      <c r="K311" s="18"/>
      <c r="L311" s="18"/>
      <c r="M311" s="17"/>
      <c r="N311" s="17"/>
      <c r="O311" s="17"/>
    </row>
    <row r="312" spans="1:15">
      <c r="A312">
        <v>305</v>
      </c>
      <c r="B312" s="17"/>
      <c r="C312" s="17"/>
      <c r="D312" s="17"/>
      <c r="E312" s="28"/>
      <c r="F312" s="28"/>
      <c r="G312" s="19"/>
      <c r="H312" s="33"/>
      <c r="I312" s="30"/>
      <c r="J312" s="9" t="e">
        <f t="shared" si="3"/>
        <v>#DIV/0!</v>
      </c>
      <c r="K312" s="18"/>
      <c r="L312" s="18"/>
      <c r="M312" s="17"/>
      <c r="N312" s="17"/>
      <c r="O312" s="17"/>
    </row>
    <row r="313" spans="1:15">
      <c r="A313" s="42">
        <v>306</v>
      </c>
      <c r="B313" s="17"/>
      <c r="C313" s="17"/>
      <c r="D313" s="17"/>
      <c r="E313" s="28"/>
      <c r="F313" s="28"/>
      <c r="G313" s="19"/>
      <c r="H313" s="33"/>
      <c r="I313" s="30"/>
      <c r="J313" s="43" t="e">
        <f t="shared" si="3"/>
        <v>#DIV/0!</v>
      </c>
      <c r="K313" s="18"/>
      <c r="L313" s="18"/>
      <c r="M313" s="17"/>
      <c r="N313" s="17"/>
      <c r="O313" s="17"/>
    </row>
    <row r="314" spans="1:15">
      <c r="A314" s="42">
        <v>307</v>
      </c>
      <c r="B314" s="17"/>
      <c r="C314" s="17"/>
      <c r="D314" s="17"/>
      <c r="E314" s="28"/>
      <c r="F314" s="28"/>
      <c r="G314" s="19"/>
      <c r="H314" s="33"/>
      <c r="I314" s="30"/>
      <c r="J314" s="43" t="e">
        <f t="shared" si="3"/>
        <v>#DIV/0!</v>
      </c>
      <c r="K314" s="18"/>
      <c r="L314" s="18"/>
      <c r="M314" s="17"/>
      <c r="N314" s="17"/>
      <c r="O314" s="17"/>
    </row>
    <row r="315" spans="1:15">
      <c r="A315">
        <v>308</v>
      </c>
      <c r="B315" s="17"/>
      <c r="C315" s="17"/>
      <c r="D315" s="17"/>
      <c r="E315" s="28"/>
      <c r="F315" s="28"/>
      <c r="G315" s="19"/>
      <c r="H315" s="33"/>
      <c r="I315" s="30"/>
      <c r="J315" s="9" t="e">
        <f t="shared" si="3"/>
        <v>#DIV/0!</v>
      </c>
      <c r="K315" s="18"/>
      <c r="L315" s="18"/>
      <c r="M315" s="17"/>
      <c r="N315" s="17"/>
      <c r="O315" s="17"/>
    </row>
    <row r="316" spans="1:15">
      <c r="A316">
        <v>309</v>
      </c>
      <c r="B316" s="17"/>
      <c r="C316" s="17"/>
      <c r="D316" s="17"/>
      <c r="E316" s="28"/>
      <c r="F316" s="28"/>
      <c r="G316" s="19"/>
      <c r="H316" s="33"/>
      <c r="I316" s="30"/>
      <c r="J316" s="43" t="e">
        <f t="shared" si="3"/>
        <v>#DIV/0!</v>
      </c>
      <c r="K316" s="18"/>
      <c r="L316" s="18"/>
      <c r="M316" s="17"/>
      <c r="N316" s="17"/>
      <c r="O316" s="17"/>
    </row>
    <row r="317" spans="1:15">
      <c r="A317">
        <v>310</v>
      </c>
      <c r="B317" s="17"/>
      <c r="C317" s="17"/>
      <c r="D317" s="17"/>
      <c r="E317" s="28"/>
      <c r="F317" s="28"/>
      <c r="G317" s="19"/>
      <c r="H317" s="33"/>
      <c r="I317" s="30"/>
      <c r="J317" s="43" t="e">
        <f t="shared" si="3"/>
        <v>#DIV/0!</v>
      </c>
      <c r="K317" s="18"/>
      <c r="L317" s="18"/>
      <c r="M317" s="17"/>
      <c r="N317" s="17"/>
      <c r="O317" s="17"/>
    </row>
    <row r="318" spans="1:15">
      <c r="A318" s="42">
        <v>311</v>
      </c>
      <c r="B318" s="17"/>
      <c r="C318" s="17"/>
      <c r="D318" s="17"/>
      <c r="E318" s="28"/>
      <c r="F318" s="28"/>
      <c r="G318" s="19"/>
      <c r="H318" s="33"/>
      <c r="I318" s="30"/>
      <c r="J318" s="9" t="e">
        <f t="shared" si="3"/>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5">
    <mergeCell ref="E2:G2"/>
    <mergeCell ref="E3:G3"/>
    <mergeCell ref="E4:G4"/>
    <mergeCell ref="M8:M20"/>
    <mergeCell ref="N8:N20"/>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t="s">
        <v>93</v>
      </c>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 min="258" max="258" width="20" customWidth="1"/>
    <col min="261" max="261" width="13" bestFit="1" customWidth="1"/>
    <col min="263" max="263" width="13.125" bestFit="1" customWidth="1"/>
    <col min="264" max="264" width="10.375" bestFit="1" customWidth="1"/>
    <col min="265" max="265" width="9.25" bestFit="1" customWidth="1"/>
    <col min="514" max="514" width="20" customWidth="1"/>
    <col min="517" max="517" width="13" bestFit="1" customWidth="1"/>
    <col min="519" max="519" width="13.125" bestFit="1" customWidth="1"/>
    <col min="520" max="520" width="10.375" bestFit="1" customWidth="1"/>
    <col min="521" max="521" width="9.25" bestFit="1" customWidth="1"/>
    <col min="770" max="770" width="20" customWidth="1"/>
    <col min="773" max="773" width="13" bestFit="1" customWidth="1"/>
    <col min="775" max="775" width="13.125" bestFit="1" customWidth="1"/>
    <col min="776" max="776" width="10.375" bestFit="1" customWidth="1"/>
    <col min="777" max="777" width="9.25" bestFit="1" customWidth="1"/>
    <col min="1026" max="1026" width="20" customWidth="1"/>
    <col min="1029" max="1029" width="13" bestFit="1" customWidth="1"/>
    <col min="1031" max="1031" width="13.125" bestFit="1" customWidth="1"/>
    <col min="1032" max="1032" width="10.375" bestFit="1" customWidth="1"/>
    <col min="1033" max="1033" width="9.25" bestFit="1" customWidth="1"/>
    <col min="1282" max="1282" width="20" customWidth="1"/>
    <col min="1285" max="1285" width="13" bestFit="1" customWidth="1"/>
    <col min="1287" max="1287" width="13.125" bestFit="1" customWidth="1"/>
    <col min="1288" max="1288" width="10.375" bestFit="1" customWidth="1"/>
    <col min="1289" max="1289" width="9.25" bestFit="1" customWidth="1"/>
    <col min="1538" max="1538" width="20" customWidth="1"/>
    <col min="1541" max="1541" width="13" bestFit="1" customWidth="1"/>
    <col min="1543" max="1543" width="13.125" bestFit="1" customWidth="1"/>
    <col min="1544" max="1544" width="10.375" bestFit="1" customWidth="1"/>
    <col min="1545" max="1545" width="9.25" bestFit="1" customWidth="1"/>
    <col min="1794" max="1794" width="20" customWidth="1"/>
    <col min="1797" max="1797" width="13" bestFit="1" customWidth="1"/>
    <col min="1799" max="1799" width="13.125" bestFit="1" customWidth="1"/>
    <col min="1800" max="1800" width="10.375" bestFit="1" customWidth="1"/>
    <col min="1801" max="1801" width="9.25" bestFit="1" customWidth="1"/>
    <col min="2050" max="2050" width="20" customWidth="1"/>
    <col min="2053" max="2053" width="13" bestFit="1" customWidth="1"/>
    <col min="2055" max="2055" width="13.125" bestFit="1" customWidth="1"/>
    <col min="2056" max="2056" width="10.375" bestFit="1" customWidth="1"/>
    <col min="2057" max="2057" width="9.25" bestFit="1" customWidth="1"/>
    <col min="2306" max="2306" width="20" customWidth="1"/>
    <col min="2309" max="2309" width="13" bestFit="1" customWidth="1"/>
    <col min="2311" max="2311" width="13.125" bestFit="1" customWidth="1"/>
    <col min="2312" max="2312" width="10.375" bestFit="1" customWidth="1"/>
    <col min="2313" max="2313" width="9.25" bestFit="1" customWidth="1"/>
    <col min="2562" max="2562" width="20" customWidth="1"/>
    <col min="2565" max="2565" width="13" bestFit="1" customWidth="1"/>
    <col min="2567" max="2567" width="13.125" bestFit="1" customWidth="1"/>
    <col min="2568" max="2568" width="10.375" bestFit="1" customWidth="1"/>
    <col min="2569" max="2569" width="9.25" bestFit="1" customWidth="1"/>
    <col min="2818" max="2818" width="20" customWidth="1"/>
    <col min="2821" max="2821" width="13" bestFit="1" customWidth="1"/>
    <col min="2823" max="2823" width="13.125" bestFit="1" customWidth="1"/>
    <col min="2824" max="2824" width="10.375" bestFit="1" customWidth="1"/>
    <col min="2825" max="2825" width="9.25" bestFit="1" customWidth="1"/>
    <col min="3074" max="3074" width="20" customWidth="1"/>
    <col min="3077" max="3077" width="13" bestFit="1" customWidth="1"/>
    <col min="3079" max="3079" width="13.125" bestFit="1" customWidth="1"/>
    <col min="3080" max="3080" width="10.375" bestFit="1" customWidth="1"/>
    <col min="3081" max="3081" width="9.25" bestFit="1" customWidth="1"/>
    <col min="3330" max="3330" width="20" customWidth="1"/>
    <col min="3333" max="3333" width="13" bestFit="1" customWidth="1"/>
    <col min="3335" max="3335" width="13.125" bestFit="1" customWidth="1"/>
    <col min="3336" max="3336" width="10.375" bestFit="1" customWidth="1"/>
    <col min="3337" max="3337" width="9.25" bestFit="1" customWidth="1"/>
    <col min="3586" max="3586" width="20" customWidth="1"/>
    <col min="3589" max="3589" width="13" bestFit="1" customWidth="1"/>
    <col min="3591" max="3591" width="13.125" bestFit="1" customWidth="1"/>
    <col min="3592" max="3592" width="10.375" bestFit="1" customWidth="1"/>
    <col min="3593" max="3593" width="9.25" bestFit="1" customWidth="1"/>
    <col min="3842" max="3842" width="20" customWidth="1"/>
    <col min="3845" max="3845" width="13" bestFit="1" customWidth="1"/>
    <col min="3847" max="3847" width="13.125" bestFit="1" customWidth="1"/>
    <col min="3848" max="3848" width="10.375" bestFit="1" customWidth="1"/>
    <col min="3849" max="3849" width="9.25" bestFit="1" customWidth="1"/>
    <col min="4098" max="4098" width="20" customWidth="1"/>
    <col min="4101" max="4101" width="13" bestFit="1" customWidth="1"/>
    <col min="4103" max="4103" width="13.125" bestFit="1" customWidth="1"/>
    <col min="4104" max="4104" width="10.375" bestFit="1" customWidth="1"/>
    <col min="4105" max="4105" width="9.25" bestFit="1" customWidth="1"/>
    <col min="4354" max="4354" width="20" customWidth="1"/>
    <col min="4357" max="4357" width="13" bestFit="1" customWidth="1"/>
    <col min="4359" max="4359" width="13.125" bestFit="1" customWidth="1"/>
    <col min="4360" max="4360" width="10.375" bestFit="1" customWidth="1"/>
    <col min="4361" max="4361" width="9.25" bestFit="1" customWidth="1"/>
    <col min="4610" max="4610" width="20" customWidth="1"/>
    <col min="4613" max="4613" width="13" bestFit="1" customWidth="1"/>
    <col min="4615" max="4615" width="13.125" bestFit="1" customWidth="1"/>
    <col min="4616" max="4616" width="10.375" bestFit="1" customWidth="1"/>
    <col min="4617" max="4617" width="9.25" bestFit="1" customWidth="1"/>
    <col min="4866" max="4866" width="20" customWidth="1"/>
    <col min="4869" max="4869" width="13" bestFit="1" customWidth="1"/>
    <col min="4871" max="4871" width="13.125" bestFit="1" customWidth="1"/>
    <col min="4872" max="4872" width="10.375" bestFit="1" customWidth="1"/>
    <col min="4873" max="4873" width="9.25" bestFit="1" customWidth="1"/>
    <col min="5122" max="5122" width="20" customWidth="1"/>
    <col min="5125" max="5125" width="13" bestFit="1" customWidth="1"/>
    <col min="5127" max="5127" width="13.125" bestFit="1" customWidth="1"/>
    <col min="5128" max="5128" width="10.375" bestFit="1" customWidth="1"/>
    <col min="5129" max="5129" width="9.25" bestFit="1" customWidth="1"/>
    <col min="5378" max="5378" width="20" customWidth="1"/>
    <col min="5381" max="5381" width="13" bestFit="1" customWidth="1"/>
    <col min="5383" max="5383" width="13.125" bestFit="1" customWidth="1"/>
    <col min="5384" max="5384" width="10.375" bestFit="1" customWidth="1"/>
    <col min="5385" max="5385" width="9.25" bestFit="1" customWidth="1"/>
    <col min="5634" max="5634" width="20" customWidth="1"/>
    <col min="5637" max="5637" width="13" bestFit="1" customWidth="1"/>
    <col min="5639" max="5639" width="13.125" bestFit="1" customWidth="1"/>
    <col min="5640" max="5640" width="10.375" bestFit="1" customWidth="1"/>
    <col min="5641" max="5641" width="9.25" bestFit="1" customWidth="1"/>
    <col min="5890" max="5890" width="20" customWidth="1"/>
    <col min="5893" max="5893" width="13" bestFit="1" customWidth="1"/>
    <col min="5895" max="5895" width="13.125" bestFit="1" customWidth="1"/>
    <col min="5896" max="5896" width="10.375" bestFit="1" customWidth="1"/>
    <col min="5897" max="5897" width="9.25" bestFit="1" customWidth="1"/>
    <col min="6146" max="6146" width="20" customWidth="1"/>
    <col min="6149" max="6149" width="13" bestFit="1" customWidth="1"/>
    <col min="6151" max="6151" width="13.125" bestFit="1" customWidth="1"/>
    <col min="6152" max="6152" width="10.375" bestFit="1" customWidth="1"/>
    <col min="6153" max="6153" width="9.25" bestFit="1" customWidth="1"/>
    <col min="6402" max="6402" width="20" customWidth="1"/>
    <col min="6405" max="6405" width="13" bestFit="1" customWidth="1"/>
    <col min="6407" max="6407" width="13.125" bestFit="1" customWidth="1"/>
    <col min="6408" max="6408" width="10.375" bestFit="1" customWidth="1"/>
    <col min="6409" max="6409" width="9.25" bestFit="1" customWidth="1"/>
    <col min="6658" max="6658" width="20" customWidth="1"/>
    <col min="6661" max="6661" width="13" bestFit="1" customWidth="1"/>
    <col min="6663" max="6663" width="13.125" bestFit="1" customWidth="1"/>
    <col min="6664" max="6664" width="10.375" bestFit="1" customWidth="1"/>
    <col min="6665" max="6665" width="9.25" bestFit="1" customWidth="1"/>
    <col min="6914" max="6914" width="20" customWidth="1"/>
    <col min="6917" max="6917" width="13" bestFit="1" customWidth="1"/>
    <col min="6919" max="6919" width="13.125" bestFit="1" customWidth="1"/>
    <col min="6920" max="6920" width="10.375" bestFit="1" customWidth="1"/>
    <col min="6921" max="6921" width="9.25" bestFit="1" customWidth="1"/>
    <col min="7170" max="7170" width="20" customWidth="1"/>
    <col min="7173" max="7173" width="13" bestFit="1" customWidth="1"/>
    <col min="7175" max="7175" width="13.125" bestFit="1" customWidth="1"/>
    <col min="7176" max="7176" width="10.375" bestFit="1" customWidth="1"/>
    <col min="7177" max="7177" width="9.25" bestFit="1" customWidth="1"/>
    <col min="7426" max="7426" width="20" customWidth="1"/>
    <col min="7429" max="7429" width="13" bestFit="1" customWidth="1"/>
    <col min="7431" max="7431" width="13.125" bestFit="1" customWidth="1"/>
    <col min="7432" max="7432" width="10.375" bestFit="1" customWidth="1"/>
    <col min="7433" max="7433" width="9.25" bestFit="1" customWidth="1"/>
    <col min="7682" max="7682" width="20" customWidth="1"/>
    <col min="7685" max="7685" width="13" bestFit="1" customWidth="1"/>
    <col min="7687" max="7687" width="13.125" bestFit="1" customWidth="1"/>
    <col min="7688" max="7688" width="10.375" bestFit="1" customWidth="1"/>
    <col min="7689" max="7689" width="9.25" bestFit="1" customWidth="1"/>
    <col min="7938" max="7938" width="20" customWidth="1"/>
    <col min="7941" max="7941" width="13" bestFit="1" customWidth="1"/>
    <col min="7943" max="7943" width="13.125" bestFit="1" customWidth="1"/>
    <col min="7944" max="7944" width="10.375" bestFit="1" customWidth="1"/>
    <col min="7945" max="7945" width="9.25" bestFit="1" customWidth="1"/>
    <col min="8194" max="8194" width="20" customWidth="1"/>
    <col min="8197" max="8197" width="13" bestFit="1" customWidth="1"/>
    <col min="8199" max="8199" width="13.125" bestFit="1" customWidth="1"/>
    <col min="8200" max="8200" width="10.375" bestFit="1" customWidth="1"/>
    <col min="8201" max="8201" width="9.25" bestFit="1" customWidth="1"/>
    <col min="8450" max="8450" width="20" customWidth="1"/>
    <col min="8453" max="8453" width="13" bestFit="1" customWidth="1"/>
    <col min="8455" max="8455" width="13.125" bestFit="1" customWidth="1"/>
    <col min="8456" max="8456" width="10.375" bestFit="1" customWidth="1"/>
    <col min="8457" max="8457" width="9.25" bestFit="1" customWidth="1"/>
    <col min="8706" max="8706" width="20" customWidth="1"/>
    <col min="8709" max="8709" width="13" bestFit="1" customWidth="1"/>
    <col min="8711" max="8711" width="13.125" bestFit="1" customWidth="1"/>
    <col min="8712" max="8712" width="10.375" bestFit="1" customWidth="1"/>
    <col min="8713" max="8713" width="9.25" bestFit="1" customWidth="1"/>
    <col min="8962" max="8962" width="20" customWidth="1"/>
    <col min="8965" max="8965" width="13" bestFit="1" customWidth="1"/>
    <col min="8967" max="8967" width="13.125" bestFit="1" customWidth="1"/>
    <col min="8968" max="8968" width="10.375" bestFit="1" customWidth="1"/>
    <col min="8969" max="8969" width="9.25" bestFit="1" customWidth="1"/>
    <col min="9218" max="9218" width="20" customWidth="1"/>
    <col min="9221" max="9221" width="13" bestFit="1" customWidth="1"/>
    <col min="9223" max="9223" width="13.125" bestFit="1" customWidth="1"/>
    <col min="9224" max="9224" width="10.375" bestFit="1" customWidth="1"/>
    <col min="9225" max="9225" width="9.25" bestFit="1" customWidth="1"/>
    <col min="9474" max="9474" width="20" customWidth="1"/>
    <col min="9477" max="9477" width="13" bestFit="1" customWidth="1"/>
    <col min="9479" max="9479" width="13.125" bestFit="1" customWidth="1"/>
    <col min="9480" max="9480" width="10.375" bestFit="1" customWidth="1"/>
    <col min="9481" max="9481" width="9.25" bestFit="1" customWidth="1"/>
    <col min="9730" max="9730" width="20" customWidth="1"/>
    <col min="9733" max="9733" width="13" bestFit="1" customWidth="1"/>
    <col min="9735" max="9735" width="13.125" bestFit="1" customWidth="1"/>
    <col min="9736" max="9736" width="10.375" bestFit="1" customWidth="1"/>
    <col min="9737" max="9737" width="9.25" bestFit="1" customWidth="1"/>
    <col min="9986" max="9986" width="20" customWidth="1"/>
    <col min="9989" max="9989" width="13" bestFit="1" customWidth="1"/>
    <col min="9991" max="9991" width="13.125" bestFit="1" customWidth="1"/>
    <col min="9992" max="9992" width="10.375" bestFit="1" customWidth="1"/>
    <col min="9993" max="9993" width="9.25" bestFit="1" customWidth="1"/>
    <col min="10242" max="10242" width="20" customWidth="1"/>
    <col min="10245" max="10245" width="13" bestFit="1" customWidth="1"/>
    <col min="10247" max="10247" width="13.125" bestFit="1" customWidth="1"/>
    <col min="10248" max="10248" width="10.375" bestFit="1" customWidth="1"/>
    <col min="10249" max="10249" width="9.25" bestFit="1" customWidth="1"/>
    <col min="10498" max="10498" width="20" customWidth="1"/>
    <col min="10501" max="10501" width="13" bestFit="1" customWidth="1"/>
    <col min="10503" max="10503" width="13.125" bestFit="1" customWidth="1"/>
    <col min="10504" max="10504" width="10.375" bestFit="1" customWidth="1"/>
    <col min="10505" max="10505" width="9.25" bestFit="1" customWidth="1"/>
    <col min="10754" max="10754" width="20" customWidth="1"/>
    <col min="10757" max="10757" width="13" bestFit="1" customWidth="1"/>
    <col min="10759" max="10759" width="13.125" bestFit="1" customWidth="1"/>
    <col min="10760" max="10760" width="10.375" bestFit="1" customWidth="1"/>
    <col min="10761" max="10761" width="9.25" bestFit="1" customWidth="1"/>
    <col min="11010" max="11010" width="20" customWidth="1"/>
    <col min="11013" max="11013" width="13" bestFit="1" customWidth="1"/>
    <col min="11015" max="11015" width="13.125" bestFit="1" customWidth="1"/>
    <col min="11016" max="11016" width="10.375" bestFit="1" customWidth="1"/>
    <col min="11017" max="11017" width="9.25" bestFit="1" customWidth="1"/>
    <col min="11266" max="11266" width="20" customWidth="1"/>
    <col min="11269" max="11269" width="13" bestFit="1" customWidth="1"/>
    <col min="11271" max="11271" width="13.125" bestFit="1" customWidth="1"/>
    <col min="11272" max="11272" width="10.375" bestFit="1" customWidth="1"/>
    <col min="11273" max="11273" width="9.25" bestFit="1" customWidth="1"/>
    <col min="11522" max="11522" width="20" customWidth="1"/>
    <col min="11525" max="11525" width="13" bestFit="1" customWidth="1"/>
    <col min="11527" max="11527" width="13.125" bestFit="1" customWidth="1"/>
    <col min="11528" max="11528" width="10.375" bestFit="1" customWidth="1"/>
    <col min="11529" max="11529" width="9.25" bestFit="1" customWidth="1"/>
    <col min="11778" max="11778" width="20" customWidth="1"/>
    <col min="11781" max="11781" width="13" bestFit="1" customWidth="1"/>
    <col min="11783" max="11783" width="13.125" bestFit="1" customWidth="1"/>
    <col min="11784" max="11784" width="10.375" bestFit="1" customWidth="1"/>
    <col min="11785" max="11785" width="9.25" bestFit="1" customWidth="1"/>
    <col min="12034" max="12034" width="20" customWidth="1"/>
    <col min="12037" max="12037" width="13" bestFit="1" customWidth="1"/>
    <col min="12039" max="12039" width="13.125" bestFit="1" customWidth="1"/>
    <col min="12040" max="12040" width="10.375" bestFit="1" customWidth="1"/>
    <col min="12041" max="12041" width="9.25" bestFit="1" customWidth="1"/>
    <col min="12290" max="12290" width="20" customWidth="1"/>
    <col min="12293" max="12293" width="13" bestFit="1" customWidth="1"/>
    <col min="12295" max="12295" width="13.125" bestFit="1" customWidth="1"/>
    <col min="12296" max="12296" width="10.375" bestFit="1" customWidth="1"/>
    <col min="12297" max="12297" width="9.25" bestFit="1" customWidth="1"/>
    <col min="12546" max="12546" width="20" customWidth="1"/>
    <col min="12549" max="12549" width="13" bestFit="1" customWidth="1"/>
    <col min="12551" max="12551" width="13.125" bestFit="1" customWidth="1"/>
    <col min="12552" max="12552" width="10.375" bestFit="1" customWidth="1"/>
    <col min="12553" max="12553" width="9.25" bestFit="1" customWidth="1"/>
    <col min="12802" max="12802" width="20" customWidth="1"/>
    <col min="12805" max="12805" width="13" bestFit="1" customWidth="1"/>
    <col min="12807" max="12807" width="13.125" bestFit="1" customWidth="1"/>
    <col min="12808" max="12808" width="10.375" bestFit="1" customWidth="1"/>
    <col min="12809" max="12809" width="9.25" bestFit="1" customWidth="1"/>
    <col min="13058" max="13058" width="20" customWidth="1"/>
    <col min="13061" max="13061" width="13" bestFit="1" customWidth="1"/>
    <col min="13063" max="13063" width="13.125" bestFit="1" customWidth="1"/>
    <col min="13064" max="13064" width="10.375" bestFit="1" customWidth="1"/>
    <col min="13065" max="13065" width="9.25" bestFit="1" customWidth="1"/>
    <col min="13314" max="13314" width="20" customWidth="1"/>
    <col min="13317" max="13317" width="13" bestFit="1" customWidth="1"/>
    <col min="13319" max="13319" width="13.125" bestFit="1" customWidth="1"/>
    <col min="13320" max="13320" width="10.375" bestFit="1" customWidth="1"/>
    <col min="13321" max="13321" width="9.25" bestFit="1" customWidth="1"/>
    <col min="13570" max="13570" width="20" customWidth="1"/>
    <col min="13573" max="13573" width="13" bestFit="1" customWidth="1"/>
    <col min="13575" max="13575" width="13.125" bestFit="1" customWidth="1"/>
    <col min="13576" max="13576" width="10.375" bestFit="1" customWidth="1"/>
    <col min="13577" max="13577" width="9.25" bestFit="1" customWidth="1"/>
    <col min="13826" max="13826" width="20" customWidth="1"/>
    <col min="13829" max="13829" width="13" bestFit="1" customWidth="1"/>
    <col min="13831" max="13831" width="13.125" bestFit="1" customWidth="1"/>
    <col min="13832" max="13832" width="10.375" bestFit="1" customWidth="1"/>
    <col min="13833" max="13833" width="9.25" bestFit="1" customWidth="1"/>
    <col min="14082" max="14082" width="20" customWidth="1"/>
    <col min="14085" max="14085" width="13" bestFit="1" customWidth="1"/>
    <col min="14087" max="14087" width="13.125" bestFit="1" customWidth="1"/>
    <col min="14088" max="14088" width="10.375" bestFit="1" customWidth="1"/>
    <col min="14089" max="14089" width="9.25" bestFit="1" customWidth="1"/>
    <col min="14338" max="14338" width="20" customWidth="1"/>
    <col min="14341" max="14341" width="13" bestFit="1" customWidth="1"/>
    <col min="14343" max="14343" width="13.125" bestFit="1" customWidth="1"/>
    <col min="14344" max="14344" width="10.375" bestFit="1" customWidth="1"/>
    <col min="14345" max="14345" width="9.25" bestFit="1" customWidth="1"/>
    <col min="14594" max="14594" width="20" customWidth="1"/>
    <col min="14597" max="14597" width="13" bestFit="1" customWidth="1"/>
    <col min="14599" max="14599" width="13.125" bestFit="1" customWidth="1"/>
    <col min="14600" max="14600" width="10.375" bestFit="1" customWidth="1"/>
    <col min="14601" max="14601" width="9.25" bestFit="1" customWidth="1"/>
    <col min="14850" max="14850" width="20" customWidth="1"/>
    <col min="14853" max="14853" width="13" bestFit="1" customWidth="1"/>
    <col min="14855" max="14855" width="13.125" bestFit="1" customWidth="1"/>
    <col min="14856" max="14856" width="10.375" bestFit="1" customWidth="1"/>
    <col min="14857" max="14857" width="9.25" bestFit="1" customWidth="1"/>
    <col min="15106" max="15106" width="20" customWidth="1"/>
    <col min="15109" max="15109" width="13" bestFit="1" customWidth="1"/>
    <col min="15111" max="15111" width="13.125" bestFit="1" customWidth="1"/>
    <col min="15112" max="15112" width="10.375" bestFit="1" customWidth="1"/>
    <col min="15113" max="15113" width="9.25" bestFit="1" customWidth="1"/>
    <col min="15362" max="15362" width="20" customWidth="1"/>
    <col min="15365" max="15365" width="13" bestFit="1" customWidth="1"/>
    <col min="15367" max="15367" width="13.125" bestFit="1" customWidth="1"/>
    <col min="15368" max="15368" width="10.375" bestFit="1" customWidth="1"/>
    <col min="15369" max="15369" width="9.25" bestFit="1" customWidth="1"/>
    <col min="15618" max="15618" width="20" customWidth="1"/>
    <col min="15621" max="15621" width="13" bestFit="1" customWidth="1"/>
    <col min="15623" max="15623" width="13.125" bestFit="1" customWidth="1"/>
    <col min="15624" max="15624" width="10.375" bestFit="1" customWidth="1"/>
    <col min="15625" max="15625" width="9.25" bestFit="1" customWidth="1"/>
    <col min="15874" max="15874" width="20" customWidth="1"/>
    <col min="15877" max="15877" width="13" bestFit="1" customWidth="1"/>
    <col min="15879" max="15879" width="13.125" bestFit="1" customWidth="1"/>
    <col min="15880" max="15880" width="10.375" bestFit="1" customWidth="1"/>
    <col min="15881" max="15881" width="9.25" bestFit="1" customWidth="1"/>
    <col min="16130" max="16130" width="20" customWidth="1"/>
    <col min="16133" max="16133" width="13" bestFit="1" customWidth="1"/>
    <col min="16135" max="16135" width="13.125" bestFit="1" customWidth="1"/>
    <col min="16136" max="16136" width="10.375" bestFit="1" customWidth="1"/>
    <col min="16137" max="16137"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t="s">
        <v>93</v>
      </c>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H32" sqref="H32"/>
    </sheetView>
  </sheetViews>
  <sheetFormatPr defaultRowHeight="13.5"/>
  <cols>
    <col min="2" max="2" width="42.25" bestFit="1" customWidth="1"/>
    <col min="3" max="3" width="9" bestFit="1" customWidth="1"/>
    <col min="4" max="4" width="14.12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1291765</v>
      </c>
      <c r="I2" s="6"/>
      <c r="J2" s="3"/>
    </row>
    <row r="3" spans="1:13" ht="57" customHeight="1">
      <c r="B3" s="2"/>
      <c r="E3" s="815" t="s">
        <v>3</v>
      </c>
      <c r="F3" s="815"/>
      <c r="G3" s="816"/>
      <c r="H3" s="5">
        <f>M7</f>
        <v>200080</v>
      </c>
      <c r="I3" s="6"/>
      <c r="J3" s="7"/>
    </row>
    <row r="4" spans="1:13" s="7" customFormat="1" ht="55.5" customHeight="1">
      <c r="B4" s="8"/>
      <c r="E4" s="817" t="s">
        <v>4</v>
      </c>
      <c r="F4" s="817"/>
      <c r="G4" s="817"/>
      <c r="H4" s="9">
        <f>H3/I7</f>
        <v>0.864153274047328</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1437249</v>
      </c>
      <c r="I7" s="23">
        <f>SUM(I8:I357)</f>
        <v>231533</v>
      </c>
      <c r="J7" s="24">
        <f>H7/I7</f>
        <v>6.2075341312037589</v>
      </c>
      <c r="K7" s="25">
        <f>SUM(K8:K357)</f>
        <v>42331</v>
      </c>
      <c r="L7" s="26">
        <f>SUM(L8:L357)</f>
        <v>90701219</v>
      </c>
      <c r="M7" s="22">
        <f>SUM(M8:M357)</f>
        <v>200080</v>
      </c>
    </row>
    <row r="8" spans="1:13" ht="14.25" thickTop="1">
      <c r="A8">
        <v>1</v>
      </c>
      <c r="B8" s="39" t="s">
        <v>1372</v>
      </c>
      <c r="C8" s="17" t="s">
        <v>252</v>
      </c>
      <c r="D8" s="103" t="s">
        <v>1373</v>
      </c>
      <c r="E8" s="40" t="s">
        <v>78</v>
      </c>
      <c r="F8" s="17" t="s">
        <v>23</v>
      </c>
      <c r="G8" s="38">
        <v>1</v>
      </c>
      <c r="H8" s="38">
        <v>114870</v>
      </c>
      <c r="I8" s="30">
        <v>114870</v>
      </c>
      <c r="J8" s="9">
        <f>H8/I8</f>
        <v>1</v>
      </c>
      <c r="K8" s="668">
        <v>1200</v>
      </c>
      <c r="L8" s="668">
        <v>9724152</v>
      </c>
      <c r="M8" s="76">
        <f t="shared" ref="M8:M35" si="0">IF(ISBLANK(I8),"",H8)</f>
        <v>114870</v>
      </c>
    </row>
    <row r="9" spans="1:13">
      <c r="A9">
        <v>2</v>
      </c>
      <c r="B9" s="39" t="s">
        <v>1374</v>
      </c>
      <c r="C9" s="17" t="s">
        <v>252</v>
      </c>
      <c r="D9" s="103" t="s">
        <v>1212</v>
      </c>
      <c r="E9" s="40" t="s">
        <v>54</v>
      </c>
      <c r="F9" s="35" t="s">
        <v>23</v>
      </c>
      <c r="G9" s="38">
        <v>6</v>
      </c>
      <c r="H9" s="669">
        <v>54596</v>
      </c>
      <c r="I9" s="30">
        <v>86049</v>
      </c>
      <c r="J9" s="9">
        <f>H9/I9</f>
        <v>0.63447570570256484</v>
      </c>
      <c r="K9" s="668">
        <v>2600</v>
      </c>
      <c r="L9" s="668">
        <v>3445080</v>
      </c>
      <c r="M9" s="17">
        <f t="shared" si="0"/>
        <v>54596</v>
      </c>
    </row>
    <row r="10" spans="1:13">
      <c r="A10">
        <v>3</v>
      </c>
      <c r="B10" s="39" t="s">
        <v>1375</v>
      </c>
      <c r="C10" s="17" t="s">
        <v>252</v>
      </c>
      <c r="D10" s="103" t="s">
        <v>1373</v>
      </c>
      <c r="E10" s="37" t="s">
        <v>78</v>
      </c>
      <c r="F10" s="35" t="s">
        <v>23</v>
      </c>
      <c r="G10" s="38">
        <v>2</v>
      </c>
      <c r="H10" s="38">
        <v>30614</v>
      </c>
      <c r="I10" s="30">
        <v>30614</v>
      </c>
      <c r="J10" s="9">
        <f>H10/I10</f>
        <v>1</v>
      </c>
      <c r="K10" s="668">
        <v>500</v>
      </c>
      <c r="L10" s="669">
        <v>2172948</v>
      </c>
      <c r="M10" s="17">
        <f t="shared" si="0"/>
        <v>30614</v>
      </c>
    </row>
    <row r="11" spans="1:13">
      <c r="A11">
        <v>4</v>
      </c>
      <c r="B11" s="39" t="s">
        <v>1376</v>
      </c>
      <c r="C11" s="17" t="s">
        <v>252</v>
      </c>
      <c r="D11" s="40" t="s">
        <v>1377</v>
      </c>
      <c r="E11" s="37" t="s">
        <v>54</v>
      </c>
      <c r="F11" s="40" t="s">
        <v>23</v>
      </c>
      <c r="G11" s="35">
        <v>5</v>
      </c>
      <c r="H11" s="38">
        <v>36645</v>
      </c>
      <c r="I11" s="30"/>
      <c r="J11" s="9" t="e">
        <f t="shared" ref="J11:J74" si="1">H11/I11</f>
        <v>#DIV/0!</v>
      </c>
      <c r="K11" s="409">
        <v>1778</v>
      </c>
      <c r="L11" s="409">
        <v>2017812</v>
      </c>
      <c r="M11" s="17" t="str">
        <f t="shared" si="0"/>
        <v/>
      </c>
    </row>
    <row r="12" spans="1:13">
      <c r="A12">
        <v>5</v>
      </c>
      <c r="B12" s="39" t="s">
        <v>1378</v>
      </c>
      <c r="C12" s="17" t="s">
        <v>252</v>
      </c>
      <c r="D12" s="40" t="s">
        <v>1377</v>
      </c>
      <c r="E12" s="37" t="s">
        <v>54</v>
      </c>
      <c r="F12" s="40" t="s">
        <v>23</v>
      </c>
      <c r="G12" s="35">
        <v>5</v>
      </c>
      <c r="H12" s="38">
        <v>34781</v>
      </c>
      <c r="I12" s="30"/>
      <c r="J12" s="9" t="e">
        <f t="shared" si="1"/>
        <v>#DIV/0!</v>
      </c>
      <c r="K12" s="409">
        <v>1657</v>
      </c>
      <c r="L12" s="409">
        <v>1942555</v>
      </c>
      <c r="M12" s="17" t="str">
        <f t="shared" si="0"/>
        <v/>
      </c>
    </row>
    <row r="13" spans="1:13" s="42" customFormat="1">
      <c r="A13">
        <v>6</v>
      </c>
      <c r="B13" s="39" t="s">
        <v>1379</v>
      </c>
      <c r="C13" s="17" t="s">
        <v>252</v>
      </c>
      <c r="D13" s="40" t="s">
        <v>1377</v>
      </c>
      <c r="E13" s="37" t="s">
        <v>54</v>
      </c>
      <c r="F13" s="40" t="s">
        <v>23</v>
      </c>
      <c r="G13" s="35">
        <v>5</v>
      </c>
      <c r="H13" s="38">
        <v>45407</v>
      </c>
      <c r="I13" s="30"/>
      <c r="J13" s="43" t="e">
        <f t="shared" si="1"/>
        <v>#DIV/0!</v>
      </c>
      <c r="K13" s="599">
        <v>1765</v>
      </c>
      <c r="L13" s="599">
        <v>2608659</v>
      </c>
      <c r="M13" s="17" t="str">
        <f t="shared" si="0"/>
        <v/>
      </c>
    </row>
    <row r="14" spans="1:13" s="42" customFormat="1">
      <c r="A14">
        <v>7</v>
      </c>
      <c r="B14" s="39" t="s">
        <v>1380</v>
      </c>
      <c r="C14" s="17" t="s">
        <v>252</v>
      </c>
      <c r="D14" s="40" t="s">
        <v>1381</v>
      </c>
      <c r="E14" s="37" t="s">
        <v>54</v>
      </c>
      <c r="F14" s="37" t="s">
        <v>23</v>
      </c>
      <c r="G14" s="35">
        <v>5</v>
      </c>
      <c r="H14" s="38">
        <v>53303</v>
      </c>
      <c r="I14" s="30"/>
      <c r="J14" s="43" t="e">
        <f t="shared" si="1"/>
        <v>#DIV/0!</v>
      </c>
      <c r="K14" s="599">
        <v>1531</v>
      </c>
      <c r="L14" s="599">
        <v>3104405</v>
      </c>
      <c r="M14" s="17" t="str">
        <f t="shared" si="0"/>
        <v/>
      </c>
    </row>
    <row r="15" spans="1:13">
      <c r="A15">
        <v>8</v>
      </c>
      <c r="B15" s="670" t="s">
        <v>1382</v>
      </c>
      <c r="C15" s="17" t="s">
        <v>252</v>
      </c>
      <c r="D15" s="17" t="s">
        <v>1059</v>
      </c>
      <c r="E15" s="37" t="s">
        <v>54</v>
      </c>
      <c r="F15" s="40" t="s">
        <v>23</v>
      </c>
      <c r="G15" s="35">
        <v>2</v>
      </c>
      <c r="H15" s="38">
        <v>55431</v>
      </c>
      <c r="I15" s="30"/>
      <c r="J15" s="9" t="e">
        <f t="shared" si="1"/>
        <v>#DIV/0!</v>
      </c>
      <c r="K15" s="599">
        <v>1364</v>
      </c>
      <c r="L15" s="599">
        <v>3313187</v>
      </c>
      <c r="M15" s="17" t="str">
        <f t="shared" si="0"/>
        <v/>
      </c>
    </row>
    <row r="16" spans="1:13">
      <c r="A16">
        <v>9</v>
      </c>
      <c r="B16" s="670" t="s">
        <v>1383</v>
      </c>
      <c r="C16" s="17" t="s">
        <v>252</v>
      </c>
      <c r="D16" s="17" t="s">
        <v>1059</v>
      </c>
      <c r="E16" s="37" t="s">
        <v>54</v>
      </c>
      <c r="F16" s="28" t="s">
        <v>23</v>
      </c>
      <c r="G16" s="19">
        <v>5</v>
      </c>
      <c r="H16" s="33">
        <v>47866</v>
      </c>
      <c r="I16" s="30"/>
      <c r="J16" s="43" t="e">
        <f t="shared" si="1"/>
        <v>#DIV/0!</v>
      </c>
      <c r="K16" s="599">
        <v>1322</v>
      </c>
      <c r="L16" s="599">
        <v>3045676</v>
      </c>
      <c r="M16" s="17" t="str">
        <f t="shared" si="0"/>
        <v/>
      </c>
    </row>
    <row r="17" spans="1:13">
      <c r="A17">
        <v>10</v>
      </c>
      <c r="B17" s="670" t="s">
        <v>1384</v>
      </c>
      <c r="C17" s="17" t="s">
        <v>252</v>
      </c>
      <c r="D17" s="17" t="s">
        <v>1059</v>
      </c>
      <c r="E17" s="37" t="s">
        <v>54</v>
      </c>
      <c r="F17" s="28" t="s">
        <v>23</v>
      </c>
      <c r="G17" s="19">
        <v>2</v>
      </c>
      <c r="H17" s="33">
        <v>56665</v>
      </c>
      <c r="I17" s="30"/>
      <c r="J17" s="43" t="e">
        <f t="shared" si="1"/>
        <v>#DIV/0!</v>
      </c>
      <c r="K17" s="409">
        <v>1014</v>
      </c>
      <c r="L17" s="409">
        <v>3750438</v>
      </c>
      <c r="M17" s="17" t="str">
        <f t="shared" si="0"/>
        <v/>
      </c>
    </row>
    <row r="18" spans="1:13">
      <c r="A18">
        <v>11</v>
      </c>
      <c r="B18" s="670" t="s">
        <v>1385</v>
      </c>
      <c r="C18" s="17" t="s">
        <v>252</v>
      </c>
      <c r="D18" s="17" t="s">
        <v>1059</v>
      </c>
      <c r="E18" s="37" t="s">
        <v>54</v>
      </c>
      <c r="F18" s="28" t="s">
        <v>23</v>
      </c>
      <c r="G18" s="19">
        <v>1</v>
      </c>
      <c r="H18" s="33">
        <v>13602</v>
      </c>
      <c r="I18" s="30"/>
      <c r="J18" s="9" t="e">
        <f t="shared" si="1"/>
        <v>#DIV/0!</v>
      </c>
      <c r="K18" s="409">
        <v>245</v>
      </c>
      <c r="L18" s="409">
        <v>863955</v>
      </c>
      <c r="M18" s="17" t="str">
        <f t="shared" si="0"/>
        <v/>
      </c>
    </row>
    <row r="19" spans="1:13">
      <c r="A19">
        <v>12</v>
      </c>
      <c r="B19" s="670" t="s">
        <v>1386</v>
      </c>
      <c r="C19" s="17" t="s">
        <v>252</v>
      </c>
      <c r="D19" s="40" t="s">
        <v>1377</v>
      </c>
      <c r="E19" s="37" t="s">
        <v>54</v>
      </c>
      <c r="F19" s="28" t="s">
        <v>23</v>
      </c>
      <c r="G19" s="19">
        <v>5</v>
      </c>
      <c r="H19" s="33">
        <v>14695</v>
      </c>
      <c r="I19" s="30"/>
      <c r="J19" s="9" t="e">
        <f t="shared" si="1"/>
        <v>#DIV/0!</v>
      </c>
      <c r="K19" s="409">
        <v>759</v>
      </c>
      <c r="L19" s="409">
        <v>801904</v>
      </c>
      <c r="M19" s="17" t="str">
        <f t="shared" si="0"/>
        <v/>
      </c>
    </row>
    <row r="20" spans="1:13">
      <c r="A20">
        <v>13</v>
      </c>
      <c r="B20" s="670" t="s">
        <v>1387</v>
      </c>
      <c r="C20" s="17" t="s">
        <v>252</v>
      </c>
      <c r="D20" s="40" t="s">
        <v>1377</v>
      </c>
      <c r="E20" s="37" t="s">
        <v>54</v>
      </c>
      <c r="F20" s="28" t="s">
        <v>23</v>
      </c>
      <c r="G20" s="19">
        <v>1</v>
      </c>
      <c r="H20" s="33">
        <v>23157</v>
      </c>
      <c r="I20" s="30"/>
      <c r="J20" s="9" t="e">
        <f t="shared" si="1"/>
        <v>#DIV/0!</v>
      </c>
      <c r="K20" s="409">
        <v>369</v>
      </c>
      <c r="L20" s="409">
        <v>1558559</v>
      </c>
      <c r="M20" s="17" t="str">
        <f t="shared" si="0"/>
        <v/>
      </c>
    </row>
    <row r="21" spans="1:13">
      <c r="A21">
        <v>14</v>
      </c>
      <c r="B21" s="17" t="s">
        <v>1388</v>
      </c>
      <c r="C21" s="17" t="s">
        <v>252</v>
      </c>
      <c r="D21" s="17" t="s">
        <v>1389</v>
      </c>
      <c r="E21" s="37"/>
      <c r="F21" s="28" t="s">
        <v>23</v>
      </c>
      <c r="G21" s="19">
        <v>0</v>
      </c>
      <c r="H21" s="33"/>
      <c r="I21" s="30"/>
      <c r="J21" s="43" t="e">
        <f t="shared" si="1"/>
        <v>#DIV/0!</v>
      </c>
      <c r="K21" s="409">
        <v>287</v>
      </c>
      <c r="L21" s="409">
        <v>1500542</v>
      </c>
      <c r="M21" s="17" t="str">
        <f t="shared" si="0"/>
        <v/>
      </c>
    </row>
    <row r="22" spans="1:13">
      <c r="A22">
        <v>15</v>
      </c>
      <c r="B22" s="17"/>
      <c r="C22" s="17"/>
      <c r="D22" s="17"/>
      <c r="E22" s="37"/>
      <c r="F22" s="28"/>
      <c r="G22" s="19"/>
      <c r="H22" s="33"/>
      <c r="I22" s="30"/>
      <c r="J22" s="43" t="e">
        <f t="shared" si="1"/>
        <v>#DIV/0!</v>
      </c>
      <c r="K22" s="409"/>
      <c r="L22" s="409"/>
      <c r="M22" s="17" t="str">
        <f t="shared" si="0"/>
        <v/>
      </c>
    </row>
    <row r="23" spans="1:13">
      <c r="A23">
        <v>16</v>
      </c>
      <c r="B23" s="17" t="s">
        <v>1390</v>
      </c>
      <c r="C23" s="17" t="s">
        <v>1391</v>
      </c>
      <c r="D23" s="17" t="s">
        <v>1153</v>
      </c>
      <c r="E23" s="37" t="s">
        <v>54</v>
      </c>
      <c r="F23" s="28" t="s">
        <v>23</v>
      </c>
      <c r="G23" s="19">
        <v>4</v>
      </c>
      <c r="H23" s="399">
        <v>47822</v>
      </c>
      <c r="I23" s="30"/>
      <c r="J23" s="43" t="e">
        <f t="shared" si="1"/>
        <v>#DIV/0!</v>
      </c>
      <c r="K23" s="409">
        <v>1957</v>
      </c>
      <c r="L23" s="409">
        <v>2751289</v>
      </c>
      <c r="M23" s="17" t="str">
        <f t="shared" si="0"/>
        <v/>
      </c>
    </row>
    <row r="24" spans="1:13">
      <c r="A24">
        <v>17</v>
      </c>
      <c r="B24" s="17" t="s">
        <v>1392</v>
      </c>
      <c r="C24" s="17" t="s">
        <v>1391</v>
      </c>
      <c r="D24" s="17" t="s">
        <v>1153</v>
      </c>
      <c r="E24" s="37" t="s">
        <v>54</v>
      </c>
      <c r="F24" s="28" t="s">
        <v>23</v>
      </c>
      <c r="G24" s="19">
        <v>4</v>
      </c>
      <c r="H24" s="399">
        <v>31637</v>
      </c>
      <c r="I24" s="30"/>
      <c r="J24" s="43" t="e">
        <f t="shared" si="1"/>
        <v>#DIV/0!</v>
      </c>
      <c r="K24" s="409">
        <v>1067</v>
      </c>
      <c r="L24" s="409">
        <v>1969249</v>
      </c>
      <c r="M24" s="17" t="str">
        <f t="shared" si="0"/>
        <v/>
      </c>
    </row>
    <row r="25" spans="1:13">
      <c r="A25">
        <v>18</v>
      </c>
      <c r="B25" s="17" t="s">
        <v>1393</v>
      </c>
      <c r="C25" s="17" t="s">
        <v>1391</v>
      </c>
      <c r="D25" s="17" t="s">
        <v>1153</v>
      </c>
      <c r="E25" s="37" t="s">
        <v>54</v>
      </c>
      <c r="F25" s="28" t="s">
        <v>23</v>
      </c>
      <c r="G25" s="19">
        <v>4</v>
      </c>
      <c r="H25" s="399">
        <v>39861</v>
      </c>
      <c r="I25" s="30"/>
      <c r="J25" s="43" t="e">
        <f t="shared" si="1"/>
        <v>#DIV/0!</v>
      </c>
      <c r="K25" s="409">
        <v>1060</v>
      </c>
      <c r="L25" s="409">
        <v>2591327</v>
      </c>
      <c r="M25" s="17" t="str">
        <f t="shared" si="0"/>
        <v/>
      </c>
    </row>
    <row r="26" spans="1:13">
      <c r="A26">
        <v>19</v>
      </c>
      <c r="B26" s="17" t="s">
        <v>1394</v>
      </c>
      <c r="C26" s="17" t="s">
        <v>1391</v>
      </c>
      <c r="D26" s="17" t="s">
        <v>1153</v>
      </c>
      <c r="E26" s="37" t="s">
        <v>54</v>
      </c>
      <c r="F26" s="28" t="s">
        <v>23</v>
      </c>
      <c r="G26" s="19">
        <v>4</v>
      </c>
      <c r="H26" s="399">
        <v>47156</v>
      </c>
      <c r="I26" s="30"/>
      <c r="J26" s="43" t="e">
        <f t="shared" si="1"/>
        <v>#DIV/0!</v>
      </c>
      <c r="K26" s="409">
        <v>1089</v>
      </c>
      <c r="L26" s="409">
        <v>3077176</v>
      </c>
      <c r="M26" s="17" t="str">
        <f t="shared" si="0"/>
        <v/>
      </c>
    </row>
    <row r="27" spans="1:13">
      <c r="A27">
        <v>20</v>
      </c>
      <c r="B27" s="17" t="s">
        <v>1395</v>
      </c>
      <c r="C27" s="17" t="s">
        <v>1391</v>
      </c>
      <c r="D27" s="17" t="s">
        <v>1153</v>
      </c>
      <c r="E27" s="37" t="s">
        <v>54</v>
      </c>
      <c r="F27" s="28" t="s">
        <v>23</v>
      </c>
      <c r="G27" s="19">
        <v>2</v>
      </c>
      <c r="H27" s="399">
        <v>73663</v>
      </c>
      <c r="I27" s="30"/>
      <c r="J27" s="43" t="e">
        <f t="shared" si="1"/>
        <v>#DIV/0!</v>
      </c>
      <c r="K27" s="409">
        <v>1533</v>
      </c>
      <c r="L27" s="409">
        <v>4842845</v>
      </c>
      <c r="M27" s="17"/>
    </row>
    <row r="28" spans="1:13">
      <c r="A28">
        <v>21</v>
      </c>
      <c r="B28" s="17" t="s">
        <v>1396</v>
      </c>
      <c r="C28" s="17" t="s">
        <v>1391</v>
      </c>
      <c r="D28" s="17" t="s">
        <v>1153</v>
      </c>
      <c r="E28" s="37" t="s">
        <v>54</v>
      </c>
      <c r="F28" s="28" t="s">
        <v>23</v>
      </c>
      <c r="G28" s="19">
        <v>2</v>
      </c>
      <c r="H28" s="399">
        <v>55696</v>
      </c>
      <c r="I28" s="30"/>
      <c r="J28" s="43" t="e">
        <f t="shared" si="1"/>
        <v>#DIV/0!</v>
      </c>
      <c r="K28" s="409">
        <v>1057</v>
      </c>
      <c r="L28" s="409">
        <v>3573013</v>
      </c>
      <c r="M28" s="17"/>
    </row>
    <row r="29" spans="1:13">
      <c r="A29">
        <v>22</v>
      </c>
      <c r="B29" s="17"/>
      <c r="C29" s="17"/>
      <c r="D29" s="17"/>
      <c r="E29" s="37"/>
      <c r="F29" s="28"/>
      <c r="G29" s="19"/>
      <c r="H29" s="33"/>
      <c r="I29" s="30"/>
      <c r="J29" s="43" t="e">
        <f t="shared" si="1"/>
        <v>#DIV/0!</v>
      </c>
      <c r="K29" s="409"/>
      <c r="L29" s="409"/>
      <c r="M29" s="17" t="str">
        <f t="shared" si="0"/>
        <v/>
      </c>
    </row>
    <row r="30" spans="1:13">
      <c r="A30">
        <v>23</v>
      </c>
      <c r="B30" s="17" t="s">
        <v>1397</v>
      </c>
      <c r="C30" s="17" t="s">
        <v>83</v>
      </c>
      <c r="D30" s="17" t="s">
        <v>1059</v>
      </c>
      <c r="E30" s="37" t="s">
        <v>54</v>
      </c>
      <c r="F30" s="28" t="s">
        <v>23</v>
      </c>
      <c r="G30" s="19">
        <v>4</v>
      </c>
      <c r="H30" s="33">
        <v>73973</v>
      </c>
      <c r="I30" s="30"/>
      <c r="J30" s="9" t="e">
        <f t="shared" si="1"/>
        <v>#DIV/0!</v>
      </c>
      <c r="K30" s="409">
        <v>2327</v>
      </c>
      <c r="L30" s="409">
        <v>4292918</v>
      </c>
      <c r="M30" s="17" t="str">
        <f t="shared" si="0"/>
        <v/>
      </c>
    </row>
    <row r="31" spans="1:13">
      <c r="A31">
        <v>24</v>
      </c>
      <c r="B31" s="17" t="s">
        <v>1398</v>
      </c>
      <c r="C31" s="17" t="s">
        <v>83</v>
      </c>
      <c r="D31" s="17" t="s">
        <v>1059</v>
      </c>
      <c r="E31" s="37" t="s">
        <v>54</v>
      </c>
      <c r="F31" s="28" t="s">
        <v>23</v>
      </c>
      <c r="G31" s="19">
        <v>4</v>
      </c>
      <c r="H31" s="33">
        <v>105797</v>
      </c>
      <c r="I31" s="30"/>
      <c r="J31" s="9" t="e">
        <f t="shared" si="1"/>
        <v>#DIV/0!</v>
      </c>
      <c r="K31" s="409">
        <v>3448</v>
      </c>
      <c r="L31" s="409">
        <v>6083164</v>
      </c>
      <c r="M31" s="17" t="str">
        <f t="shared" si="0"/>
        <v/>
      </c>
    </row>
    <row r="32" spans="1:13">
      <c r="A32">
        <v>25</v>
      </c>
      <c r="B32" s="17" t="s">
        <v>1399</v>
      </c>
      <c r="C32" s="17" t="s">
        <v>83</v>
      </c>
      <c r="D32" s="17" t="s">
        <v>1059</v>
      </c>
      <c r="E32" s="37" t="s">
        <v>54</v>
      </c>
      <c r="F32" s="28" t="s">
        <v>23</v>
      </c>
      <c r="G32" s="19">
        <v>4</v>
      </c>
      <c r="H32" s="33">
        <v>113362</v>
      </c>
      <c r="I32" s="30"/>
      <c r="J32" s="43" t="e">
        <f t="shared" si="1"/>
        <v>#DIV/0!</v>
      </c>
      <c r="K32" s="409">
        <v>3708</v>
      </c>
      <c r="L32" s="409">
        <v>6501090</v>
      </c>
      <c r="M32" s="17" t="str">
        <f t="shared" si="0"/>
        <v/>
      </c>
    </row>
    <row r="33" spans="1:13">
      <c r="A33">
        <v>26</v>
      </c>
      <c r="B33" s="17" t="s">
        <v>1400</v>
      </c>
      <c r="C33" s="17" t="s">
        <v>83</v>
      </c>
      <c r="D33" s="17" t="s">
        <v>1059</v>
      </c>
      <c r="E33" s="37" t="s">
        <v>54</v>
      </c>
      <c r="F33" s="28" t="s">
        <v>23</v>
      </c>
      <c r="G33" s="19">
        <v>4</v>
      </c>
      <c r="H33" s="33">
        <v>66827</v>
      </c>
      <c r="I33" s="30"/>
      <c r="J33" s="43" t="e">
        <f t="shared" si="1"/>
        <v>#DIV/0!</v>
      </c>
      <c r="K33" s="409">
        <v>2131</v>
      </c>
      <c r="L33" s="409">
        <v>3852999</v>
      </c>
      <c r="M33" s="17" t="str">
        <f t="shared" si="0"/>
        <v/>
      </c>
    </row>
    <row r="34" spans="1:13">
      <c r="A34">
        <v>27</v>
      </c>
      <c r="B34" s="17" t="s">
        <v>1401</v>
      </c>
      <c r="C34" s="17" t="s">
        <v>83</v>
      </c>
      <c r="D34" s="17" t="s">
        <v>1059</v>
      </c>
      <c r="E34" s="37" t="s">
        <v>54</v>
      </c>
      <c r="F34" s="28" t="s">
        <v>23</v>
      </c>
      <c r="G34" s="19">
        <v>4</v>
      </c>
      <c r="H34" s="33">
        <v>99198</v>
      </c>
      <c r="I34" s="30"/>
      <c r="J34" s="9" t="e">
        <f t="shared" si="1"/>
        <v>#DIV/0!</v>
      </c>
      <c r="K34" s="409">
        <v>3259</v>
      </c>
      <c r="L34" s="409">
        <v>5645765</v>
      </c>
      <c r="M34" s="17" t="str">
        <f t="shared" si="0"/>
        <v/>
      </c>
    </row>
    <row r="35" spans="1:13">
      <c r="A35">
        <v>28</v>
      </c>
      <c r="B35" s="17" t="s">
        <v>1402</v>
      </c>
      <c r="C35" s="17" t="s">
        <v>83</v>
      </c>
      <c r="D35" s="40" t="s">
        <v>1377</v>
      </c>
      <c r="E35" s="37" t="s">
        <v>54</v>
      </c>
      <c r="F35" s="28" t="s">
        <v>23</v>
      </c>
      <c r="G35" s="19">
        <v>3</v>
      </c>
      <c r="H35" s="33">
        <v>100625</v>
      </c>
      <c r="I35" s="30"/>
      <c r="J35" s="43" t="e">
        <f t="shared" si="1"/>
        <v>#DIV/0!</v>
      </c>
      <c r="K35" s="409">
        <v>3304</v>
      </c>
      <c r="L35" s="409">
        <v>5670512</v>
      </c>
      <c r="M35" s="17" t="str">
        <f t="shared" si="0"/>
        <v/>
      </c>
    </row>
    <row r="36" spans="1:13">
      <c r="A36">
        <v>29</v>
      </c>
      <c r="B36" s="17"/>
      <c r="C36" s="17"/>
      <c r="D36" s="17"/>
      <c r="E36" s="37"/>
      <c r="F36" s="28"/>
      <c r="G36" s="19"/>
      <c r="H36" s="33"/>
      <c r="I36" s="30"/>
      <c r="J36" s="43" t="e">
        <f t="shared" si="1"/>
        <v>#DIV/0!</v>
      </c>
      <c r="K36" s="18"/>
      <c r="L36" s="18"/>
      <c r="M36" s="17"/>
    </row>
    <row r="37" spans="1:13">
      <c r="A37">
        <v>30</v>
      </c>
      <c r="B37" s="17"/>
      <c r="C37" s="17"/>
      <c r="D37" s="17"/>
      <c r="E37" s="37"/>
      <c r="F37" s="28"/>
      <c r="G37" s="19"/>
      <c r="H37" s="33"/>
      <c r="I37" s="30"/>
      <c r="J37" s="9" t="e">
        <f>H37/I37</f>
        <v>#DIV/0!</v>
      </c>
      <c r="K37" s="409"/>
      <c r="L37" s="409"/>
      <c r="M37" s="17" t="str">
        <f>IF(ISBLANK(I37),"",H37)</f>
        <v/>
      </c>
    </row>
    <row r="38" spans="1:13">
      <c r="A38">
        <v>31</v>
      </c>
      <c r="B38" s="17"/>
      <c r="C38" s="17"/>
      <c r="D38" s="17"/>
      <c r="E38" s="37"/>
      <c r="F38" s="28"/>
      <c r="G38" s="19"/>
      <c r="H38" s="33"/>
      <c r="I38" s="30"/>
      <c r="J38" s="9" t="e">
        <f>H38/I38</f>
        <v>#DIV/0!</v>
      </c>
      <c r="K38" s="409"/>
      <c r="L38" s="409"/>
      <c r="M38" s="17" t="str">
        <f>IF(ISBLANK(I38),"",H38)</f>
        <v/>
      </c>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9" t="e">
        <f t="shared" si="1"/>
        <v>#DIV/0!</v>
      </c>
      <c r="K40" s="18"/>
      <c r="L40" s="18"/>
      <c r="M40" s="17"/>
    </row>
    <row r="41" spans="1:13">
      <c r="A41">
        <v>34</v>
      </c>
      <c r="B41" s="17"/>
      <c r="C41" s="17"/>
      <c r="D41" s="17"/>
      <c r="E41" s="28"/>
      <c r="F41" s="28"/>
      <c r="G41" s="19"/>
      <c r="H41" s="33"/>
      <c r="I41" s="30"/>
      <c r="J41" s="9"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v>36</v>
      </c>
      <c r="B43" s="17"/>
      <c r="C43" s="17"/>
      <c r="D43" s="17"/>
      <c r="E43" s="28"/>
      <c r="F43" s="28"/>
      <c r="G43" s="19"/>
      <c r="H43" s="33"/>
      <c r="I43" s="30"/>
      <c r="J43" s="43" t="e">
        <f t="shared" si="1"/>
        <v>#DIV/0!</v>
      </c>
      <c r="K43" s="18"/>
      <c r="L43" s="18"/>
      <c r="M43" s="17"/>
    </row>
    <row r="44" spans="1:13">
      <c r="A44">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43" t="e">
        <f t="shared" si="1"/>
        <v>#DIV/0!</v>
      </c>
      <c r="K46" s="18"/>
      <c r="L46" s="18"/>
      <c r="M46" s="17"/>
    </row>
    <row r="47" spans="1:13">
      <c r="A47">
        <v>40</v>
      </c>
      <c r="B47" s="17"/>
      <c r="C47" s="17"/>
      <c r="D47" s="17"/>
      <c r="E47" s="28"/>
      <c r="F47" s="28"/>
      <c r="G47" s="19"/>
      <c r="H47" s="33"/>
      <c r="I47" s="30"/>
      <c r="J47" s="43"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9" t="e">
        <f t="shared" si="1"/>
        <v>#DIV/0!</v>
      </c>
      <c r="K49" s="18"/>
      <c r="L49" s="18"/>
      <c r="M49" s="17"/>
    </row>
    <row r="50" spans="1:13">
      <c r="A50">
        <v>43</v>
      </c>
      <c r="B50" s="17"/>
      <c r="C50" s="17"/>
      <c r="D50" s="17"/>
      <c r="E50" s="28"/>
      <c r="F50" s="28"/>
      <c r="G50" s="19"/>
      <c r="H50" s="33"/>
      <c r="I50" s="30"/>
      <c r="J50" s="9"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v>46</v>
      </c>
      <c r="B53" s="17"/>
      <c r="C53" s="17"/>
      <c r="D53" s="17"/>
      <c r="E53" s="28"/>
      <c r="F53" s="28"/>
      <c r="G53" s="19"/>
      <c r="H53" s="33"/>
      <c r="I53" s="30"/>
      <c r="J53" s="43" t="e">
        <f t="shared" si="1"/>
        <v>#DIV/0!</v>
      </c>
      <c r="K53" s="18"/>
      <c r="L53" s="18"/>
      <c r="M53" s="17"/>
    </row>
    <row r="54" spans="1:13">
      <c r="A54">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43" t="e">
        <f t="shared" si="1"/>
        <v>#DIV/0!</v>
      </c>
      <c r="K55" s="18"/>
      <c r="L55" s="18"/>
      <c r="M55" s="17"/>
    </row>
    <row r="56" spans="1:13">
      <c r="A56">
        <v>49</v>
      </c>
      <c r="B56" s="17"/>
      <c r="C56" s="17"/>
      <c r="D56" s="17"/>
      <c r="E56" s="28"/>
      <c r="F56" s="28"/>
      <c r="G56" s="19"/>
      <c r="H56" s="33"/>
      <c r="I56" s="30"/>
      <c r="J56" s="43"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9" t="e">
        <f t="shared" si="1"/>
        <v>#DIV/0!</v>
      </c>
      <c r="K58" s="18"/>
      <c r="L58" s="18"/>
      <c r="M58" s="17"/>
    </row>
    <row r="59" spans="1:13">
      <c r="A59">
        <v>52</v>
      </c>
      <c r="B59" s="17"/>
      <c r="C59" s="17"/>
      <c r="D59" s="17"/>
      <c r="E59" s="28"/>
      <c r="F59" s="28"/>
      <c r="G59" s="19"/>
      <c r="H59" s="33"/>
      <c r="I59" s="30"/>
      <c r="J59" s="9"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v>56</v>
      </c>
      <c r="B63" s="17"/>
      <c r="C63" s="17"/>
      <c r="D63" s="17"/>
      <c r="E63" s="28"/>
      <c r="F63" s="28"/>
      <c r="G63" s="19"/>
      <c r="H63" s="33"/>
      <c r="I63" s="30"/>
      <c r="J63" s="9" t="e">
        <f t="shared" si="1"/>
        <v>#DIV/0!</v>
      </c>
      <c r="K63" s="18"/>
      <c r="L63" s="18"/>
      <c r="M63" s="17"/>
    </row>
    <row r="64" spans="1:13">
      <c r="A64">
        <v>57</v>
      </c>
      <c r="B64" s="17"/>
      <c r="C64" s="17"/>
      <c r="D64" s="17"/>
      <c r="E64" s="28"/>
      <c r="F64" s="28"/>
      <c r="G64" s="19"/>
      <c r="H64" s="33"/>
      <c r="I64" s="30"/>
      <c r="J64" s="43" t="e">
        <f t="shared" si="1"/>
        <v>#DIV/0!</v>
      </c>
      <c r="K64" s="18"/>
      <c r="L64" s="18"/>
      <c r="M64" s="17"/>
    </row>
    <row r="65" spans="1:13">
      <c r="A65">
        <v>58</v>
      </c>
      <c r="B65" s="17"/>
      <c r="C65" s="17"/>
      <c r="D65" s="17"/>
      <c r="E65" s="28"/>
      <c r="F65" s="28"/>
      <c r="G65" s="19"/>
      <c r="H65" s="33"/>
      <c r="I65" s="30"/>
      <c r="J65" s="43"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9" t="e">
        <f t="shared" si="1"/>
        <v>#DIV/0!</v>
      </c>
      <c r="K67" s="18"/>
      <c r="L67" s="18"/>
      <c r="M67" s="17"/>
    </row>
    <row r="68" spans="1:13">
      <c r="A68">
        <v>61</v>
      </c>
      <c r="B68" s="17"/>
      <c r="C68" s="17"/>
      <c r="D68" s="17"/>
      <c r="E68" s="28"/>
      <c r="F68" s="28"/>
      <c r="G68" s="19"/>
      <c r="H68" s="33"/>
      <c r="I68" s="30"/>
      <c r="J68" s="9"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v>66</v>
      </c>
      <c r="B73" s="17"/>
      <c r="C73" s="17"/>
      <c r="D73" s="17"/>
      <c r="E73" s="28"/>
      <c r="F73" s="28"/>
      <c r="G73" s="19"/>
      <c r="H73" s="33"/>
      <c r="I73" s="30"/>
      <c r="J73" s="43" t="e">
        <f t="shared" si="1"/>
        <v>#DIV/0!</v>
      </c>
      <c r="K73" s="18"/>
      <c r="L73" s="18"/>
      <c r="M73" s="17"/>
    </row>
    <row r="74" spans="1:13">
      <c r="A74">
        <v>67</v>
      </c>
      <c r="B74" s="17"/>
      <c r="C74" s="17"/>
      <c r="D74" s="17"/>
      <c r="E74" s="28"/>
      <c r="F74" s="28"/>
      <c r="G74" s="19"/>
      <c r="H74" s="33"/>
      <c r="I74" s="30"/>
      <c r="J74" s="43"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9" t="e">
        <f t="shared" si="2"/>
        <v>#DIV/0!</v>
      </c>
      <c r="K76" s="18"/>
      <c r="L76" s="18"/>
      <c r="M76" s="17"/>
    </row>
    <row r="77" spans="1:13">
      <c r="A77">
        <v>70</v>
      </c>
      <c r="B77" s="17"/>
      <c r="C77" s="17"/>
      <c r="D77" s="17"/>
      <c r="E77" s="28"/>
      <c r="F77" s="28"/>
      <c r="G77" s="19"/>
      <c r="H77" s="33"/>
      <c r="I77" s="30"/>
      <c r="J77" s="9"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43" t="e">
        <f t="shared" si="2"/>
        <v>#DIV/0!</v>
      </c>
      <c r="K82" s="18"/>
      <c r="L82" s="18"/>
      <c r="M82" s="17"/>
    </row>
    <row r="83" spans="1:13">
      <c r="A83">
        <v>76</v>
      </c>
      <c r="B83" s="17"/>
      <c r="C83" s="17"/>
      <c r="D83" s="17"/>
      <c r="E83" s="28"/>
      <c r="F83" s="28"/>
      <c r="G83" s="19"/>
      <c r="H83" s="33"/>
      <c r="I83" s="30"/>
      <c r="J83" s="43" t="e">
        <f t="shared" si="2"/>
        <v>#DIV/0!</v>
      </c>
      <c r="K83" s="18"/>
      <c r="L83" s="18"/>
      <c r="M83" s="17"/>
    </row>
    <row r="84" spans="1:13">
      <c r="A84">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9" t="e">
        <f t="shared" si="2"/>
        <v>#DIV/0!</v>
      </c>
      <c r="K85" s="18"/>
      <c r="L85" s="18"/>
      <c r="M85" s="17"/>
    </row>
    <row r="86" spans="1:13">
      <c r="A86">
        <v>79</v>
      </c>
      <c r="B86" s="17"/>
      <c r="C86" s="17"/>
      <c r="D86" s="17"/>
      <c r="E86" s="28"/>
      <c r="F86" s="28"/>
      <c r="G86" s="19"/>
      <c r="H86" s="33"/>
      <c r="I86" s="30"/>
      <c r="J86" s="9"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43" t="e">
        <f t="shared" si="2"/>
        <v>#DIV/0!</v>
      </c>
      <c r="K91" s="18"/>
      <c r="L91" s="18"/>
      <c r="M91" s="17"/>
    </row>
    <row r="92" spans="1:13">
      <c r="A92">
        <v>85</v>
      </c>
      <c r="B92" s="17"/>
      <c r="C92" s="17"/>
      <c r="D92" s="17"/>
      <c r="E92" s="28"/>
      <c r="F92" s="28"/>
      <c r="G92" s="19"/>
      <c r="H92" s="33"/>
      <c r="I92" s="30"/>
      <c r="J92" s="43" t="e">
        <f t="shared" si="2"/>
        <v>#DIV/0!</v>
      </c>
      <c r="K92" s="18"/>
      <c r="L92" s="18"/>
      <c r="M92" s="17"/>
    </row>
    <row r="93" spans="1:13">
      <c r="A93">
        <v>86</v>
      </c>
      <c r="B93" s="17"/>
      <c r="C93" s="17"/>
      <c r="D93" s="17"/>
      <c r="E93" s="28"/>
      <c r="F93" s="28"/>
      <c r="G93" s="19"/>
      <c r="H93" s="33"/>
      <c r="I93" s="30"/>
      <c r="J93" s="9" t="e">
        <f t="shared" si="2"/>
        <v>#DIV/0!</v>
      </c>
      <c r="K93" s="18"/>
      <c r="L93" s="18"/>
      <c r="M93" s="17"/>
    </row>
    <row r="94" spans="1:13">
      <c r="A94">
        <v>87</v>
      </c>
      <c r="B94" s="17"/>
      <c r="C94" s="17"/>
      <c r="D94" s="17"/>
      <c r="E94" s="28"/>
      <c r="F94" s="28"/>
      <c r="G94" s="19"/>
      <c r="H94" s="33"/>
      <c r="I94" s="30"/>
      <c r="J94" s="9" t="e">
        <f t="shared" si="2"/>
        <v>#DIV/0!</v>
      </c>
      <c r="K94" s="18"/>
      <c r="L94" s="18"/>
      <c r="M94" s="17"/>
    </row>
    <row r="95" spans="1:13">
      <c r="A95">
        <v>88</v>
      </c>
      <c r="B95" s="17"/>
      <c r="C95" s="17"/>
      <c r="D95" s="17"/>
      <c r="E95" s="28"/>
      <c r="F95" s="28"/>
      <c r="G95" s="19"/>
      <c r="H95" s="33"/>
      <c r="I95" s="30"/>
      <c r="J95" s="9"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43" t="e">
        <f t="shared" si="2"/>
        <v>#DIV/0!</v>
      </c>
      <c r="K100" s="18"/>
      <c r="L100" s="18"/>
      <c r="M100" s="17"/>
    </row>
    <row r="101" spans="1:13">
      <c r="A101">
        <v>94</v>
      </c>
      <c r="B101" s="17"/>
      <c r="C101" s="17"/>
      <c r="D101" s="17"/>
      <c r="E101" s="28"/>
      <c r="F101" s="28"/>
      <c r="G101" s="19"/>
      <c r="H101" s="33"/>
      <c r="I101" s="30"/>
      <c r="J101" s="43"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v>96</v>
      </c>
      <c r="B103" s="17"/>
      <c r="C103" s="17"/>
      <c r="D103" s="17"/>
      <c r="E103" s="28"/>
      <c r="F103" s="28"/>
      <c r="G103" s="19"/>
      <c r="H103" s="33"/>
      <c r="I103" s="30"/>
      <c r="J103" s="9" t="e">
        <f t="shared" si="2"/>
        <v>#DIV/0!</v>
      </c>
      <c r="K103" s="18"/>
      <c r="L103" s="18"/>
      <c r="M103" s="17"/>
    </row>
    <row r="104" spans="1:13">
      <c r="A104">
        <v>97</v>
      </c>
      <c r="B104" s="17"/>
      <c r="C104" s="17"/>
      <c r="D104" s="17"/>
      <c r="E104" s="28"/>
      <c r="F104" s="28"/>
      <c r="G104" s="19"/>
      <c r="H104" s="33"/>
      <c r="I104" s="30"/>
      <c r="J104" s="9"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43" t="e">
        <f t="shared" si="2"/>
        <v>#DIV/0!</v>
      </c>
      <c r="K109" s="18"/>
      <c r="L109" s="18"/>
      <c r="M109" s="17"/>
    </row>
    <row r="110" spans="1:13">
      <c r="A110">
        <v>103</v>
      </c>
      <c r="B110" s="17"/>
      <c r="C110" s="17"/>
      <c r="D110" s="17"/>
      <c r="E110" s="28"/>
      <c r="F110" s="28"/>
      <c r="G110" s="19"/>
      <c r="H110" s="33"/>
      <c r="I110" s="30"/>
      <c r="J110" s="43"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9" t="e">
        <f t="shared" si="2"/>
        <v>#DIV/0!</v>
      </c>
      <c r="K112" s="18"/>
      <c r="L112" s="18"/>
      <c r="M112" s="17"/>
    </row>
    <row r="113" spans="1:13">
      <c r="A113">
        <v>106</v>
      </c>
      <c r="B113" s="17"/>
      <c r="C113" s="17"/>
      <c r="D113" s="17"/>
      <c r="E113" s="28"/>
      <c r="F113" s="28"/>
      <c r="G113" s="19"/>
      <c r="H113" s="33"/>
      <c r="I113" s="30"/>
      <c r="J113" s="9" t="e">
        <f t="shared" si="2"/>
        <v>#DIV/0!</v>
      </c>
      <c r="K113" s="18"/>
      <c r="L113" s="18"/>
      <c r="M113" s="17"/>
    </row>
    <row r="114" spans="1:13">
      <c r="A114">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43" t="e">
        <f t="shared" si="2"/>
        <v>#DIV/0!</v>
      </c>
      <c r="K118" s="18"/>
      <c r="L118" s="18"/>
      <c r="M118" s="17"/>
    </row>
    <row r="119" spans="1:13">
      <c r="A119">
        <v>112</v>
      </c>
      <c r="B119" s="17"/>
      <c r="C119" s="17"/>
      <c r="D119" s="17"/>
      <c r="E119" s="28"/>
      <c r="F119" s="28"/>
      <c r="G119" s="19"/>
      <c r="H119" s="33"/>
      <c r="I119" s="30"/>
      <c r="J119" s="43"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9" t="e">
        <f t="shared" si="2"/>
        <v>#DIV/0!</v>
      </c>
      <c r="K121" s="18"/>
      <c r="L121" s="18"/>
      <c r="M121" s="17"/>
    </row>
    <row r="122" spans="1:13">
      <c r="A122">
        <v>115</v>
      </c>
      <c r="B122" s="17"/>
      <c r="C122" s="17"/>
      <c r="D122" s="17"/>
      <c r="E122" s="28"/>
      <c r="F122" s="28"/>
      <c r="G122" s="19"/>
      <c r="H122" s="33"/>
      <c r="I122" s="30"/>
      <c r="J122" s="9" t="e">
        <f t="shared" si="2"/>
        <v>#DIV/0!</v>
      </c>
      <c r="K122" s="18"/>
      <c r="L122" s="18"/>
      <c r="M122" s="17"/>
    </row>
    <row r="123" spans="1:13">
      <c r="A123">
        <v>116</v>
      </c>
      <c r="B123" s="17"/>
      <c r="C123" s="17"/>
      <c r="D123" s="17"/>
      <c r="E123" s="28"/>
      <c r="F123" s="28"/>
      <c r="G123" s="19"/>
      <c r="H123" s="33"/>
      <c r="I123" s="30"/>
      <c r="J123" s="9" t="e">
        <f t="shared" si="2"/>
        <v>#DIV/0!</v>
      </c>
      <c r="K123" s="18"/>
      <c r="L123" s="18"/>
      <c r="M123" s="17"/>
    </row>
    <row r="124" spans="1:13">
      <c r="A124">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43" t="e">
        <f t="shared" si="2"/>
        <v>#DIV/0!</v>
      </c>
      <c r="K127" s="18"/>
      <c r="L127" s="18"/>
      <c r="M127" s="17"/>
    </row>
    <row r="128" spans="1:13">
      <c r="A128">
        <v>121</v>
      </c>
      <c r="B128" s="17"/>
      <c r="C128" s="17"/>
      <c r="D128" s="17"/>
      <c r="E128" s="28"/>
      <c r="F128" s="28"/>
      <c r="G128" s="19"/>
      <c r="H128" s="33"/>
      <c r="I128" s="30"/>
      <c r="J128" s="43"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9" t="e">
        <f t="shared" si="2"/>
        <v>#DIV/0!</v>
      </c>
      <c r="K130" s="18"/>
      <c r="L130" s="18"/>
      <c r="M130" s="17"/>
    </row>
    <row r="131" spans="1:13">
      <c r="A131">
        <v>124</v>
      </c>
      <c r="B131" s="17"/>
      <c r="C131" s="17"/>
      <c r="D131" s="17"/>
      <c r="E131" s="28"/>
      <c r="F131" s="28"/>
      <c r="G131" s="19"/>
      <c r="H131" s="33"/>
      <c r="I131" s="30"/>
      <c r="J131" s="9"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v>126</v>
      </c>
      <c r="B133" s="17"/>
      <c r="C133" s="17"/>
      <c r="D133" s="17"/>
      <c r="E133" s="28"/>
      <c r="F133" s="28"/>
      <c r="G133" s="19"/>
      <c r="H133" s="33"/>
      <c r="I133" s="30"/>
      <c r="J133" s="43" t="e">
        <f t="shared" si="2"/>
        <v>#DIV/0!</v>
      </c>
      <c r="K133" s="18"/>
      <c r="L133" s="18"/>
      <c r="M133" s="17"/>
    </row>
    <row r="134" spans="1:13">
      <c r="A134">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43" t="e">
        <f t="shared" si="2"/>
        <v>#DIV/0!</v>
      </c>
      <c r="K136" s="18"/>
      <c r="L136" s="18"/>
      <c r="M136" s="17"/>
    </row>
    <row r="137" spans="1:13">
      <c r="A137">
        <v>130</v>
      </c>
      <c r="B137" s="17"/>
      <c r="C137" s="17"/>
      <c r="D137" s="17"/>
      <c r="E137" s="28"/>
      <c r="F137" s="28"/>
      <c r="G137" s="19"/>
      <c r="H137" s="33"/>
      <c r="I137" s="30"/>
      <c r="J137" s="43"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9" t="e">
        <f t="shared" ref="J139:J202" si="3">H139/I139</f>
        <v>#DIV/0!</v>
      </c>
      <c r="K139" s="18"/>
      <c r="L139" s="18"/>
      <c r="M139" s="17"/>
    </row>
    <row r="140" spans="1:13">
      <c r="A140">
        <v>133</v>
      </c>
      <c r="B140" s="17"/>
      <c r="C140" s="17"/>
      <c r="D140" s="17"/>
      <c r="E140" s="28"/>
      <c r="F140" s="28"/>
      <c r="G140" s="19"/>
      <c r="H140" s="33"/>
      <c r="I140" s="30"/>
      <c r="J140" s="9"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v>136</v>
      </c>
      <c r="B143" s="17"/>
      <c r="C143" s="17"/>
      <c r="D143" s="17"/>
      <c r="E143" s="28"/>
      <c r="F143" s="28"/>
      <c r="G143" s="19"/>
      <c r="H143" s="33"/>
      <c r="I143" s="30"/>
      <c r="J143" s="43" t="e">
        <f t="shared" si="3"/>
        <v>#DIV/0!</v>
      </c>
      <c r="K143" s="18"/>
      <c r="L143" s="18"/>
      <c r="M143" s="17"/>
    </row>
    <row r="144" spans="1:13">
      <c r="A144">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43" t="e">
        <f t="shared" si="3"/>
        <v>#DIV/0!</v>
      </c>
      <c r="K145" s="18"/>
      <c r="L145" s="18"/>
      <c r="M145" s="17"/>
    </row>
    <row r="146" spans="1:13">
      <c r="A146">
        <v>139</v>
      </c>
      <c r="B146" s="17"/>
      <c r="C146" s="17"/>
      <c r="D146" s="17"/>
      <c r="E146" s="28"/>
      <c r="F146" s="28"/>
      <c r="G146" s="19"/>
      <c r="H146" s="33"/>
      <c r="I146" s="30"/>
      <c r="J146" s="43"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9" t="e">
        <f t="shared" si="3"/>
        <v>#DIV/0!</v>
      </c>
      <c r="K148" s="18"/>
      <c r="L148" s="18"/>
      <c r="M148" s="17"/>
    </row>
    <row r="149" spans="1:13">
      <c r="A149">
        <v>142</v>
      </c>
      <c r="B149" s="17"/>
      <c r="C149" s="17"/>
      <c r="D149" s="17"/>
      <c r="E149" s="28"/>
      <c r="F149" s="28"/>
      <c r="G149" s="19"/>
      <c r="H149" s="33"/>
      <c r="I149" s="30"/>
      <c r="J149" s="9"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v>146</v>
      </c>
      <c r="B153" s="17"/>
      <c r="C153" s="17"/>
      <c r="D153" s="17"/>
      <c r="E153" s="28"/>
      <c r="F153" s="28"/>
      <c r="G153" s="19"/>
      <c r="H153" s="33"/>
      <c r="I153" s="30"/>
      <c r="J153" s="9" t="e">
        <f t="shared" si="3"/>
        <v>#DIV/0!</v>
      </c>
      <c r="K153" s="18"/>
      <c r="L153" s="18"/>
      <c r="M153" s="17"/>
    </row>
    <row r="154" spans="1:13">
      <c r="A154">
        <v>147</v>
      </c>
      <c r="B154" s="17"/>
      <c r="C154" s="17"/>
      <c r="D154" s="17"/>
      <c r="E154" s="28"/>
      <c r="F154" s="28"/>
      <c r="G154" s="19"/>
      <c r="H154" s="33"/>
      <c r="I154" s="30"/>
      <c r="J154" s="43" t="e">
        <f t="shared" si="3"/>
        <v>#DIV/0!</v>
      </c>
      <c r="K154" s="18"/>
      <c r="L154" s="18"/>
      <c r="M154" s="17"/>
    </row>
    <row r="155" spans="1:13">
      <c r="A155">
        <v>148</v>
      </c>
      <c r="B155" s="17"/>
      <c r="C155" s="17"/>
      <c r="D155" s="17"/>
      <c r="E155" s="28"/>
      <c r="F155" s="28"/>
      <c r="G155" s="19"/>
      <c r="H155" s="33"/>
      <c r="I155" s="30"/>
      <c r="J155" s="43"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9" t="e">
        <f t="shared" si="3"/>
        <v>#DIV/0!</v>
      </c>
      <c r="K157" s="18"/>
      <c r="L157" s="18"/>
      <c r="M157" s="17"/>
    </row>
    <row r="158" spans="1:13">
      <c r="A158">
        <v>151</v>
      </c>
      <c r="B158" s="17"/>
      <c r="C158" s="17"/>
      <c r="D158" s="17"/>
      <c r="E158" s="28"/>
      <c r="F158" s="28"/>
      <c r="G158" s="19"/>
      <c r="H158" s="33"/>
      <c r="I158" s="30"/>
      <c r="J158" s="9"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v>156</v>
      </c>
      <c r="B163" s="17"/>
      <c r="C163" s="17"/>
      <c r="D163" s="17"/>
      <c r="E163" s="28"/>
      <c r="F163" s="28"/>
      <c r="G163" s="19"/>
      <c r="H163" s="33"/>
      <c r="I163" s="30"/>
      <c r="J163" s="43" t="e">
        <f t="shared" si="3"/>
        <v>#DIV/0!</v>
      </c>
      <c r="K163" s="18"/>
      <c r="L163" s="18"/>
      <c r="M163" s="17"/>
    </row>
    <row r="164" spans="1:13">
      <c r="A164">
        <v>157</v>
      </c>
      <c r="B164" s="17"/>
      <c r="C164" s="17"/>
      <c r="D164" s="17"/>
      <c r="E164" s="28"/>
      <c r="F164" s="28"/>
      <c r="G164" s="19"/>
      <c r="H164" s="33"/>
      <c r="I164" s="30"/>
      <c r="J164" s="43"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9" t="e">
        <f t="shared" si="3"/>
        <v>#DIV/0!</v>
      </c>
      <c r="K166" s="18"/>
      <c r="L166" s="18"/>
      <c r="M166" s="17"/>
    </row>
    <row r="167" spans="1:13">
      <c r="A167">
        <v>160</v>
      </c>
      <c r="B167" s="17"/>
      <c r="C167" s="17"/>
      <c r="D167" s="17"/>
      <c r="E167" s="28"/>
      <c r="F167" s="28"/>
      <c r="G167" s="19"/>
      <c r="H167" s="33"/>
      <c r="I167" s="30"/>
      <c r="J167" s="9"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43" t="e">
        <f t="shared" si="3"/>
        <v>#DIV/0!</v>
      </c>
      <c r="K172" s="18"/>
      <c r="L172" s="18"/>
      <c r="M172" s="17"/>
    </row>
    <row r="173" spans="1:13">
      <c r="A173">
        <v>166</v>
      </c>
      <c r="B173" s="17"/>
      <c r="C173" s="17"/>
      <c r="D173" s="17"/>
      <c r="E173" s="28"/>
      <c r="F173" s="28"/>
      <c r="G173" s="19"/>
      <c r="H173" s="33"/>
      <c r="I173" s="30"/>
      <c r="J173" s="43" t="e">
        <f t="shared" si="3"/>
        <v>#DIV/0!</v>
      </c>
      <c r="K173" s="18"/>
      <c r="L173" s="18"/>
      <c r="M173" s="17"/>
    </row>
    <row r="174" spans="1:13">
      <c r="A174">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9" t="e">
        <f t="shared" si="3"/>
        <v>#DIV/0!</v>
      </c>
      <c r="K175" s="18"/>
      <c r="L175" s="18"/>
      <c r="M175" s="17"/>
    </row>
    <row r="176" spans="1:13">
      <c r="A176">
        <v>169</v>
      </c>
      <c r="B176" s="17"/>
      <c r="C176" s="17"/>
      <c r="D176" s="17"/>
      <c r="E176" s="28"/>
      <c r="F176" s="28"/>
      <c r="G176" s="19"/>
      <c r="H176" s="33"/>
      <c r="I176" s="30"/>
      <c r="J176" s="9"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43" t="e">
        <f t="shared" si="3"/>
        <v>#DIV/0!</v>
      </c>
      <c r="K181" s="18"/>
      <c r="L181" s="18"/>
      <c r="M181" s="17"/>
    </row>
    <row r="182" spans="1:13">
      <c r="A182">
        <v>175</v>
      </c>
      <c r="B182" s="17"/>
      <c r="C182" s="17"/>
      <c r="D182" s="17"/>
      <c r="E182" s="28"/>
      <c r="F182" s="28"/>
      <c r="G182" s="19"/>
      <c r="H182" s="33"/>
      <c r="I182" s="30"/>
      <c r="J182" s="43" t="e">
        <f t="shared" si="3"/>
        <v>#DIV/0!</v>
      </c>
      <c r="K182" s="18"/>
      <c r="L182" s="18"/>
      <c r="M182" s="17"/>
    </row>
    <row r="183" spans="1:13">
      <c r="A183">
        <v>176</v>
      </c>
      <c r="B183" s="17"/>
      <c r="C183" s="17"/>
      <c r="D183" s="17"/>
      <c r="E183" s="28"/>
      <c r="F183" s="28"/>
      <c r="G183" s="19"/>
      <c r="H183" s="33"/>
      <c r="I183" s="30"/>
      <c r="J183" s="9" t="e">
        <f t="shared" si="3"/>
        <v>#DIV/0!</v>
      </c>
      <c r="K183" s="18"/>
      <c r="L183" s="18"/>
      <c r="M183" s="17"/>
    </row>
    <row r="184" spans="1:13">
      <c r="A184">
        <v>177</v>
      </c>
      <c r="B184" s="17"/>
      <c r="C184" s="17"/>
      <c r="D184" s="17"/>
      <c r="E184" s="28"/>
      <c r="F184" s="28"/>
      <c r="G184" s="19"/>
      <c r="H184" s="33"/>
      <c r="I184" s="30"/>
      <c r="J184" s="9" t="e">
        <f t="shared" si="3"/>
        <v>#DIV/0!</v>
      </c>
      <c r="K184" s="18"/>
      <c r="L184" s="18"/>
      <c r="M184" s="17"/>
    </row>
    <row r="185" spans="1:13">
      <c r="A185">
        <v>178</v>
      </c>
      <c r="B185" s="17"/>
      <c r="C185" s="17"/>
      <c r="D185" s="17"/>
      <c r="E185" s="28"/>
      <c r="F185" s="28"/>
      <c r="G185" s="19"/>
      <c r="H185" s="33"/>
      <c r="I185" s="30"/>
      <c r="J185" s="9"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43" t="e">
        <f t="shared" si="3"/>
        <v>#DIV/0!</v>
      </c>
      <c r="K190" s="18"/>
      <c r="L190" s="18"/>
      <c r="M190" s="17"/>
    </row>
    <row r="191" spans="1:13">
      <c r="A191">
        <v>184</v>
      </c>
      <c r="B191" s="17"/>
      <c r="C191" s="17"/>
      <c r="D191" s="17"/>
      <c r="E191" s="28"/>
      <c r="F191" s="28"/>
      <c r="G191" s="19"/>
      <c r="H191" s="33"/>
      <c r="I191" s="30"/>
      <c r="J191" s="43"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v>186</v>
      </c>
      <c r="B193" s="17"/>
      <c r="C193" s="17"/>
      <c r="D193" s="17"/>
      <c r="E193" s="28"/>
      <c r="F193" s="28"/>
      <c r="G193" s="19"/>
      <c r="H193" s="33"/>
      <c r="I193" s="30"/>
      <c r="J193" s="9" t="e">
        <f t="shared" si="3"/>
        <v>#DIV/0!</v>
      </c>
      <c r="K193" s="18"/>
      <c r="L193" s="18"/>
      <c r="M193" s="17"/>
    </row>
    <row r="194" spans="1:13">
      <c r="A194">
        <v>187</v>
      </c>
      <c r="B194" s="17"/>
      <c r="C194" s="17"/>
      <c r="D194" s="17"/>
      <c r="E194" s="28"/>
      <c r="F194" s="28"/>
      <c r="G194" s="19"/>
      <c r="H194" s="33"/>
      <c r="I194" s="30"/>
      <c r="J194" s="9"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43" t="e">
        <f t="shared" si="3"/>
        <v>#DIV/0!</v>
      </c>
      <c r="K199" s="18"/>
      <c r="L199" s="18"/>
      <c r="M199" s="17"/>
    </row>
    <row r="200" spans="1:13">
      <c r="A200">
        <v>193</v>
      </c>
      <c r="B200" s="17"/>
      <c r="C200" s="17"/>
      <c r="D200" s="17"/>
      <c r="E200" s="28"/>
      <c r="F200" s="28"/>
      <c r="G200" s="19"/>
      <c r="H200" s="33"/>
      <c r="I200" s="30"/>
      <c r="J200" s="43"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9" t="e">
        <f t="shared" si="3"/>
        <v>#DIV/0!</v>
      </c>
      <c r="K202" s="18"/>
      <c r="L202" s="18"/>
      <c r="M202" s="17"/>
    </row>
    <row r="203" spans="1:13">
      <c r="A203">
        <v>196</v>
      </c>
      <c r="B203" s="17"/>
      <c r="C203" s="17"/>
      <c r="D203" s="17"/>
      <c r="E203" s="28"/>
      <c r="F203" s="28"/>
      <c r="G203" s="19"/>
      <c r="H203" s="33"/>
      <c r="I203" s="30"/>
      <c r="J203" s="9" t="e">
        <f t="shared" ref="J203:J266" si="4">H203/I203</f>
        <v>#DIV/0!</v>
      </c>
      <c r="K203" s="18"/>
      <c r="L203" s="18"/>
      <c r="M203" s="17"/>
    </row>
    <row r="204" spans="1:13">
      <c r="A204">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43" t="e">
        <f t="shared" si="4"/>
        <v>#DIV/0!</v>
      </c>
      <c r="K208" s="18"/>
      <c r="L208" s="18"/>
      <c r="M208" s="17"/>
    </row>
    <row r="209" spans="1:13">
      <c r="A209">
        <v>202</v>
      </c>
      <c r="B209" s="17"/>
      <c r="C209" s="17"/>
      <c r="D209" s="17"/>
      <c r="E209" s="28"/>
      <c r="F209" s="28"/>
      <c r="G209" s="19"/>
      <c r="H209" s="33"/>
      <c r="I209" s="30"/>
      <c r="J209" s="43"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9" t="e">
        <f t="shared" si="4"/>
        <v>#DIV/0!</v>
      </c>
      <c r="K211" s="18"/>
      <c r="L211" s="18"/>
      <c r="M211" s="17"/>
    </row>
    <row r="212" spans="1:13">
      <c r="A212">
        <v>205</v>
      </c>
      <c r="B212" s="17"/>
      <c r="C212" s="17"/>
      <c r="D212" s="17"/>
      <c r="E212" s="28"/>
      <c r="F212" s="28"/>
      <c r="G212" s="19"/>
      <c r="H212" s="33"/>
      <c r="I212" s="30"/>
      <c r="J212" s="9" t="e">
        <f t="shared" si="4"/>
        <v>#DIV/0!</v>
      </c>
      <c r="K212" s="18"/>
      <c r="L212" s="18"/>
      <c r="M212" s="17"/>
    </row>
    <row r="213" spans="1:13">
      <c r="A213">
        <v>206</v>
      </c>
      <c r="B213" s="17"/>
      <c r="C213" s="17"/>
      <c r="D213" s="17"/>
      <c r="E213" s="28"/>
      <c r="F213" s="28"/>
      <c r="G213" s="19"/>
      <c r="H213" s="33"/>
      <c r="I213" s="30"/>
      <c r="J213" s="9" t="e">
        <f t="shared" si="4"/>
        <v>#DIV/0!</v>
      </c>
      <c r="K213" s="18"/>
      <c r="L213" s="18"/>
      <c r="M213" s="17"/>
    </row>
    <row r="214" spans="1:13">
      <c r="A214">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43" t="e">
        <f t="shared" si="4"/>
        <v>#DIV/0!</v>
      </c>
      <c r="K217" s="18"/>
      <c r="L217" s="18"/>
      <c r="M217" s="17"/>
    </row>
    <row r="218" spans="1:13">
      <c r="A218">
        <v>211</v>
      </c>
      <c r="B218" s="17"/>
      <c r="C218" s="17"/>
      <c r="D218" s="17"/>
      <c r="E218" s="28"/>
      <c r="F218" s="28"/>
      <c r="G218" s="19"/>
      <c r="H218" s="33"/>
      <c r="I218" s="30"/>
      <c r="J218" s="43"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9" t="e">
        <f t="shared" si="4"/>
        <v>#DIV/0!</v>
      </c>
      <c r="K220" s="18"/>
      <c r="L220" s="18"/>
      <c r="M220" s="17"/>
    </row>
    <row r="221" spans="1:13">
      <c r="A221">
        <v>214</v>
      </c>
      <c r="B221" s="17"/>
      <c r="C221" s="17"/>
      <c r="D221" s="17"/>
      <c r="E221" s="28"/>
      <c r="F221" s="28"/>
      <c r="G221" s="19"/>
      <c r="H221" s="33"/>
      <c r="I221" s="30"/>
      <c r="J221" s="9"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v>216</v>
      </c>
      <c r="B223" s="17"/>
      <c r="C223" s="17"/>
      <c r="D223" s="17"/>
      <c r="E223" s="28"/>
      <c r="F223" s="28"/>
      <c r="G223" s="19"/>
      <c r="H223" s="33"/>
      <c r="I223" s="30"/>
      <c r="J223" s="43" t="e">
        <f t="shared" si="4"/>
        <v>#DIV/0!</v>
      </c>
      <c r="K223" s="18"/>
      <c r="L223" s="18"/>
      <c r="M223" s="17"/>
    </row>
    <row r="224" spans="1:13">
      <c r="A224">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43" t="e">
        <f t="shared" si="4"/>
        <v>#DIV/0!</v>
      </c>
      <c r="K226" s="18"/>
      <c r="L226" s="18"/>
      <c r="M226" s="17"/>
    </row>
    <row r="227" spans="1:13">
      <c r="A227">
        <v>220</v>
      </c>
      <c r="B227" s="17"/>
      <c r="C227" s="17"/>
      <c r="D227" s="17"/>
      <c r="E227" s="28"/>
      <c r="F227" s="28"/>
      <c r="G227" s="19"/>
      <c r="H227" s="33"/>
      <c r="I227" s="30"/>
      <c r="J227" s="43"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9" t="e">
        <f t="shared" si="4"/>
        <v>#DIV/0!</v>
      </c>
      <c r="K229" s="18"/>
      <c r="L229" s="18"/>
      <c r="M229" s="17"/>
    </row>
    <row r="230" spans="1:13">
      <c r="A230">
        <v>223</v>
      </c>
      <c r="B230" s="17"/>
      <c r="C230" s="17"/>
      <c r="D230" s="17"/>
      <c r="E230" s="28"/>
      <c r="F230" s="28"/>
      <c r="G230" s="19"/>
      <c r="H230" s="33"/>
      <c r="I230" s="30"/>
      <c r="J230" s="9"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v>226</v>
      </c>
      <c r="B233" s="17"/>
      <c r="C233" s="17"/>
      <c r="D233" s="17"/>
      <c r="E233" s="28"/>
      <c r="F233" s="28"/>
      <c r="G233" s="19"/>
      <c r="H233" s="33"/>
      <c r="I233" s="30"/>
      <c r="J233" s="43" t="e">
        <f t="shared" si="4"/>
        <v>#DIV/0!</v>
      </c>
      <c r="K233" s="18"/>
      <c r="L233" s="18"/>
      <c r="M233" s="17"/>
    </row>
    <row r="234" spans="1:13">
      <c r="A234">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43" t="e">
        <f t="shared" si="4"/>
        <v>#DIV/0!</v>
      </c>
      <c r="K235" s="18"/>
      <c r="L235" s="18"/>
      <c r="M235" s="17"/>
    </row>
    <row r="236" spans="1:13">
      <c r="A236">
        <v>229</v>
      </c>
      <c r="B236" s="17"/>
      <c r="C236" s="17"/>
      <c r="D236" s="17"/>
      <c r="E236" s="28"/>
      <c r="F236" s="28"/>
      <c r="G236" s="19"/>
      <c r="H236" s="33"/>
      <c r="I236" s="30"/>
      <c r="J236" s="43"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9" t="e">
        <f t="shared" si="4"/>
        <v>#DIV/0!</v>
      </c>
      <c r="K238" s="18"/>
      <c r="L238" s="18"/>
      <c r="M238" s="17"/>
    </row>
    <row r="239" spans="1:13">
      <c r="A239">
        <v>232</v>
      </c>
      <c r="B239" s="17"/>
      <c r="C239" s="17"/>
      <c r="D239" s="17"/>
      <c r="E239" s="28"/>
      <c r="F239" s="28"/>
      <c r="G239" s="19"/>
      <c r="H239" s="33"/>
      <c r="I239" s="30"/>
      <c r="J239" s="9"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v>236</v>
      </c>
      <c r="B243" s="17"/>
      <c r="C243" s="17"/>
      <c r="D243" s="17"/>
      <c r="E243" s="28"/>
      <c r="F243" s="28"/>
      <c r="G243" s="19"/>
      <c r="H243" s="33"/>
      <c r="I243" s="30"/>
      <c r="J243" s="9" t="e">
        <f t="shared" si="4"/>
        <v>#DIV/0!</v>
      </c>
      <c r="K243" s="18"/>
      <c r="L243" s="18"/>
      <c r="M243" s="17"/>
    </row>
    <row r="244" spans="1:13">
      <c r="A244">
        <v>237</v>
      </c>
      <c r="B244" s="17"/>
      <c r="C244" s="17"/>
      <c r="D244" s="17"/>
      <c r="E244" s="28"/>
      <c r="F244" s="28"/>
      <c r="G244" s="19"/>
      <c r="H244" s="33"/>
      <c r="I244" s="30"/>
      <c r="J244" s="43" t="e">
        <f t="shared" si="4"/>
        <v>#DIV/0!</v>
      </c>
      <c r="K244" s="18"/>
      <c r="L244" s="18"/>
      <c r="M244" s="17"/>
    </row>
    <row r="245" spans="1:13">
      <c r="A245">
        <v>238</v>
      </c>
      <c r="B245" s="17"/>
      <c r="C245" s="17"/>
      <c r="D245" s="17"/>
      <c r="E245" s="28"/>
      <c r="F245" s="28"/>
      <c r="G245" s="19"/>
      <c r="H245" s="33"/>
      <c r="I245" s="30"/>
      <c r="J245" s="43"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9" t="e">
        <f t="shared" si="4"/>
        <v>#DIV/0!</v>
      </c>
      <c r="K247" s="18"/>
      <c r="L247" s="18"/>
      <c r="M247" s="17"/>
    </row>
    <row r="248" spans="1:13">
      <c r="A248">
        <v>241</v>
      </c>
      <c r="B248" s="17"/>
      <c r="C248" s="17"/>
      <c r="D248" s="17"/>
      <c r="E248" s="28"/>
      <c r="F248" s="28"/>
      <c r="G248" s="19"/>
      <c r="H248" s="33"/>
      <c r="I248" s="30"/>
      <c r="J248" s="9"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v>246</v>
      </c>
      <c r="B253" s="17"/>
      <c r="C253" s="17"/>
      <c r="D253" s="17"/>
      <c r="E253" s="28"/>
      <c r="F253" s="28"/>
      <c r="G253" s="19"/>
      <c r="H253" s="33"/>
      <c r="I253" s="30"/>
      <c r="J253" s="43" t="e">
        <f t="shared" si="4"/>
        <v>#DIV/0!</v>
      </c>
      <c r="K253" s="18"/>
      <c r="L253" s="18"/>
      <c r="M253" s="17"/>
    </row>
    <row r="254" spans="1:13">
      <c r="A254">
        <v>247</v>
      </c>
      <c r="B254" s="17"/>
      <c r="C254" s="17"/>
      <c r="D254" s="17"/>
      <c r="E254" s="28"/>
      <c r="F254" s="28"/>
      <c r="G254" s="19"/>
      <c r="H254" s="33"/>
      <c r="I254" s="30"/>
      <c r="J254" s="43"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9" t="e">
        <f t="shared" si="4"/>
        <v>#DIV/0!</v>
      </c>
      <c r="K256" s="18"/>
      <c r="L256" s="18"/>
      <c r="M256" s="17"/>
    </row>
    <row r="257" spans="1:13">
      <c r="A257">
        <v>250</v>
      </c>
      <c r="B257" s="17"/>
      <c r="C257" s="17"/>
      <c r="D257" s="17"/>
      <c r="E257" s="28"/>
      <c r="F257" s="28"/>
      <c r="G257" s="19"/>
      <c r="H257" s="33"/>
      <c r="I257" s="30"/>
      <c r="J257" s="9"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43" t="e">
        <f t="shared" si="4"/>
        <v>#DIV/0!</v>
      </c>
      <c r="K262" s="18"/>
      <c r="L262" s="18"/>
      <c r="M262" s="17"/>
    </row>
    <row r="263" spans="1:13">
      <c r="A263">
        <v>256</v>
      </c>
      <c r="B263" s="17"/>
      <c r="C263" s="17"/>
      <c r="D263" s="17"/>
      <c r="E263" s="28"/>
      <c r="F263" s="28"/>
      <c r="G263" s="19"/>
      <c r="H263" s="33"/>
      <c r="I263" s="30"/>
      <c r="J263" s="43" t="e">
        <f t="shared" si="4"/>
        <v>#DIV/0!</v>
      </c>
      <c r="K263" s="18"/>
      <c r="L263" s="18"/>
      <c r="M263" s="17"/>
    </row>
    <row r="264" spans="1:13">
      <c r="A264">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9" t="e">
        <f t="shared" si="4"/>
        <v>#DIV/0!</v>
      </c>
      <c r="K265" s="18"/>
      <c r="L265" s="18"/>
      <c r="M265" s="17"/>
    </row>
    <row r="266" spans="1:13">
      <c r="A266">
        <v>259</v>
      </c>
      <c r="B266" s="17"/>
      <c r="C266" s="17"/>
      <c r="D266" s="17"/>
      <c r="E266" s="28"/>
      <c r="F266" s="28"/>
      <c r="G266" s="19"/>
      <c r="H266" s="33"/>
      <c r="I266" s="30"/>
      <c r="J266" s="9"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43" t="e">
        <f t="shared" si="5"/>
        <v>#DIV/0!</v>
      </c>
      <c r="K271" s="18"/>
      <c r="L271" s="18"/>
      <c r="M271" s="17"/>
    </row>
    <row r="272" spans="1:13">
      <c r="A272">
        <v>265</v>
      </c>
      <c r="B272" s="17"/>
      <c r="C272" s="17"/>
      <c r="D272" s="17"/>
      <c r="E272" s="28"/>
      <c r="F272" s="28"/>
      <c r="G272" s="19"/>
      <c r="H272" s="33"/>
      <c r="I272" s="30"/>
      <c r="J272" s="43" t="e">
        <f t="shared" si="5"/>
        <v>#DIV/0!</v>
      </c>
      <c r="K272" s="18"/>
      <c r="L272" s="18"/>
      <c r="M272" s="17"/>
    </row>
    <row r="273" spans="1:13">
      <c r="A273">
        <v>266</v>
      </c>
      <c r="B273" s="17"/>
      <c r="C273" s="17"/>
      <c r="D273" s="17"/>
      <c r="E273" s="28"/>
      <c r="F273" s="28"/>
      <c r="G273" s="19"/>
      <c r="H273" s="33"/>
      <c r="I273" s="30"/>
      <c r="J273" s="9" t="e">
        <f t="shared" si="5"/>
        <v>#DIV/0!</v>
      </c>
      <c r="K273" s="18"/>
      <c r="L273" s="18"/>
      <c r="M273" s="17"/>
    </row>
    <row r="274" spans="1:13">
      <c r="A274">
        <v>267</v>
      </c>
      <c r="B274" s="17"/>
      <c r="C274" s="17"/>
      <c r="D274" s="17"/>
      <c r="E274" s="28"/>
      <c r="F274" s="28"/>
      <c r="G274" s="19"/>
      <c r="H274" s="33"/>
      <c r="I274" s="30"/>
      <c r="J274" s="9" t="e">
        <f t="shared" si="5"/>
        <v>#DIV/0!</v>
      </c>
      <c r="K274" s="18"/>
      <c r="L274" s="18"/>
      <c r="M274" s="17"/>
    </row>
    <row r="275" spans="1:13">
      <c r="A275">
        <v>268</v>
      </c>
      <c r="B275" s="17"/>
      <c r="C275" s="17"/>
      <c r="D275" s="17"/>
      <c r="E275" s="28"/>
      <c r="F275" s="28"/>
      <c r="G275" s="19"/>
      <c r="H275" s="33"/>
      <c r="I275" s="30"/>
      <c r="J275" s="9"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43" t="e">
        <f t="shared" si="5"/>
        <v>#DIV/0!</v>
      </c>
      <c r="K280" s="18"/>
      <c r="L280" s="18"/>
      <c r="M280" s="17"/>
    </row>
    <row r="281" spans="1:13">
      <c r="A281">
        <v>274</v>
      </c>
      <c r="B281" s="17"/>
      <c r="C281" s="17"/>
      <c r="D281" s="17"/>
      <c r="E281" s="28"/>
      <c r="F281" s="28"/>
      <c r="G281" s="19"/>
      <c r="H281" s="33"/>
      <c r="I281" s="30"/>
      <c r="J281" s="43"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v>276</v>
      </c>
      <c r="B283" s="17"/>
      <c r="C283" s="17"/>
      <c r="D283" s="17"/>
      <c r="E283" s="28"/>
      <c r="F283" s="28"/>
      <c r="G283" s="19"/>
      <c r="H283" s="33"/>
      <c r="I283" s="30"/>
      <c r="J283" s="9" t="e">
        <f t="shared" si="5"/>
        <v>#DIV/0!</v>
      </c>
      <c r="K283" s="18"/>
      <c r="L283" s="18"/>
      <c r="M283" s="17"/>
    </row>
    <row r="284" spans="1:13">
      <c r="A284">
        <v>277</v>
      </c>
      <c r="B284" s="17"/>
      <c r="C284" s="17"/>
      <c r="D284" s="17"/>
      <c r="E284" s="28"/>
      <c r="F284" s="28"/>
      <c r="G284" s="19"/>
      <c r="H284" s="33"/>
      <c r="I284" s="30"/>
      <c r="J284" s="9"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43" t="e">
        <f t="shared" si="5"/>
        <v>#DIV/0!</v>
      </c>
      <c r="K289" s="18"/>
      <c r="L289" s="18"/>
      <c r="M289" s="17"/>
    </row>
    <row r="290" spans="1:13">
      <c r="A290">
        <v>283</v>
      </c>
      <c r="B290" s="17"/>
      <c r="C290" s="17"/>
      <c r="D290" s="17"/>
      <c r="E290" s="28"/>
      <c r="F290" s="28"/>
      <c r="G290" s="19"/>
      <c r="H290" s="33"/>
      <c r="I290" s="30"/>
      <c r="J290" s="43"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9" t="e">
        <f t="shared" si="5"/>
        <v>#DIV/0!</v>
      </c>
      <c r="K292" s="18"/>
      <c r="L292" s="18"/>
      <c r="M292" s="17"/>
    </row>
    <row r="293" spans="1:13">
      <c r="A293">
        <v>286</v>
      </c>
      <c r="B293" s="17"/>
      <c r="C293" s="17"/>
      <c r="D293" s="17"/>
      <c r="E293" s="28"/>
      <c r="F293" s="28"/>
      <c r="G293" s="19"/>
      <c r="H293" s="33"/>
      <c r="I293" s="30"/>
      <c r="J293" s="9" t="e">
        <f t="shared" si="5"/>
        <v>#DIV/0!</v>
      </c>
      <c r="K293" s="18"/>
      <c r="L293" s="18"/>
      <c r="M293" s="17"/>
    </row>
    <row r="294" spans="1:13">
      <c r="A294">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43" t="e">
        <f t="shared" si="5"/>
        <v>#DIV/0!</v>
      </c>
      <c r="K298" s="18"/>
      <c r="L298" s="18"/>
      <c r="M298" s="17"/>
    </row>
    <row r="299" spans="1:13">
      <c r="A299">
        <v>292</v>
      </c>
      <c r="B299" s="17"/>
      <c r="C299" s="17"/>
      <c r="D299" s="17"/>
      <c r="E299" s="28"/>
      <c r="F299" s="28"/>
      <c r="G299" s="19"/>
      <c r="H299" s="33"/>
      <c r="I299" s="30"/>
      <c r="J299" s="43"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9" t="e">
        <f t="shared" si="5"/>
        <v>#DIV/0!</v>
      </c>
      <c r="K301" s="18"/>
      <c r="L301" s="18"/>
      <c r="M301" s="17"/>
    </row>
    <row r="302" spans="1:13">
      <c r="A302">
        <v>295</v>
      </c>
      <c r="B302" s="17"/>
      <c r="C302" s="17"/>
      <c r="D302" s="17"/>
      <c r="E302" s="28"/>
      <c r="F302" s="28"/>
      <c r="G302" s="19"/>
      <c r="H302" s="33"/>
      <c r="I302" s="30"/>
      <c r="J302" s="9" t="e">
        <f t="shared" si="5"/>
        <v>#DIV/0!</v>
      </c>
      <c r="K302" s="18"/>
      <c r="L302" s="18"/>
      <c r="M302" s="17"/>
    </row>
    <row r="303" spans="1:13">
      <c r="A303">
        <v>296</v>
      </c>
      <c r="B303" s="17"/>
      <c r="C303" s="17"/>
      <c r="D303" s="17"/>
      <c r="E303" s="28"/>
      <c r="F303" s="28"/>
      <c r="G303" s="19"/>
      <c r="H303" s="33"/>
      <c r="I303" s="30"/>
      <c r="J303" s="9" t="e">
        <f t="shared" si="5"/>
        <v>#DIV/0!</v>
      </c>
      <c r="K303" s="18"/>
      <c r="L303" s="18"/>
      <c r="M303" s="17"/>
    </row>
    <row r="304" spans="1:13">
      <c r="A304">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43" t="e">
        <f t="shared" si="5"/>
        <v>#DIV/0!</v>
      </c>
      <c r="K307" s="18"/>
      <c r="L307" s="18"/>
      <c r="M307" s="17"/>
    </row>
    <row r="308" spans="1:13">
      <c r="A308">
        <v>301</v>
      </c>
      <c r="B308" s="17"/>
      <c r="C308" s="17"/>
      <c r="D308" s="17"/>
      <c r="E308" s="28"/>
      <c r="F308" s="28"/>
      <c r="G308" s="19"/>
      <c r="H308" s="33"/>
      <c r="I308" s="30"/>
      <c r="J308" s="43"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9" t="e">
        <f t="shared" si="5"/>
        <v>#DIV/0!</v>
      </c>
      <c r="K310" s="18"/>
      <c r="L310" s="18"/>
      <c r="M310" s="17"/>
    </row>
    <row r="311" spans="1:13">
      <c r="A311">
        <v>304</v>
      </c>
      <c r="B311" s="17"/>
      <c r="C311" s="17"/>
      <c r="D311" s="17"/>
      <c r="E311" s="28"/>
      <c r="F311" s="28"/>
      <c r="G311" s="19"/>
      <c r="H311" s="33"/>
      <c r="I311" s="30"/>
      <c r="J311" s="9"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v>306</v>
      </c>
      <c r="B313" s="17"/>
      <c r="C313" s="17"/>
      <c r="D313" s="17"/>
      <c r="E313" s="28"/>
      <c r="F313" s="28"/>
      <c r="G313" s="19"/>
      <c r="H313" s="33"/>
      <c r="I313" s="30"/>
      <c r="J313" s="43" t="e">
        <f t="shared" si="5"/>
        <v>#DIV/0!</v>
      </c>
      <c r="K313" s="18"/>
      <c r="L313" s="18"/>
      <c r="M313" s="17"/>
    </row>
    <row r="314" spans="1:13">
      <c r="A314">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43" t="e">
        <f t="shared" si="5"/>
        <v>#DIV/0!</v>
      </c>
      <c r="K316" s="18"/>
      <c r="L316" s="18"/>
      <c r="M316" s="17"/>
    </row>
    <row r="317" spans="1:13">
      <c r="A317">
        <v>310</v>
      </c>
      <c r="B317" s="17"/>
      <c r="C317" s="17"/>
      <c r="D317" s="17"/>
      <c r="E317" s="28"/>
      <c r="F317" s="28"/>
      <c r="G317" s="19"/>
      <c r="H317" s="33"/>
      <c r="I317" s="30"/>
      <c r="J317" s="43"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9" t="e">
        <f t="shared" si="5"/>
        <v>#DIV/0!</v>
      </c>
      <c r="K319" s="18"/>
      <c r="L319" s="18"/>
      <c r="M319" s="17"/>
    </row>
    <row r="320" spans="1:13">
      <c r="A320">
        <v>313</v>
      </c>
      <c r="B320" s="17"/>
      <c r="C320" s="17"/>
      <c r="D320" s="17"/>
      <c r="E320" s="28"/>
      <c r="F320" s="28"/>
      <c r="G320" s="19"/>
      <c r="H320" s="33"/>
      <c r="I320" s="30"/>
      <c r="J320" s="9"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v>316</v>
      </c>
      <c r="B323" s="17"/>
      <c r="C323" s="17"/>
      <c r="D323" s="17"/>
      <c r="E323" s="28"/>
      <c r="F323" s="28"/>
      <c r="G323" s="19"/>
      <c r="H323" s="33"/>
      <c r="I323" s="30"/>
      <c r="J323" s="43" t="e">
        <f t="shared" si="5"/>
        <v>#DIV/0!</v>
      </c>
      <c r="K323" s="18"/>
      <c r="L323" s="18"/>
      <c r="M323" s="17"/>
    </row>
    <row r="324" spans="1:13">
      <c r="A324">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43" t="e">
        <f t="shared" si="5"/>
        <v>#DIV/0!</v>
      </c>
      <c r="K325" s="18"/>
      <c r="L325" s="18"/>
      <c r="M325" s="17"/>
    </row>
    <row r="326" spans="1:13">
      <c r="A326">
        <v>319</v>
      </c>
      <c r="B326" s="17"/>
      <c r="C326" s="17"/>
      <c r="D326" s="17"/>
      <c r="E326" s="28"/>
      <c r="F326" s="28"/>
      <c r="G326" s="19"/>
      <c r="H326" s="33"/>
      <c r="I326" s="30"/>
      <c r="J326" s="43"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9" t="e">
        <f t="shared" si="5"/>
        <v>#DIV/0!</v>
      </c>
      <c r="K328" s="18"/>
      <c r="L328" s="18"/>
      <c r="M328" s="17"/>
    </row>
    <row r="329" spans="1:13">
      <c r="A329">
        <v>322</v>
      </c>
      <c r="B329" s="17"/>
      <c r="C329" s="17"/>
      <c r="D329" s="17"/>
      <c r="E329" s="28"/>
      <c r="F329" s="28"/>
      <c r="G329" s="19"/>
      <c r="H329" s="33"/>
      <c r="I329" s="30"/>
      <c r="J329" s="9"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v>326</v>
      </c>
      <c r="B333" s="17"/>
      <c r="C333" s="17"/>
      <c r="D333" s="17"/>
      <c r="E333" s="28"/>
      <c r="F333" s="28"/>
      <c r="G333" s="19"/>
      <c r="H333" s="33"/>
      <c r="I333" s="30"/>
      <c r="J333" s="9" t="e">
        <f t="shared" si="6"/>
        <v>#DIV/0!</v>
      </c>
      <c r="K333" s="18"/>
      <c r="L333" s="18"/>
      <c r="M333" s="17"/>
    </row>
    <row r="334" spans="1:13">
      <c r="A334">
        <v>327</v>
      </c>
      <c r="B334" s="17"/>
      <c r="C334" s="17"/>
      <c r="D334" s="17"/>
      <c r="E334" s="28"/>
      <c r="F334" s="28"/>
      <c r="G334" s="19"/>
      <c r="H334" s="33"/>
      <c r="I334" s="30"/>
      <c r="J334" s="43" t="e">
        <f t="shared" si="6"/>
        <v>#DIV/0!</v>
      </c>
      <c r="K334" s="18"/>
      <c r="L334" s="18"/>
      <c r="M334" s="17"/>
    </row>
    <row r="335" spans="1:13">
      <c r="A335">
        <v>328</v>
      </c>
      <c r="B335" s="17"/>
      <c r="C335" s="17"/>
      <c r="D335" s="17"/>
      <c r="E335" s="28"/>
      <c r="F335" s="28"/>
      <c r="G335" s="19"/>
      <c r="H335" s="33"/>
      <c r="I335" s="30"/>
      <c r="J335" s="43"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9" t="e">
        <f t="shared" si="6"/>
        <v>#DIV/0!</v>
      </c>
      <c r="K337" s="18"/>
      <c r="L337" s="18"/>
      <c r="M337" s="17"/>
    </row>
    <row r="338" spans="1:13">
      <c r="A338">
        <v>331</v>
      </c>
      <c r="B338" s="17"/>
      <c r="C338" s="17"/>
      <c r="D338" s="17"/>
      <c r="E338" s="28"/>
      <c r="F338" s="28"/>
      <c r="G338" s="19"/>
      <c r="H338" s="33"/>
      <c r="I338" s="30"/>
      <c r="J338" s="9"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v>336</v>
      </c>
      <c r="B343" s="17"/>
      <c r="C343" s="17"/>
      <c r="D343" s="17"/>
      <c r="E343" s="28"/>
      <c r="F343" s="28"/>
      <c r="G343" s="19"/>
      <c r="H343" s="33"/>
      <c r="I343" s="30"/>
      <c r="J343" s="43" t="e">
        <f t="shared" si="6"/>
        <v>#DIV/0!</v>
      </c>
      <c r="K343" s="18"/>
      <c r="L343" s="18"/>
      <c r="M343" s="17"/>
    </row>
    <row r="344" spans="1:13">
      <c r="A344">
        <v>337</v>
      </c>
      <c r="B344" s="17"/>
      <c r="C344" s="17"/>
      <c r="D344" s="17"/>
      <c r="E344" s="28"/>
      <c r="F344" s="28"/>
      <c r="G344" s="19"/>
      <c r="H344" s="33"/>
      <c r="I344" s="30"/>
      <c r="J344" s="43"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9" t="e">
        <f t="shared" si="6"/>
        <v>#DIV/0!</v>
      </c>
      <c r="K346" s="18"/>
      <c r="L346" s="18"/>
      <c r="M346" s="17"/>
    </row>
    <row r="347" spans="1:13">
      <c r="A347">
        <v>340</v>
      </c>
      <c r="B347" s="17"/>
      <c r="C347" s="17"/>
      <c r="D347" s="17"/>
      <c r="E347" s="28"/>
      <c r="F347" s="28"/>
      <c r="G347" s="19"/>
      <c r="H347" s="33"/>
      <c r="I347" s="30"/>
      <c r="J347" s="9"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43" t="e">
        <f t="shared" si="6"/>
        <v>#DIV/0!</v>
      </c>
      <c r="K351" s="18"/>
      <c r="L351" s="18"/>
      <c r="M351" s="17"/>
    </row>
    <row r="352" spans="1:13">
      <c r="A352">
        <v>345</v>
      </c>
      <c r="B352" s="17"/>
      <c r="C352" s="17"/>
      <c r="D352" s="17"/>
      <c r="E352" s="28"/>
      <c r="F352" s="28"/>
      <c r="G352" s="19"/>
      <c r="H352" s="33"/>
      <c r="I352" s="30"/>
      <c r="J352" s="43" t="e">
        <f t="shared" si="6"/>
        <v>#DIV/0!</v>
      </c>
      <c r="K352" s="18"/>
      <c r="L352" s="18"/>
      <c r="M352" s="17"/>
    </row>
    <row r="353" spans="1:13">
      <c r="A353">
        <v>346</v>
      </c>
      <c r="B353" s="17"/>
      <c r="C353" s="17"/>
      <c r="D353" s="17"/>
      <c r="E353" s="28"/>
      <c r="F353" s="28"/>
      <c r="G353" s="19"/>
      <c r="H353" s="33"/>
      <c r="I353" s="30"/>
      <c r="J353" s="43" t="e">
        <f t="shared" si="6"/>
        <v>#DIV/0!</v>
      </c>
      <c r="K353" s="18"/>
      <c r="L353" s="18"/>
      <c r="M353" s="17"/>
    </row>
    <row r="354" spans="1:13">
      <c r="A354">
        <v>347</v>
      </c>
      <c r="B354" s="17"/>
      <c r="C354" s="17"/>
      <c r="D354" s="17"/>
      <c r="E354" s="28"/>
      <c r="F354" s="28"/>
      <c r="G354" s="19"/>
      <c r="H354" s="33"/>
      <c r="I354" s="30"/>
      <c r="J354" s="43"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str">
        <f>'[4]04宮城県　電気購入額+配慮契約＋売却額'!B6</f>
        <v>宮城県</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H32" sqref="H32"/>
    </sheetView>
  </sheetViews>
  <sheetFormatPr defaultRowHeight="13.5"/>
  <cols>
    <col min="1" max="1" width="9.125" bestFit="1" customWidth="1"/>
    <col min="2" max="2" width="20" customWidth="1"/>
    <col min="5" max="5" width="13.125" bestFit="1" customWidth="1"/>
    <col min="7" max="7" width="13.125" bestFit="1" customWidth="1"/>
    <col min="8" max="8" width="12.875" bestFit="1" customWidth="1"/>
    <col min="9" max="9" width="12" customWidth="1"/>
    <col min="10" max="10" width="9.1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468998736</v>
      </c>
      <c r="I5" s="75">
        <f>SUM(I6:I65)</f>
        <v>55048736</v>
      </c>
      <c r="J5" s="22">
        <f>H5/I5</f>
        <v>8.5197003615123883</v>
      </c>
    </row>
    <row r="6" spans="1:10" ht="14.25" thickTop="1">
      <c r="A6">
        <v>1</v>
      </c>
      <c r="B6" s="17" t="s">
        <v>1403</v>
      </c>
      <c r="C6" s="17" t="s">
        <v>52</v>
      </c>
      <c r="D6" s="17" t="s">
        <v>90</v>
      </c>
      <c r="E6" s="77">
        <v>1</v>
      </c>
      <c r="F6" s="17" t="s">
        <v>1373</v>
      </c>
      <c r="G6" s="28" t="s">
        <v>78</v>
      </c>
      <c r="H6" s="5">
        <v>468998736</v>
      </c>
      <c r="I6" s="5">
        <v>55048736</v>
      </c>
      <c r="J6" s="76">
        <f>H6/I6</f>
        <v>8.5197003615123883</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C9" sqref="C9"/>
    </sheetView>
  </sheetViews>
  <sheetFormatPr defaultRowHeight="13.5"/>
  <cols>
    <col min="2" max="2" width="20" customWidth="1"/>
    <col min="3" max="3" width="14.875"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66917</v>
      </c>
      <c r="I2" s="6"/>
      <c r="J2" s="3"/>
    </row>
    <row r="3" spans="1:13" ht="57" customHeight="1">
      <c r="B3" s="2"/>
      <c r="E3" s="815" t="s">
        <v>3</v>
      </c>
      <c r="F3" s="815"/>
      <c r="G3" s="816"/>
      <c r="H3" s="5">
        <f>M7</f>
        <v>109458</v>
      </c>
      <c r="I3" s="6"/>
      <c r="J3" s="7"/>
    </row>
    <row r="4" spans="1:13" s="7" customFormat="1" ht="55.5" customHeight="1">
      <c r="B4" s="8"/>
      <c r="E4" s="817" t="s">
        <v>4</v>
      </c>
      <c r="F4" s="817"/>
      <c r="G4" s="817"/>
      <c r="H4" s="9">
        <f>H3/I7</f>
        <v>0.93596244452615285</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109458</v>
      </c>
      <c r="I7" s="23">
        <f>SUM(I8:I357)</f>
        <v>116947</v>
      </c>
      <c r="J7" s="24">
        <f>H7/I7</f>
        <v>0.93596244452615285</v>
      </c>
      <c r="K7" s="25">
        <f>SUM(K8:K357)</f>
        <v>2166</v>
      </c>
      <c r="L7" s="26">
        <f>SUM(L8:L357)</f>
        <v>7130260</v>
      </c>
      <c r="M7" s="27">
        <f>SUM(M8:M357)</f>
        <v>109458</v>
      </c>
    </row>
    <row r="8" spans="1:13" ht="24.75" thickTop="1">
      <c r="A8">
        <v>1</v>
      </c>
      <c r="B8" s="39" t="s">
        <v>1404</v>
      </c>
      <c r="C8" s="35" t="s">
        <v>1405</v>
      </c>
      <c r="D8" s="40" t="s">
        <v>1406</v>
      </c>
      <c r="E8" s="40" t="s">
        <v>54</v>
      </c>
      <c r="F8" s="35" t="s">
        <v>23</v>
      </c>
      <c r="G8" s="38">
        <v>5</v>
      </c>
      <c r="H8" s="38">
        <v>66917</v>
      </c>
      <c r="I8" s="41">
        <v>74406</v>
      </c>
      <c r="J8" s="9">
        <f>H8/I8</f>
        <v>0.89934951482407333</v>
      </c>
      <c r="K8" s="41">
        <v>1500</v>
      </c>
      <c r="L8" s="41">
        <v>4316321</v>
      </c>
      <c r="M8" s="5">
        <f t="shared" ref="M8:M14" si="0">IF(ISBLANK(I8),"",H8)</f>
        <v>66917</v>
      </c>
    </row>
    <row r="9" spans="1:13" ht="24">
      <c r="A9">
        <v>2</v>
      </c>
      <c r="B9" s="39" t="s">
        <v>1407</v>
      </c>
      <c r="C9" s="35" t="s">
        <v>1408</v>
      </c>
      <c r="D9" s="40" t="s">
        <v>1409</v>
      </c>
      <c r="E9" s="40" t="s">
        <v>78</v>
      </c>
      <c r="F9" s="35" t="s">
        <v>728</v>
      </c>
      <c r="G9" s="38">
        <v>1</v>
      </c>
      <c r="H9" s="38">
        <v>42541</v>
      </c>
      <c r="I9" s="41">
        <v>42541</v>
      </c>
      <c r="J9" s="9">
        <f>H9/I9</f>
        <v>1</v>
      </c>
      <c r="K9" s="41">
        <v>666</v>
      </c>
      <c r="L9" s="41">
        <v>2813939</v>
      </c>
      <c r="M9" s="5">
        <f t="shared" si="0"/>
        <v>42541</v>
      </c>
    </row>
    <row r="10" spans="1:13">
      <c r="A10">
        <v>3</v>
      </c>
      <c r="B10" s="34"/>
      <c r="C10" s="35"/>
      <c r="D10" s="36"/>
      <c r="E10" s="37"/>
      <c r="F10" s="35"/>
      <c r="G10" s="38"/>
      <c r="H10" s="38"/>
      <c r="I10" s="38"/>
      <c r="J10" s="9" t="e">
        <f>H10/I10</f>
        <v>#DIV/0!</v>
      </c>
      <c r="K10" s="35"/>
      <c r="L10" s="38"/>
      <c r="M10" s="17" t="str">
        <f t="shared" si="0"/>
        <v/>
      </c>
    </row>
    <row r="11" spans="1:13" ht="10.5" customHeight="1">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C9" sqref="C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C9" sqref="C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1410</v>
      </c>
      <c r="I4" s="73" t="s">
        <v>1411</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C9" sqref="C9"/>
    </sheetView>
  </sheetViews>
  <sheetFormatPr defaultRowHeight="13.5"/>
  <cols>
    <col min="2" max="2" width="20" customWidth="1"/>
    <col min="3" max="3" width="20.375" customWidth="1"/>
    <col min="5" max="5" width="13" bestFit="1" customWidth="1"/>
    <col min="6" max="6" width="13.625"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1412</v>
      </c>
      <c r="I4" s="73" t="s">
        <v>1411</v>
      </c>
      <c r="J4" s="74" t="s">
        <v>48</v>
      </c>
    </row>
    <row r="5" spans="1:10" s="21" customFormat="1" ht="14.25" thickBot="1">
      <c r="B5" s="22" t="s">
        <v>18</v>
      </c>
      <c r="C5" s="22"/>
      <c r="D5" s="22"/>
      <c r="E5" s="22"/>
      <c r="F5" s="22"/>
      <c r="G5" s="22"/>
      <c r="H5" s="75">
        <f>SUM(H6:H65)</f>
        <v>7547395</v>
      </c>
      <c r="I5" s="75">
        <f>SUM(I6:I65)</f>
        <v>209650</v>
      </c>
      <c r="J5" s="22">
        <f>H5/I5</f>
        <v>35.999976150727406</v>
      </c>
    </row>
    <row r="6" spans="1:10" ht="27.75" thickTop="1">
      <c r="A6">
        <v>1</v>
      </c>
      <c r="B6" s="18" t="s">
        <v>1413</v>
      </c>
      <c r="C6" s="18" t="s">
        <v>1414</v>
      </c>
      <c r="D6" s="17" t="s">
        <v>90</v>
      </c>
      <c r="E6" s="77">
        <v>1</v>
      </c>
      <c r="F6" s="17" t="s">
        <v>1415</v>
      </c>
      <c r="G6" s="28" t="s">
        <v>78</v>
      </c>
      <c r="H6" s="5">
        <v>7547395</v>
      </c>
      <c r="I6" s="5">
        <v>209650</v>
      </c>
      <c r="J6" s="76">
        <f>H6/I6</f>
        <v>35.999976150727406</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J8" sqref="J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3">
      <c r="A1" t="s">
        <v>0</v>
      </c>
      <c r="B1" s="1" t="str">
        <f>'[13]電気購入額+配慮契約＋売却額'!B6</f>
        <v>長崎県</v>
      </c>
      <c r="I1" t="s">
        <v>1</v>
      </c>
    </row>
    <row r="2" spans="1:13" ht="54" customHeight="1">
      <c r="B2" s="386"/>
      <c r="E2" s="813" t="s">
        <v>2</v>
      </c>
      <c r="F2" s="813"/>
      <c r="G2" s="814"/>
      <c r="H2" s="5">
        <f>SUMIF(E8:E357,"PPS",H8:H357)</f>
        <v>36041</v>
      </c>
      <c r="I2" s="6"/>
      <c r="J2" s="3"/>
    </row>
    <row r="3" spans="1:13" ht="57" customHeight="1">
      <c r="B3" s="2"/>
      <c r="E3" s="815" t="s">
        <v>3</v>
      </c>
      <c r="F3" s="815"/>
      <c r="G3" s="816"/>
      <c r="H3" s="5">
        <f>M7</f>
        <v>36041</v>
      </c>
      <c r="I3" s="6"/>
      <c r="J3" s="7"/>
    </row>
    <row r="4" spans="1:13" s="7" customFormat="1" ht="55.5" customHeight="1">
      <c r="B4" s="387"/>
      <c r="E4" s="865" t="s">
        <v>88</v>
      </c>
      <c r="F4" s="865"/>
      <c r="G4" s="865"/>
      <c r="H4" s="9">
        <f>H3/I7</f>
        <v>0.79892268132647637</v>
      </c>
      <c r="I4" s="6"/>
      <c r="K4" s="10"/>
      <c r="L4" s="10"/>
    </row>
    <row r="5" spans="1:13" s="2" customFormat="1" ht="17.25" customHeight="1">
      <c r="B5" s="11"/>
      <c r="E5" s="12"/>
      <c r="F5" s="12"/>
      <c r="G5" s="12"/>
      <c r="H5" s="13"/>
      <c r="I5" s="14"/>
      <c r="J5" s="11"/>
      <c r="K5" s="15"/>
      <c r="L5" s="15"/>
    </row>
    <row r="6" spans="1:13" ht="54">
      <c r="A6" s="389" t="s">
        <v>5</v>
      </c>
      <c r="B6" s="17" t="s">
        <v>6</v>
      </c>
      <c r="C6" s="17" t="s">
        <v>7</v>
      </c>
      <c r="D6" s="17" t="s">
        <v>8</v>
      </c>
      <c r="E6" s="18" t="s">
        <v>9</v>
      </c>
      <c r="F6" s="17" t="s">
        <v>10</v>
      </c>
      <c r="G6" s="19" t="s">
        <v>11</v>
      </c>
      <c r="H6" s="18" t="s">
        <v>12</v>
      </c>
      <c r="I6" s="18" t="s">
        <v>13</v>
      </c>
      <c r="J6" s="18" t="s">
        <v>14</v>
      </c>
      <c r="K6" s="18" t="s">
        <v>15</v>
      </c>
      <c r="L6" s="18" t="s">
        <v>16</v>
      </c>
      <c r="M6" s="20" t="s">
        <v>17</v>
      </c>
    </row>
    <row r="7" spans="1:13" s="385" customFormat="1" ht="14.25" thickBot="1">
      <c r="B7" s="390" t="s">
        <v>18</v>
      </c>
      <c r="C7" s="390"/>
      <c r="D7" s="390"/>
      <c r="E7" s="390"/>
      <c r="F7" s="390"/>
      <c r="G7" s="390"/>
      <c r="H7" s="391">
        <f>SUM(H8:H357)</f>
        <v>36041</v>
      </c>
      <c r="I7" s="391">
        <f>SUM(I8:I357)</f>
        <v>45112</v>
      </c>
      <c r="J7" s="392">
        <f>H7/I7</f>
        <v>0.79892268132647637</v>
      </c>
      <c r="K7" s="393">
        <f>SUM(K8:K357)</f>
        <v>1050</v>
      </c>
      <c r="L7" s="394">
        <f>SUM(L8:L357)</f>
        <v>2248000</v>
      </c>
      <c r="M7" s="384">
        <f>SUM(M8:M357)</f>
        <v>36041</v>
      </c>
    </row>
    <row r="8" spans="1:13" ht="24.75" thickTop="1">
      <c r="A8">
        <v>1</v>
      </c>
      <c r="B8" s="395" t="s">
        <v>1915</v>
      </c>
      <c r="C8" s="17" t="s">
        <v>1916</v>
      </c>
      <c r="D8" s="103" t="s">
        <v>1917</v>
      </c>
      <c r="E8" s="103" t="s">
        <v>1918</v>
      </c>
      <c r="F8" s="17" t="s">
        <v>23</v>
      </c>
      <c r="G8" s="396">
        <v>7</v>
      </c>
      <c r="H8" s="396">
        <v>36041</v>
      </c>
      <c r="I8" s="41">
        <v>45112</v>
      </c>
      <c r="J8" s="9">
        <f>H8/I8</f>
        <v>0.79892268132647637</v>
      </c>
      <c r="K8" s="41">
        <v>1050</v>
      </c>
      <c r="L8" s="41">
        <v>2248000</v>
      </c>
      <c r="M8" s="17">
        <f t="shared" ref="M8:M14" si="0">IF(ISBLANK(I8),"",H8)</f>
        <v>36041</v>
      </c>
    </row>
    <row r="9" spans="1:13">
      <c r="A9">
        <v>2</v>
      </c>
      <c r="B9" s="395"/>
      <c r="C9" s="35"/>
      <c r="D9" s="40"/>
      <c r="E9" s="40"/>
      <c r="F9" s="35"/>
      <c r="G9" s="396"/>
      <c r="H9" s="396"/>
      <c r="I9" s="41"/>
      <c r="J9" s="9" t="e">
        <f>H9/I9</f>
        <v>#DIV/0!</v>
      </c>
      <c r="K9" s="41"/>
      <c r="L9" s="41"/>
      <c r="M9" s="17" t="str">
        <f t="shared" si="0"/>
        <v/>
      </c>
    </row>
    <row r="10" spans="1:13">
      <c r="A10">
        <v>3</v>
      </c>
      <c r="B10" s="812"/>
      <c r="C10" s="35"/>
      <c r="D10" s="398"/>
      <c r="E10" s="37"/>
      <c r="F10" s="35"/>
      <c r="G10" s="396"/>
      <c r="H10" s="396"/>
      <c r="I10" s="396"/>
      <c r="J10" s="9" t="e">
        <f>H10/I10</f>
        <v>#DIV/0!</v>
      </c>
      <c r="K10" s="35"/>
      <c r="L10" s="396"/>
      <c r="M10" s="17" t="str">
        <f t="shared" si="0"/>
        <v/>
      </c>
    </row>
    <row r="11" spans="1:13">
      <c r="A11">
        <v>4</v>
      </c>
      <c r="B11" s="395"/>
      <c r="C11" s="35"/>
      <c r="D11" s="40"/>
      <c r="E11" s="28"/>
      <c r="F11" s="40"/>
      <c r="G11" s="35"/>
      <c r="H11" s="396"/>
      <c r="I11" s="41"/>
      <c r="J11" s="9" t="e">
        <f t="shared" ref="J11:J74" si="1">H11/I11</f>
        <v>#DIV/0!</v>
      </c>
      <c r="K11" s="18"/>
      <c r="L11" s="18"/>
      <c r="M11" s="17" t="str">
        <f t="shared" si="0"/>
        <v/>
      </c>
    </row>
    <row r="12" spans="1:13">
      <c r="A12">
        <v>5</v>
      </c>
      <c r="B12" s="395"/>
      <c r="C12" s="35"/>
      <c r="D12" s="40"/>
      <c r="E12" s="28"/>
      <c r="F12" s="40"/>
      <c r="G12" s="35"/>
      <c r="H12" s="396"/>
      <c r="I12" s="41"/>
      <c r="J12" s="9" t="e">
        <f t="shared" si="1"/>
        <v>#DIV/0!</v>
      </c>
      <c r="K12" s="18"/>
      <c r="L12" s="18"/>
      <c r="M12" s="17" t="str">
        <f t="shared" si="0"/>
        <v/>
      </c>
    </row>
    <row r="13" spans="1:13" s="42" customFormat="1">
      <c r="A13" s="42">
        <v>6</v>
      </c>
      <c r="B13" s="395"/>
      <c r="C13" s="35"/>
      <c r="D13" s="40"/>
      <c r="E13" s="28"/>
      <c r="F13" s="40"/>
      <c r="G13" s="35"/>
      <c r="H13" s="396"/>
      <c r="I13" s="41"/>
      <c r="J13" s="43" t="e">
        <f t="shared" si="1"/>
        <v>#DIV/0!</v>
      </c>
      <c r="K13" s="20"/>
      <c r="L13" s="20"/>
      <c r="M13" s="17" t="str">
        <f t="shared" si="0"/>
        <v/>
      </c>
    </row>
    <row r="14" spans="1:13" s="42" customFormat="1">
      <c r="A14" s="42">
        <v>7</v>
      </c>
      <c r="B14" s="812"/>
      <c r="C14" s="35"/>
      <c r="D14" s="398"/>
      <c r="E14" s="28"/>
      <c r="F14" s="37"/>
      <c r="G14" s="35"/>
      <c r="H14" s="396"/>
      <c r="I14" s="396"/>
      <c r="J14" s="43" t="e">
        <f t="shared" si="1"/>
        <v>#DIV/0!</v>
      </c>
      <c r="K14" s="20"/>
      <c r="L14" s="20"/>
      <c r="M14" s="17" t="str">
        <f t="shared" si="0"/>
        <v/>
      </c>
    </row>
    <row r="15" spans="1:13">
      <c r="A15">
        <v>8</v>
      </c>
      <c r="B15" s="395"/>
      <c r="C15" s="35"/>
      <c r="D15" s="40"/>
      <c r="E15" s="28"/>
      <c r="F15" s="40"/>
      <c r="G15" s="35"/>
      <c r="H15" s="396"/>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J8" sqref="J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3" max="16143" width="11.125" customWidth="1"/>
  </cols>
  <sheetData>
    <row r="1" spans="1:15">
      <c r="A1" t="s">
        <v>0</v>
      </c>
      <c r="B1" s="1" t="str">
        <f>'[13]電気購入額+配慮契約＋売却額'!B6</f>
        <v>長崎県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65" t="s">
        <v>85</v>
      </c>
      <c r="F4" s="865"/>
      <c r="G4" s="865"/>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385" customFormat="1" ht="14.25" thickBot="1">
      <c r="B7" s="390" t="s">
        <v>18</v>
      </c>
      <c r="C7" s="390"/>
      <c r="D7" s="390"/>
      <c r="E7" s="390"/>
      <c r="F7" s="390"/>
      <c r="G7" s="390"/>
      <c r="H7" s="391">
        <f>SUM(H8:H357)</f>
        <v>0</v>
      </c>
      <c r="I7" s="391">
        <f>SUM(I8:I357)</f>
        <v>0</v>
      </c>
      <c r="J7" s="392" t="e">
        <f>H7/I7</f>
        <v>#DIV/0!</v>
      </c>
      <c r="K7" s="404"/>
      <c r="L7" s="404"/>
      <c r="M7" s="390"/>
      <c r="N7" s="390"/>
      <c r="O7" s="405">
        <f>SUM(O8:O357)</f>
        <v>0</v>
      </c>
    </row>
    <row r="8" spans="1:15" ht="14.25" thickTop="1">
      <c r="A8">
        <v>1</v>
      </c>
      <c r="B8" s="18"/>
      <c r="C8" s="17"/>
      <c r="D8" s="17"/>
      <c r="E8" s="28"/>
      <c r="F8" s="811"/>
      <c r="G8" s="81"/>
      <c r="H8" s="82"/>
      <c r="I8" s="83"/>
      <c r="J8" s="55" t="e">
        <f>H8/I8</f>
        <v>#DIV/0!</v>
      </c>
      <c r="K8" s="810"/>
      <c r="L8" s="810"/>
      <c r="M8" s="76"/>
      <c r="N8" s="76"/>
      <c r="O8" s="17" t="str">
        <f>IF(ISBLANK(I8),"",H8)</f>
        <v/>
      </c>
    </row>
    <row r="9" spans="1:15">
      <c r="A9">
        <v>2</v>
      </c>
      <c r="B9" s="18"/>
      <c r="C9" s="17"/>
      <c r="D9" s="17"/>
      <c r="E9" s="28"/>
      <c r="F9" s="811"/>
      <c r="G9" s="19"/>
      <c r="H9" s="29"/>
      <c r="I9" s="30"/>
      <c r="J9" s="9" t="e">
        <f t="shared" ref="J9:J253" si="0">H9/I9</f>
        <v>#DIV/0!</v>
      </c>
      <c r="K9" s="18"/>
      <c r="L9" s="18"/>
      <c r="M9" s="17"/>
      <c r="N9" s="17"/>
      <c r="O9" s="17" t="str">
        <f>IF(ISBLANK(I9),"",H9)</f>
        <v/>
      </c>
    </row>
    <row r="10" spans="1:15">
      <c r="A10">
        <v>3</v>
      </c>
      <c r="B10" s="15"/>
      <c r="C10" s="18"/>
      <c r="D10" s="17"/>
      <c r="E10" s="28"/>
      <c r="F10" s="811"/>
      <c r="G10" s="19"/>
      <c r="H10" s="60"/>
      <c r="I10" s="30"/>
      <c r="J10" s="9" t="e">
        <f t="shared" si="0"/>
        <v>#DIV/0!</v>
      </c>
      <c r="K10" s="18"/>
      <c r="L10" s="18"/>
      <c r="M10" s="17"/>
      <c r="N10" s="17"/>
      <c r="O10" s="17" t="str">
        <f>IF(ISBLANK(I10),"",H10)</f>
        <v/>
      </c>
    </row>
    <row r="11" spans="1:15">
      <c r="A11">
        <v>4</v>
      </c>
      <c r="B11" s="411"/>
      <c r="C11" s="62"/>
      <c r="D11" s="19"/>
      <c r="E11" s="28"/>
      <c r="F11" s="63"/>
      <c r="G11" s="19"/>
      <c r="H11" s="64"/>
      <c r="I11" s="30"/>
      <c r="J11" s="9" t="e">
        <f t="shared" si="0"/>
        <v>#DIV/0!</v>
      </c>
      <c r="K11" s="18"/>
      <c r="L11" s="18"/>
      <c r="M11" s="17"/>
      <c r="N11" s="17"/>
      <c r="O11" s="17" t="str">
        <f t="shared" ref="O11:O20" si="1">IF(ISBLANK(I11),"",H11)</f>
        <v/>
      </c>
    </row>
    <row r="12" spans="1:15">
      <c r="A12">
        <v>5</v>
      </c>
      <c r="B12" s="412"/>
      <c r="C12" s="35"/>
      <c r="D12" s="19"/>
      <c r="E12" s="28"/>
      <c r="F12" s="17"/>
      <c r="G12" s="19"/>
      <c r="H12" s="66"/>
      <c r="I12" s="30"/>
      <c r="J12" s="9" t="e">
        <f t="shared" si="0"/>
        <v>#DIV/0!</v>
      </c>
      <c r="K12" s="18"/>
      <c r="L12" s="18"/>
      <c r="M12" s="17"/>
      <c r="N12" s="17"/>
      <c r="O12" s="17" t="str">
        <f t="shared" si="1"/>
        <v/>
      </c>
    </row>
    <row r="13" spans="1:15">
      <c r="A13" s="42">
        <v>6</v>
      </c>
      <c r="B13" s="412"/>
      <c r="C13" s="17"/>
      <c r="D13" s="17"/>
      <c r="E13" s="28"/>
      <c r="F13" s="17"/>
      <c r="G13" s="19"/>
      <c r="H13" s="67"/>
      <c r="I13" s="68"/>
      <c r="J13" s="43" t="e">
        <f t="shared" si="0"/>
        <v>#DIV/0!</v>
      </c>
      <c r="K13" s="20"/>
      <c r="L13" s="20"/>
      <c r="M13" s="17"/>
      <c r="N13" s="17"/>
      <c r="O13" s="17" t="str">
        <f t="shared" si="1"/>
        <v/>
      </c>
    </row>
    <row r="14" spans="1:15">
      <c r="A14" s="42">
        <v>7</v>
      </c>
      <c r="B14" s="413"/>
      <c r="C14" s="17"/>
      <c r="D14" s="19"/>
      <c r="E14" s="28"/>
      <c r="F14" s="17"/>
      <c r="G14" s="19"/>
      <c r="H14" s="66"/>
      <c r="I14" s="70"/>
      <c r="J14" s="43" t="e">
        <f t="shared" si="0"/>
        <v>#DIV/0!</v>
      </c>
      <c r="K14" s="20"/>
      <c r="L14" s="20"/>
      <c r="M14" s="17"/>
      <c r="N14" s="17"/>
      <c r="O14" s="17" t="str">
        <f t="shared" si="1"/>
        <v/>
      </c>
    </row>
    <row r="15" spans="1:15">
      <c r="A15">
        <v>8</v>
      </c>
      <c r="B15" s="412"/>
      <c r="C15" s="17"/>
      <c r="D15" s="17"/>
      <c r="E15" s="28"/>
      <c r="F15" s="17"/>
      <c r="G15" s="19"/>
      <c r="H15" s="67"/>
      <c r="I15" s="30"/>
      <c r="J15" s="9" t="e">
        <f t="shared" si="0"/>
        <v>#DIV/0!</v>
      </c>
      <c r="K15" s="20"/>
      <c r="L15" s="20"/>
      <c r="M15" s="17"/>
      <c r="N15" s="17"/>
      <c r="O15" s="17" t="str">
        <f t="shared" si="1"/>
        <v/>
      </c>
    </row>
    <row r="16" spans="1:15">
      <c r="A16">
        <v>9</v>
      </c>
      <c r="B16" s="412"/>
      <c r="C16" s="17"/>
      <c r="D16" s="19"/>
      <c r="E16" s="28"/>
      <c r="F16" s="17"/>
      <c r="G16" s="19"/>
      <c r="H16" s="66"/>
      <c r="I16" s="30"/>
      <c r="J16" s="43" t="e">
        <f t="shared" si="0"/>
        <v>#DIV/0!</v>
      </c>
      <c r="K16" s="20"/>
      <c r="L16" s="20"/>
      <c r="M16" s="17"/>
      <c r="N16" s="17"/>
      <c r="O16" s="17" t="str">
        <f t="shared" si="1"/>
        <v/>
      </c>
    </row>
    <row r="17" spans="1:15">
      <c r="A17">
        <v>10</v>
      </c>
      <c r="B17" s="412"/>
      <c r="C17" s="17"/>
      <c r="D17" s="19"/>
      <c r="E17" s="28"/>
      <c r="F17" s="17"/>
      <c r="G17" s="19"/>
      <c r="H17" s="67"/>
      <c r="I17" s="30"/>
      <c r="J17" s="43" t="e">
        <f t="shared" si="0"/>
        <v>#DIV/0!</v>
      </c>
      <c r="K17" s="18"/>
      <c r="L17" s="18"/>
      <c r="M17" s="17"/>
      <c r="N17" s="17"/>
      <c r="O17" s="17" t="str">
        <f t="shared" si="1"/>
        <v/>
      </c>
    </row>
    <row r="18" spans="1:15">
      <c r="A18" s="42">
        <v>11</v>
      </c>
      <c r="B18" s="412"/>
      <c r="C18" s="17"/>
      <c r="D18" s="19"/>
      <c r="E18" s="28"/>
      <c r="F18" s="17"/>
      <c r="G18" s="19"/>
      <c r="H18" s="66"/>
      <c r="I18" s="30"/>
      <c r="J18" s="9" t="e">
        <f t="shared" si="0"/>
        <v>#DIV/0!</v>
      </c>
      <c r="K18" s="18"/>
      <c r="L18" s="18"/>
      <c r="M18" s="17"/>
      <c r="N18" s="17"/>
      <c r="O18" s="17" t="str">
        <f t="shared" si="1"/>
        <v/>
      </c>
    </row>
    <row r="19" spans="1:15">
      <c r="A19" s="42">
        <v>12</v>
      </c>
      <c r="B19" s="412"/>
      <c r="C19" s="17"/>
      <c r="D19" s="19"/>
      <c r="E19" s="28"/>
      <c r="F19" s="17"/>
      <c r="G19" s="19"/>
      <c r="H19" s="67"/>
      <c r="I19" s="30"/>
      <c r="J19" s="43" t="e">
        <f t="shared" si="0"/>
        <v>#DIV/0!</v>
      </c>
      <c r="K19" s="18"/>
      <c r="L19" s="18"/>
      <c r="M19" s="17"/>
      <c r="N19" s="17"/>
      <c r="O19" s="17" t="str">
        <f t="shared" si="1"/>
        <v/>
      </c>
    </row>
    <row r="20" spans="1:15">
      <c r="A20">
        <v>13</v>
      </c>
      <c r="B20" s="413"/>
      <c r="C20" s="17"/>
      <c r="D20" s="17"/>
      <c r="E20" s="28"/>
      <c r="F20" s="17"/>
      <c r="G20" s="19"/>
      <c r="H20" s="66"/>
      <c r="I20" s="30"/>
      <c r="J20" s="43" t="e">
        <f t="shared" si="0"/>
        <v>#DIV/0!</v>
      </c>
      <c r="K20" s="18"/>
      <c r="L20" s="18"/>
      <c r="M20" s="17"/>
      <c r="N20" s="17"/>
      <c r="O20" s="17" t="str">
        <f t="shared" si="1"/>
        <v/>
      </c>
    </row>
    <row r="21" spans="1:15">
      <c r="A21">
        <v>14</v>
      </c>
      <c r="B21" s="413"/>
      <c r="C21" s="17"/>
      <c r="D21" s="19"/>
      <c r="E21" s="28"/>
      <c r="F21" s="17"/>
      <c r="G21" s="19"/>
      <c r="H21" s="67"/>
      <c r="I21" s="30"/>
      <c r="J21" s="9" t="e">
        <f t="shared" si="0"/>
        <v>#DIV/0!</v>
      </c>
      <c r="K21" s="18"/>
      <c r="L21" s="18"/>
      <c r="M21" s="17"/>
      <c r="N21" s="17"/>
      <c r="O21" s="17"/>
    </row>
    <row r="22" spans="1:15">
      <c r="A22">
        <v>15</v>
      </c>
      <c r="B22" s="412"/>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8" sqref="J8"/>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str">
        <f>'[13]電気購入額+配慮契約＋売却額'!B6</f>
        <v>長崎県</v>
      </c>
    </row>
    <row r="2" spans="1:10" ht="49.5" customHeight="1">
      <c r="B2" s="46"/>
      <c r="E2" s="818" t="s">
        <v>44</v>
      </c>
      <c r="F2" s="818"/>
      <c r="G2" s="819"/>
      <c r="H2" s="5">
        <f>SUMIF(G6:G356,"PPS",H6:H356)</f>
        <v>0</v>
      </c>
    </row>
    <row r="3" spans="1:10" s="42" customFormat="1" ht="16.5" customHeight="1">
      <c r="B3" s="11"/>
      <c r="E3" s="71"/>
      <c r="F3" s="71"/>
      <c r="G3" s="71"/>
      <c r="H3" s="13"/>
    </row>
    <row r="4" spans="1:10" ht="54">
      <c r="A4" s="415" t="s">
        <v>45</v>
      </c>
      <c r="B4" s="17" t="s">
        <v>6</v>
      </c>
      <c r="C4" s="17" t="s">
        <v>7</v>
      </c>
      <c r="D4" s="17" t="s">
        <v>10</v>
      </c>
      <c r="E4" s="17" t="s">
        <v>11</v>
      </c>
      <c r="F4" s="17" t="s">
        <v>8</v>
      </c>
      <c r="G4" s="18" t="s">
        <v>9</v>
      </c>
      <c r="H4" s="18" t="s">
        <v>86</v>
      </c>
      <c r="I4" s="73" t="s">
        <v>87</v>
      </c>
      <c r="J4" s="74" t="s">
        <v>48</v>
      </c>
    </row>
    <row r="5" spans="1:10" s="385" customFormat="1" ht="14.25" thickBot="1">
      <c r="B5" s="390" t="s">
        <v>18</v>
      </c>
      <c r="C5" s="390"/>
      <c r="D5" s="390"/>
      <c r="E5" s="390"/>
      <c r="F5" s="390"/>
      <c r="G5" s="390"/>
      <c r="H5" s="416">
        <f>SUM(H6:H65)</f>
        <v>0</v>
      </c>
      <c r="I5" s="416">
        <f>SUM(I6:I65)</f>
        <v>0</v>
      </c>
      <c r="J5" s="390"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str">
        <f>'[4]04宮城県　電気購入額+配慮契約＋売却額'!B6</f>
        <v>宮城県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5" sqref="G25"/>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 min="258" max="258" width="20" customWidth="1"/>
    <col min="261" max="261" width="13" bestFit="1" customWidth="1"/>
    <col min="263" max="263" width="13.125" bestFit="1" customWidth="1"/>
    <col min="264" max="264" width="10.375" bestFit="1" customWidth="1"/>
    <col min="265" max="265" width="9.25" bestFit="1" customWidth="1"/>
    <col min="514" max="514" width="20" customWidth="1"/>
    <col min="517" max="517" width="13" bestFit="1" customWidth="1"/>
    <col min="519" max="519" width="13.125" bestFit="1" customWidth="1"/>
    <col min="520" max="520" width="10.375" bestFit="1" customWidth="1"/>
    <col min="521" max="521" width="9.25" bestFit="1" customWidth="1"/>
    <col min="770" max="770" width="20" customWidth="1"/>
    <col min="773" max="773" width="13" bestFit="1" customWidth="1"/>
    <col min="775" max="775" width="13.125" bestFit="1" customWidth="1"/>
    <col min="776" max="776" width="10.375" bestFit="1" customWidth="1"/>
    <col min="777" max="777" width="9.25" bestFit="1" customWidth="1"/>
    <col min="1026" max="1026" width="20" customWidth="1"/>
    <col min="1029" max="1029" width="13" bestFit="1" customWidth="1"/>
    <col min="1031" max="1031" width="13.125" bestFit="1" customWidth="1"/>
    <col min="1032" max="1032" width="10.375" bestFit="1" customWidth="1"/>
    <col min="1033" max="1033" width="9.25" bestFit="1" customWidth="1"/>
    <col min="1282" max="1282" width="20" customWidth="1"/>
    <col min="1285" max="1285" width="13" bestFit="1" customWidth="1"/>
    <col min="1287" max="1287" width="13.125" bestFit="1" customWidth="1"/>
    <col min="1288" max="1288" width="10.375" bestFit="1" customWidth="1"/>
    <col min="1289" max="1289" width="9.25" bestFit="1" customWidth="1"/>
    <col min="1538" max="1538" width="20" customWidth="1"/>
    <col min="1541" max="1541" width="13" bestFit="1" customWidth="1"/>
    <col min="1543" max="1543" width="13.125" bestFit="1" customWidth="1"/>
    <col min="1544" max="1544" width="10.375" bestFit="1" customWidth="1"/>
    <col min="1545" max="1545" width="9.25" bestFit="1" customWidth="1"/>
    <col min="1794" max="1794" width="20" customWidth="1"/>
    <col min="1797" max="1797" width="13" bestFit="1" customWidth="1"/>
    <col min="1799" max="1799" width="13.125" bestFit="1" customWidth="1"/>
    <col min="1800" max="1800" width="10.375" bestFit="1" customWidth="1"/>
    <col min="1801" max="1801" width="9.25" bestFit="1" customWidth="1"/>
    <col min="2050" max="2050" width="20" customWidth="1"/>
    <col min="2053" max="2053" width="13" bestFit="1" customWidth="1"/>
    <col min="2055" max="2055" width="13.125" bestFit="1" customWidth="1"/>
    <col min="2056" max="2056" width="10.375" bestFit="1" customWidth="1"/>
    <col min="2057" max="2057" width="9.25" bestFit="1" customWidth="1"/>
    <col min="2306" max="2306" width="20" customWidth="1"/>
    <col min="2309" max="2309" width="13" bestFit="1" customWidth="1"/>
    <col min="2311" max="2311" width="13.125" bestFit="1" customWidth="1"/>
    <col min="2312" max="2312" width="10.375" bestFit="1" customWidth="1"/>
    <col min="2313" max="2313" width="9.25" bestFit="1" customWidth="1"/>
    <col min="2562" max="2562" width="20" customWidth="1"/>
    <col min="2565" max="2565" width="13" bestFit="1" customWidth="1"/>
    <col min="2567" max="2567" width="13.125" bestFit="1" customWidth="1"/>
    <col min="2568" max="2568" width="10.375" bestFit="1" customWidth="1"/>
    <col min="2569" max="2569" width="9.25" bestFit="1" customWidth="1"/>
    <col min="2818" max="2818" width="20" customWidth="1"/>
    <col min="2821" max="2821" width="13" bestFit="1" customWidth="1"/>
    <col min="2823" max="2823" width="13.125" bestFit="1" customWidth="1"/>
    <col min="2824" max="2824" width="10.375" bestFit="1" customWidth="1"/>
    <col min="2825" max="2825" width="9.25" bestFit="1" customWidth="1"/>
    <col min="3074" max="3074" width="20" customWidth="1"/>
    <col min="3077" max="3077" width="13" bestFit="1" customWidth="1"/>
    <col min="3079" max="3079" width="13.125" bestFit="1" customWidth="1"/>
    <col min="3080" max="3080" width="10.375" bestFit="1" customWidth="1"/>
    <col min="3081" max="3081" width="9.25" bestFit="1" customWidth="1"/>
    <col min="3330" max="3330" width="20" customWidth="1"/>
    <col min="3333" max="3333" width="13" bestFit="1" customWidth="1"/>
    <col min="3335" max="3335" width="13.125" bestFit="1" customWidth="1"/>
    <col min="3336" max="3336" width="10.375" bestFit="1" customWidth="1"/>
    <col min="3337" max="3337" width="9.25" bestFit="1" customWidth="1"/>
    <col min="3586" max="3586" width="20" customWidth="1"/>
    <col min="3589" max="3589" width="13" bestFit="1" customWidth="1"/>
    <col min="3591" max="3591" width="13.125" bestFit="1" customWidth="1"/>
    <col min="3592" max="3592" width="10.375" bestFit="1" customWidth="1"/>
    <col min="3593" max="3593" width="9.25" bestFit="1" customWidth="1"/>
    <col min="3842" max="3842" width="20" customWidth="1"/>
    <col min="3845" max="3845" width="13" bestFit="1" customWidth="1"/>
    <col min="3847" max="3847" width="13.125" bestFit="1" customWidth="1"/>
    <col min="3848" max="3848" width="10.375" bestFit="1" customWidth="1"/>
    <col min="3849" max="3849" width="9.25" bestFit="1" customWidth="1"/>
    <col min="4098" max="4098" width="20" customWidth="1"/>
    <col min="4101" max="4101" width="13" bestFit="1" customWidth="1"/>
    <col min="4103" max="4103" width="13.125" bestFit="1" customWidth="1"/>
    <col min="4104" max="4104" width="10.375" bestFit="1" customWidth="1"/>
    <col min="4105" max="4105" width="9.25" bestFit="1" customWidth="1"/>
    <col min="4354" max="4354" width="20" customWidth="1"/>
    <col min="4357" max="4357" width="13" bestFit="1" customWidth="1"/>
    <col min="4359" max="4359" width="13.125" bestFit="1" customWidth="1"/>
    <col min="4360" max="4360" width="10.375" bestFit="1" customWidth="1"/>
    <col min="4361" max="4361" width="9.25" bestFit="1" customWidth="1"/>
    <col min="4610" max="4610" width="20" customWidth="1"/>
    <col min="4613" max="4613" width="13" bestFit="1" customWidth="1"/>
    <col min="4615" max="4615" width="13.125" bestFit="1" customWidth="1"/>
    <col min="4616" max="4616" width="10.375" bestFit="1" customWidth="1"/>
    <col min="4617" max="4617" width="9.25" bestFit="1" customWidth="1"/>
    <col min="4866" max="4866" width="20" customWidth="1"/>
    <col min="4869" max="4869" width="13" bestFit="1" customWidth="1"/>
    <col min="4871" max="4871" width="13.125" bestFit="1" customWidth="1"/>
    <col min="4872" max="4872" width="10.375" bestFit="1" customWidth="1"/>
    <col min="4873" max="4873" width="9.25" bestFit="1" customWidth="1"/>
    <col min="5122" max="5122" width="20" customWidth="1"/>
    <col min="5125" max="5125" width="13" bestFit="1" customWidth="1"/>
    <col min="5127" max="5127" width="13.125" bestFit="1" customWidth="1"/>
    <col min="5128" max="5128" width="10.375" bestFit="1" customWidth="1"/>
    <col min="5129" max="5129" width="9.25" bestFit="1" customWidth="1"/>
    <col min="5378" max="5378" width="20" customWidth="1"/>
    <col min="5381" max="5381" width="13" bestFit="1" customWidth="1"/>
    <col min="5383" max="5383" width="13.125" bestFit="1" customWidth="1"/>
    <col min="5384" max="5384" width="10.375" bestFit="1" customWidth="1"/>
    <col min="5385" max="5385" width="9.25" bestFit="1" customWidth="1"/>
    <col min="5634" max="5634" width="20" customWidth="1"/>
    <col min="5637" max="5637" width="13" bestFit="1" customWidth="1"/>
    <col min="5639" max="5639" width="13.125" bestFit="1" customWidth="1"/>
    <col min="5640" max="5640" width="10.375" bestFit="1" customWidth="1"/>
    <col min="5641" max="5641" width="9.25" bestFit="1" customWidth="1"/>
    <col min="5890" max="5890" width="20" customWidth="1"/>
    <col min="5893" max="5893" width="13" bestFit="1" customWidth="1"/>
    <col min="5895" max="5895" width="13.125" bestFit="1" customWidth="1"/>
    <col min="5896" max="5896" width="10.375" bestFit="1" customWidth="1"/>
    <col min="5897" max="5897" width="9.25" bestFit="1" customWidth="1"/>
    <col min="6146" max="6146" width="20" customWidth="1"/>
    <col min="6149" max="6149" width="13" bestFit="1" customWidth="1"/>
    <col min="6151" max="6151" width="13.125" bestFit="1" customWidth="1"/>
    <col min="6152" max="6152" width="10.375" bestFit="1" customWidth="1"/>
    <col min="6153" max="6153" width="9.25" bestFit="1" customWidth="1"/>
    <col min="6402" max="6402" width="20" customWidth="1"/>
    <col min="6405" max="6405" width="13" bestFit="1" customWidth="1"/>
    <col min="6407" max="6407" width="13.125" bestFit="1" customWidth="1"/>
    <col min="6408" max="6408" width="10.375" bestFit="1" customWidth="1"/>
    <col min="6409" max="6409" width="9.25" bestFit="1" customWidth="1"/>
    <col min="6658" max="6658" width="20" customWidth="1"/>
    <col min="6661" max="6661" width="13" bestFit="1" customWidth="1"/>
    <col min="6663" max="6663" width="13.125" bestFit="1" customWidth="1"/>
    <col min="6664" max="6664" width="10.375" bestFit="1" customWidth="1"/>
    <col min="6665" max="6665" width="9.25" bestFit="1" customWidth="1"/>
    <col min="6914" max="6914" width="20" customWidth="1"/>
    <col min="6917" max="6917" width="13" bestFit="1" customWidth="1"/>
    <col min="6919" max="6919" width="13.125" bestFit="1" customWidth="1"/>
    <col min="6920" max="6920" width="10.375" bestFit="1" customWidth="1"/>
    <col min="6921" max="6921" width="9.25" bestFit="1" customWidth="1"/>
    <col min="7170" max="7170" width="20" customWidth="1"/>
    <col min="7173" max="7173" width="13" bestFit="1" customWidth="1"/>
    <col min="7175" max="7175" width="13.125" bestFit="1" customWidth="1"/>
    <col min="7176" max="7176" width="10.375" bestFit="1" customWidth="1"/>
    <col min="7177" max="7177" width="9.25" bestFit="1" customWidth="1"/>
    <col min="7426" max="7426" width="20" customWidth="1"/>
    <col min="7429" max="7429" width="13" bestFit="1" customWidth="1"/>
    <col min="7431" max="7431" width="13.125" bestFit="1" customWidth="1"/>
    <col min="7432" max="7432" width="10.375" bestFit="1" customWidth="1"/>
    <col min="7433" max="7433" width="9.25" bestFit="1" customWidth="1"/>
    <col min="7682" max="7682" width="20" customWidth="1"/>
    <col min="7685" max="7685" width="13" bestFit="1" customWidth="1"/>
    <col min="7687" max="7687" width="13.125" bestFit="1" customWidth="1"/>
    <col min="7688" max="7688" width="10.375" bestFit="1" customWidth="1"/>
    <col min="7689" max="7689" width="9.25" bestFit="1" customWidth="1"/>
    <col min="7938" max="7938" width="20" customWidth="1"/>
    <col min="7941" max="7941" width="13" bestFit="1" customWidth="1"/>
    <col min="7943" max="7943" width="13.125" bestFit="1" customWidth="1"/>
    <col min="7944" max="7944" width="10.375" bestFit="1" customWidth="1"/>
    <col min="7945" max="7945" width="9.25" bestFit="1" customWidth="1"/>
    <col min="8194" max="8194" width="20" customWidth="1"/>
    <col min="8197" max="8197" width="13" bestFit="1" customWidth="1"/>
    <col min="8199" max="8199" width="13.125" bestFit="1" customWidth="1"/>
    <col min="8200" max="8200" width="10.375" bestFit="1" customWidth="1"/>
    <col min="8201" max="8201" width="9.25" bestFit="1" customWidth="1"/>
    <col min="8450" max="8450" width="20" customWidth="1"/>
    <col min="8453" max="8453" width="13" bestFit="1" customWidth="1"/>
    <col min="8455" max="8455" width="13.125" bestFit="1" customWidth="1"/>
    <col min="8456" max="8456" width="10.375" bestFit="1" customWidth="1"/>
    <col min="8457" max="8457" width="9.25" bestFit="1" customWidth="1"/>
    <col min="8706" max="8706" width="20" customWidth="1"/>
    <col min="8709" max="8709" width="13" bestFit="1" customWidth="1"/>
    <col min="8711" max="8711" width="13.125" bestFit="1" customWidth="1"/>
    <col min="8712" max="8712" width="10.375" bestFit="1" customWidth="1"/>
    <col min="8713" max="8713" width="9.25" bestFit="1" customWidth="1"/>
    <col min="8962" max="8962" width="20" customWidth="1"/>
    <col min="8965" max="8965" width="13" bestFit="1" customWidth="1"/>
    <col min="8967" max="8967" width="13.125" bestFit="1" customWidth="1"/>
    <col min="8968" max="8968" width="10.375" bestFit="1" customWidth="1"/>
    <col min="8969" max="8969" width="9.25" bestFit="1" customWidth="1"/>
    <col min="9218" max="9218" width="20" customWidth="1"/>
    <col min="9221" max="9221" width="13" bestFit="1" customWidth="1"/>
    <col min="9223" max="9223" width="13.125" bestFit="1" customWidth="1"/>
    <col min="9224" max="9224" width="10.375" bestFit="1" customWidth="1"/>
    <col min="9225" max="9225" width="9.25" bestFit="1" customWidth="1"/>
    <col min="9474" max="9474" width="20" customWidth="1"/>
    <col min="9477" max="9477" width="13" bestFit="1" customWidth="1"/>
    <col min="9479" max="9479" width="13.125" bestFit="1" customWidth="1"/>
    <col min="9480" max="9480" width="10.375" bestFit="1" customWidth="1"/>
    <col min="9481" max="9481" width="9.25" bestFit="1" customWidth="1"/>
    <col min="9730" max="9730" width="20" customWidth="1"/>
    <col min="9733" max="9733" width="13" bestFit="1" customWidth="1"/>
    <col min="9735" max="9735" width="13.125" bestFit="1" customWidth="1"/>
    <col min="9736" max="9736" width="10.375" bestFit="1" customWidth="1"/>
    <col min="9737" max="9737" width="9.25" bestFit="1" customWidth="1"/>
    <col min="9986" max="9986" width="20" customWidth="1"/>
    <col min="9989" max="9989" width="13" bestFit="1" customWidth="1"/>
    <col min="9991" max="9991" width="13.125" bestFit="1" customWidth="1"/>
    <col min="9992" max="9992" width="10.375" bestFit="1" customWidth="1"/>
    <col min="9993" max="9993" width="9.25" bestFit="1" customWidth="1"/>
    <col min="10242" max="10242" width="20" customWidth="1"/>
    <col min="10245" max="10245" width="13" bestFit="1" customWidth="1"/>
    <col min="10247" max="10247" width="13.125" bestFit="1" customWidth="1"/>
    <col min="10248" max="10248" width="10.375" bestFit="1" customWidth="1"/>
    <col min="10249" max="10249" width="9.25" bestFit="1" customWidth="1"/>
    <col min="10498" max="10498" width="20" customWidth="1"/>
    <col min="10501" max="10501" width="13" bestFit="1" customWidth="1"/>
    <col min="10503" max="10503" width="13.125" bestFit="1" customWidth="1"/>
    <col min="10504" max="10504" width="10.375" bestFit="1" customWidth="1"/>
    <col min="10505" max="10505" width="9.25" bestFit="1" customWidth="1"/>
    <col min="10754" max="10754" width="20" customWidth="1"/>
    <col min="10757" max="10757" width="13" bestFit="1" customWidth="1"/>
    <col min="10759" max="10759" width="13.125" bestFit="1" customWidth="1"/>
    <col min="10760" max="10760" width="10.375" bestFit="1" customWidth="1"/>
    <col min="10761" max="10761" width="9.25" bestFit="1" customWidth="1"/>
    <col min="11010" max="11010" width="20" customWidth="1"/>
    <col min="11013" max="11013" width="13" bestFit="1" customWidth="1"/>
    <col min="11015" max="11015" width="13.125" bestFit="1" customWidth="1"/>
    <col min="11016" max="11016" width="10.375" bestFit="1" customWidth="1"/>
    <col min="11017" max="11017" width="9.25" bestFit="1" customWidth="1"/>
    <col min="11266" max="11266" width="20" customWidth="1"/>
    <col min="11269" max="11269" width="13" bestFit="1" customWidth="1"/>
    <col min="11271" max="11271" width="13.125" bestFit="1" customWidth="1"/>
    <col min="11272" max="11272" width="10.375" bestFit="1" customWidth="1"/>
    <col min="11273" max="11273" width="9.25" bestFit="1" customWidth="1"/>
    <col min="11522" max="11522" width="20" customWidth="1"/>
    <col min="11525" max="11525" width="13" bestFit="1" customWidth="1"/>
    <col min="11527" max="11527" width="13.125" bestFit="1" customWidth="1"/>
    <col min="11528" max="11528" width="10.375" bestFit="1" customWidth="1"/>
    <col min="11529" max="11529" width="9.25" bestFit="1" customWidth="1"/>
    <col min="11778" max="11778" width="20" customWidth="1"/>
    <col min="11781" max="11781" width="13" bestFit="1" customWidth="1"/>
    <col min="11783" max="11783" width="13.125" bestFit="1" customWidth="1"/>
    <col min="11784" max="11784" width="10.375" bestFit="1" customWidth="1"/>
    <col min="11785" max="11785" width="9.25" bestFit="1" customWidth="1"/>
    <col min="12034" max="12034" width="20" customWidth="1"/>
    <col min="12037" max="12037" width="13" bestFit="1" customWidth="1"/>
    <col min="12039" max="12039" width="13.125" bestFit="1" customWidth="1"/>
    <col min="12040" max="12040" width="10.375" bestFit="1" customWidth="1"/>
    <col min="12041" max="12041" width="9.25" bestFit="1" customWidth="1"/>
    <col min="12290" max="12290" width="20" customWidth="1"/>
    <col min="12293" max="12293" width="13" bestFit="1" customWidth="1"/>
    <col min="12295" max="12295" width="13.125" bestFit="1" customWidth="1"/>
    <col min="12296" max="12296" width="10.375" bestFit="1" customWidth="1"/>
    <col min="12297" max="12297" width="9.25" bestFit="1" customWidth="1"/>
    <col min="12546" max="12546" width="20" customWidth="1"/>
    <col min="12549" max="12549" width="13" bestFit="1" customWidth="1"/>
    <col min="12551" max="12551" width="13.125" bestFit="1" customWidth="1"/>
    <col min="12552" max="12552" width="10.375" bestFit="1" customWidth="1"/>
    <col min="12553" max="12553" width="9.25" bestFit="1" customWidth="1"/>
    <col min="12802" max="12802" width="20" customWidth="1"/>
    <col min="12805" max="12805" width="13" bestFit="1" customWidth="1"/>
    <col min="12807" max="12807" width="13.125" bestFit="1" customWidth="1"/>
    <col min="12808" max="12808" width="10.375" bestFit="1" customWidth="1"/>
    <col min="12809" max="12809" width="9.25" bestFit="1" customWidth="1"/>
    <col min="13058" max="13058" width="20" customWidth="1"/>
    <col min="13061" max="13061" width="13" bestFit="1" customWidth="1"/>
    <col min="13063" max="13063" width="13.125" bestFit="1" customWidth="1"/>
    <col min="13064" max="13064" width="10.375" bestFit="1" customWidth="1"/>
    <col min="13065" max="13065" width="9.25" bestFit="1" customWidth="1"/>
    <col min="13314" max="13314" width="20" customWidth="1"/>
    <col min="13317" max="13317" width="13" bestFit="1" customWidth="1"/>
    <col min="13319" max="13319" width="13.125" bestFit="1" customWidth="1"/>
    <col min="13320" max="13320" width="10.375" bestFit="1" customWidth="1"/>
    <col min="13321" max="13321" width="9.25" bestFit="1" customWidth="1"/>
    <col min="13570" max="13570" width="20" customWidth="1"/>
    <col min="13573" max="13573" width="13" bestFit="1" customWidth="1"/>
    <col min="13575" max="13575" width="13.125" bestFit="1" customWidth="1"/>
    <col min="13576" max="13576" width="10.375" bestFit="1" customWidth="1"/>
    <col min="13577" max="13577" width="9.25" bestFit="1" customWidth="1"/>
    <col min="13826" max="13826" width="20" customWidth="1"/>
    <col min="13829" max="13829" width="13" bestFit="1" customWidth="1"/>
    <col min="13831" max="13831" width="13.125" bestFit="1" customWidth="1"/>
    <col min="13832" max="13832" width="10.375" bestFit="1" customWidth="1"/>
    <col min="13833" max="13833" width="9.25" bestFit="1" customWidth="1"/>
    <col min="14082" max="14082" width="20" customWidth="1"/>
    <col min="14085" max="14085" width="13" bestFit="1" customWidth="1"/>
    <col min="14087" max="14087" width="13.125" bestFit="1" customWidth="1"/>
    <col min="14088" max="14088" width="10.375" bestFit="1" customWidth="1"/>
    <col min="14089" max="14089" width="9.25" bestFit="1" customWidth="1"/>
    <col min="14338" max="14338" width="20" customWidth="1"/>
    <col min="14341" max="14341" width="13" bestFit="1" customWidth="1"/>
    <col min="14343" max="14343" width="13.125" bestFit="1" customWidth="1"/>
    <col min="14344" max="14344" width="10.375" bestFit="1" customWidth="1"/>
    <col min="14345" max="14345" width="9.25" bestFit="1" customWidth="1"/>
    <col min="14594" max="14594" width="20" customWidth="1"/>
    <col min="14597" max="14597" width="13" bestFit="1" customWidth="1"/>
    <col min="14599" max="14599" width="13.125" bestFit="1" customWidth="1"/>
    <col min="14600" max="14600" width="10.375" bestFit="1" customWidth="1"/>
    <col min="14601" max="14601" width="9.25" bestFit="1" customWidth="1"/>
    <col min="14850" max="14850" width="20" customWidth="1"/>
    <col min="14853" max="14853" width="13" bestFit="1" customWidth="1"/>
    <col min="14855" max="14855" width="13.125" bestFit="1" customWidth="1"/>
    <col min="14856" max="14856" width="10.375" bestFit="1" customWidth="1"/>
    <col min="14857" max="14857" width="9.25" bestFit="1" customWidth="1"/>
    <col min="15106" max="15106" width="20" customWidth="1"/>
    <col min="15109" max="15109" width="13" bestFit="1" customWidth="1"/>
    <col min="15111" max="15111" width="13.125" bestFit="1" customWidth="1"/>
    <col min="15112" max="15112" width="10.375" bestFit="1" customWidth="1"/>
    <col min="15113" max="15113" width="9.25" bestFit="1" customWidth="1"/>
    <col min="15362" max="15362" width="20" customWidth="1"/>
    <col min="15365" max="15365" width="13" bestFit="1" customWidth="1"/>
    <col min="15367" max="15367" width="13.125" bestFit="1" customWidth="1"/>
    <col min="15368" max="15368" width="10.375" bestFit="1" customWidth="1"/>
    <col min="15369" max="15369" width="9.25" bestFit="1" customWidth="1"/>
    <col min="15618" max="15618" width="20" customWidth="1"/>
    <col min="15621" max="15621" width="13" bestFit="1" customWidth="1"/>
    <col min="15623" max="15623" width="13.125" bestFit="1" customWidth="1"/>
    <col min="15624" max="15624" width="10.375" bestFit="1" customWidth="1"/>
    <col min="15625" max="15625" width="9.25" bestFit="1" customWidth="1"/>
    <col min="15874" max="15874" width="20" customWidth="1"/>
    <col min="15877" max="15877" width="13" bestFit="1" customWidth="1"/>
    <col min="15879" max="15879" width="13.125" bestFit="1" customWidth="1"/>
    <col min="15880" max="15880" width="10.375" bestFit="1" customWidth="1"/>
    <col min="15881" max="15881" width="9.25" bestFit="1" customWidth="1"/>
    <col min="16130" max="16130" width="20" customWidth="1"/>
    <col min="16133" max="16133" width="13" bestFit="1" customWidth="1"/>
    <col min="16135" max="16135" width="13.125" bestFit="1" customWidth="1"/>
    <col min="16136" max="16136" width="10.375" bestFit="1" customWidth="1"/>
    <col min="16137" max="16137" width="9.25" bestFit="1" customWidth="1"/>
  </cols>
  <sheetData>
    <row r="1" spans="1:10">
      <c r="A1" t="s">
        <v>0</v>
      </c>
      <c r="B1" s="1" t="str">
        <f>'[13]電気購入額+配慮契約＋売却額'!B6</f>
        <v>長崎県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385" customFormat="1" ht="14.25" thickBot="1">
      <c r="B5" s="390" t="s">
        <v>18</v>
      </c>
      <c r="C5" s="390"/>
      <c r="D5" s="390"/>
      <c r="E5" s="390"/>
      <c r="F5" s="390"/>
      <c r="G5" s="390"/>
      <c r="H5" s="416">
        <f>SUM(H6:H65)</f>
        <v>0</v>
      </c>
      <c r="I5" s="416">
        <f>SUM(I6:I65)</f>
        <v>0</v>
      </c>
      <c r="J5" s="390"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B1" zoomScale="60" zoomScaleNormal="100" workbookViewId="0"/>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219436</v>
      </c>
      <c r="I2" s="6"/>
      <c r="J2" s="3"/>
    </row>
    <row r="3" spans="1:13" ht="57" customHeight="1">
      <c r="B3" s="2"/>
      <c r="E3" s="815" t="s">
        <v>3</v>
      </c>
      <c r="F3" s="815"/>
      <c r="G3" s="816"/>
      <c r="H3" s="5">
        <f>M7</f>
        <v>219436</v>
      </c>
      <c r="I3" s="6"/>
      <c r="J3" s="7"/>
    </row>
    <row r="4" spans="1:13" s="7" customFormat="1" ht="55.5" customHeight="1">
      <c r="B4" s="8"/>
      <c r="E4" s="817" t="s">
        <v>4</v>
      </c>
      <c r="F4" s="817"/>
      <c r="G4" s="817"/>
      <c r="H4" s="9">
        <f>H3/I7</f>
        <v>0.88475479701151927</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219436</v>
      </c>
      <c r="I7" s="23">
        <f>SUM(I8:I357)</f>
        <v>248019</v>
      </c>
      <c r="J7" s="24">
        <f>H7/I7</f>
        <v>0.88475479701151927</v>
      </c>
      <c r="K7" s="25">
        <f>SUM(K8:K357)</f>
        <v>4921</v>
      </c>
      <c r="L7" s="26">
        <f>SUM(L8:L357)</f>
        <v>14290059</v>
      </c>
      <c r="M7" s="27">
        <f>SUM(M8:M357)</f>
        <v>219436</v>
      </c>
    </row>
    <row r="8" spans="1:13" ht="14.25" thickTop="1">
      <c r="A8">
        <v>1</v>
      </c>
      <c r="B8" s="39" t="s">
        <v>1416</v>
      </c>
      <c r="C8" s="35" t="s">
        <v>252</v>
      </c>
      <c r="D8" s="40" t="s">
        <v>1417</v>
      </c>
      <c r="E8" s="40" t="s">
        <v>54</v>
      </c>
      <c r="F8" s="35" t="s">
        <v>23</v>
      </c>
      <c r="G8" s="38">
        <v>4</v>
      </c>
      <c r="H8" s="38">
        <v>147482</v>
      </c>
      <c r="I8" s="41">
        <v>158569</v>
      </c>
      <c r="J8" s="9">
        <f>H8/I8</f>
        <v>0.93008091114908964</v>
      </c>
      <c r="K8" s="41">
        <v>2950</v>
      </c>
      <c r="L8" s="41">
        <v>10532000</v>
      </c>
      <c r="M8" s="17">
        <f t="shared" ref="M8:M14" si="0">IF(ISBLANK(I8),"",H8)</f>
        <v>147482</v>
      </c>
    </row>
    <row r="9" spans="1:13">
      <c r="A9">
        <v>2</v>
      </c>
      <c r="B9" s="39" t="s">
        <v>1418</v>
      </c>
      <c r="C9" s="35" t="s">
        <v>252</v>
      </c>
      <c r="D9" s="40" t="s">
        <v>1419</v>
      </c>
      <c r="E9" s="40" t="s">
        <v>54</v>
      </c>
      <c r="F9" s="35" t="s">
        <v>23</v>
      </c>
      <c r="G9" s="38">
        <v>5</v>
      </c>
      <c r="H9" s="38">
        <v>4236</v>
      </c>
      <c r="I9" s="41">
        <v>5288</v>
      </c>
      <c r="J9" s="9">
        <f>H9/I9</f>
        <v>0.80105900151285936</v>
      </c>
      <c r="K9" s="41">
        <v>127</v>
      </c>
      <c r="L9" s="41">
        <v>221772</v>
      </c>
      <c r="M9" s="17">
        <f t="shared" si="0"/>
        <v>4236</v>
      </c>
    </row>
    <row r="10" spans="1:13" ht="24">
      <c r="A10">
        <v>3</v>
      </c>
      <c r="B10" s="34" t="s">
        <v>1420</v>
      </c>
      <c r="C10" s="35" t="s">
        <v>252</v>
      </c>
      <c r="D10" s="36" t="s">
        <v>1419</v>
      </c>
      <c r="E10" s="37" t="s">
        <v>54</v>
      </c>
      <c r="F10" s="35" t="s">
        <v>23</v>
      </c>
      <c r="G10" s="38">
        <v>5</v>
      </c>
      <c r="H10" s="38">
        <v>5191</v>
      </c>
      <c r="I10" s="38">
        <v>6386</v>
      </c>
      <c r="J10" s="9">
        <f>H10/I10</f>
        <v>0.8128719072972127</v>
      </c>
      <c r="K10" s="35">
        <v>144</v>
      </c>
      <c r="L10" s="38">
        <v>149220</v>
      </c>
      <c r="M10" s="17">
        <f t="shared" si="0"/>
        <v>5191</v>
      </c>
    </row>
    <row r="11" spans="1:13">
      <c r="A11">
        <v>4</v>
      </c>
      <c r="B11" s="39" t="s">
        <v>1421</v>
      </c>
      <c r="C11" s="35" t="s">
        <v>252</v>
      </c>
      <c r="D11" s="40" t="s">
        <v>1419</v>
      </c>
      <c r="E11" s="28" t="s">
        <v>54</v>
      </c>
      <c r="F11" s="40" t="s">
        <v>23</v>
      </c>
      <c r="G11" s="35">
        <v>5</v>
      </c>
      <c r="H11" s="38">
        <v>4132</v>
      </c>
      <c r="I11" s="41">
        <v>5416</v>
      </c>
      <c r="J11" s="9">
        <f t="shared" ref="J11:J74" si="1">H11/I11</f>
        <v>0.76292466765140321</v>
      </c>
      <c r="K11" s="18">
        <v>155</v>
      </c>
      <c r="L11" s="18">
        <v>284016</v>
      </c>
      <c r="M11" s="17">
        <f t="shared" si="0"/>
        <v>4132</v>
      </c>
    </row>
    <row r="12" spans="1:13">
      <c r="A12">
        <v>5</v>
      </c>
      <c r="B12" s="39" t="s">
        <v>1422</v>
      </c>
      <c r="C12" s="35" t="s">
        <v>252</v>
      </c>
      <c r="D12" s="40" t="s">
        <v>1419</v>
      </c>
      <c r="E12" s="28" t="s">
        <v>54</v>
      </c>
      <c r="F12" s="40" t="s">
        <v>23</v>
      </c>
      <c r="G12" s="35">
        <v>5</v>
      </c>
      <c r="H12" s="38">
        <v>1700</v>
      </c>
      <c r="I12" s="41">
        <v>2215</v>
      </c>
      <c r="J12" s="9">
        <f t="shared" si="1"/>
        <v>0.76749435665914223</v>
      </c>
      <c r="K12" s="18">
        <v>50</v>
      </c>
      <c r="L12" s="18">
        <v>288108</v>
      </c>
      <c r="M12" s="17">
        <f t="shared" si="0"/>
        <v>1700</v>
      </c>
    </row>
    <row r="13" spans="1:13" s="42" customFormat="1" ht="24">
      <c r="A13" s="42">
        <v>6</v>
      </c>
      <c r="B13" s="39" t="s">
        <v>1423</v>
      </c>
      <c r="C13" s="35" t="s">
        <v>252</v>
      </c>
      <c r="D13" s="40" t="s">
        <v>1419</v>
      </c>
      <c r="E13" s="28" t="s">
        <v>54</v>
      </c>
      <c r="F13" s="40" t="s">
        <v>23</v>
      </c>
      <c r="G13" s="35">
        <v>5</v>
      </c>
      <c r="H13" s="38">
        <v>6037</v>
      </c>
      <c r="I13" s="41">
        <v>7381</v>
      </c>
      <c r="J13" s="43">
        <f t="shared" si="1"/>
        <v>0.81791085218805037</v>
      </c>
      <c r="K13" s="20">
        <v>128</v>
      </c>
      <c r="L13" s="20">
        <v>273618</v>
      </c>
      <c r="M13" s="17">
        <f t="shared" si="0"/>
        <v>6037</v>
      </c>
    </row>
    <row r="14" spans="1:13" s="42" customFormat="1" ht="24">
      <c r="A14" s="42">
        <v>7</v>
      </c>
      <c r="B14" s="34" t="s">
        <v>1424</v>
      </c>
      <c r="C14" s="35" t="s">
        <v>252</v>
      </c>
      <c r="D14" s="36" t="s">
        <v>1419</v>
      </c>
      <c r="E14" s="28" t="s">
        <v>54</v>
      </c>
      <c r="F14" s="37" t="s">
        <v>23</v>
      </c>
      <c r="G14" s="35">
        <v>5</v>
      </c>
      <c r="H14" s="38">
        <v>7377</v>
      </c>
      <c r="I14" s="38">
        <v>9309</v>
      </c>
      <c r="J14" s="43">
        <f t="shared" si="1"/>
        <v>0.79245891073155006</v>
      </c>
      <c r="K14" s="20">
        <v>149</v>
      </c>
      <c r="L14" s="20">
        <v>187992</v>
      </c>
      <c r="M14" s="17">
        <f t="shared" si="0"/>
        <v>7377</v>
      </c>
    </row>
    <row r="15" spans="1:13" ht="24">
      <c r="A15">
        <v>8</v>
      </c>
      <c r="B15" s="39" t="s">
        <v>1425</v>
      </c>
      <c r="C15" s="35" t="s">
        <v>252</v>
      </c>
      <c r="D15" s="40" t="s">
        <v>1419</v>
      </c>
      <c r="E15" s="28" t="s">
        <v>54</v>
      </c>
      <c r="F15" s="40" t="s">
        <v>23</v>
      </c>
      <c r="G15" s="35">
        <v>5</v>
      </c>
      <c r="H15" s="38">
        <v>4167</v>
      </c>
      <c r="I15" s="41">
        <v>5239</v>
      </c>
      <c r="J15" s="9">
        <f t="shared" si="1"/>
        <v>0.79538079786218741</v>
      </c>
      <c r="K15" s="20">
        <v>103</v>
      </c>
      <c r="L15" s="20">
        <v>349968</v>
      </c>
      <c r="M15" s="17">
        <f>IF(ISBLANK(I15),"",H15)</f>
        <v>4167</v>
      </c>
    </row>
    <row r="16" spans="1:13">
      <c r="A16">
        <v>9</v>
      </c>
      <c r="B16" s="17" t="s">
        <v>1426</v>
      </c>
      <c r="C16" s="17" t="s">
        <v>252</v>
      </c>
      <c r="D16" s="17" t="s">
        <v>1419</v>
      </c>
      <c r="E16" s="28" t="s">
        <v>54</v>
      </c>
      <c r="F16" s="28" t="s">
        <v>23</v>
      </c>
      <c r="G16" s="19">
        <v>5</v>
      </c>
      <c r="H16" s="33">
        <v>5326</v>
      </c>
      <c r="I16" s="30">
        <v>6434</v>
      </c>
      <c r="J16" s="43">
        <f t="shared" si="1"/>
        <v>0.82778986633509477</v>
      </c>
      <c r="K16" s="20">
        <v>130</v>
      </c>
      <c r="L16" s="20">
        <v>184920</v>
      </c>
      <c r="M16" s="17">
        <f t="shared" ref="M16:M26" si="2">IF(ISBLANK(I16),"",H16)</f>
        <v>5326</v>
      </c>
    </row>
    <row r="17" spans="1:13">
      <c r="A17">
        <v>10</v>
      </c>
      <c r="B17" s="17" t="s">
        <v>1427</v>
      </c>
      <c r="C17" s="17" t="s">
        <v>252</v>
      </c>
      <c r="D17" s="17" t="s">
        <v>1419</v>
      </c>
      <c r="E17" s="28" t="s">
        <v>54</v>
      </c>
      <c r="F17" s="28" t="s">
        <v>23</v>
      </c>
      <c r="G17" s="19">
        <v>5</v>
      </c>
      <c r="H17" s="33">
        <v>888</v>
      </c>
      <c r="I17" s="30">
        <v>1139</v>
      </c>
      <c r="J17" s="43">
        <f t="shared" si="1"/>
        <v>0.77963125548726953</v>
      </c>
      <c r="K17" s="18">
        <v>30</v>
      </c>
      <c r="L17" s="18">
        <v>90266</v>
      </c>
      <c r="M17" s="17">
        <f t="shared" si="2"/>
        <v>888</v>
      </c>
    </row>
    <row r="18" spans="1:13">
      <c r="A18">
        <v>11</v>
      </c>
      <c r="B18" s="17" t="s">
        <v>1428</v>
      </c>
      <c r="C18" s="17" t="s">
        <v>252</v>
      </c>
      <c r="D18" s="17" t="s">
        <v>1419</v>
      </c>
      <c r="E18" s="28" t="s">
        <v>54</v>
      </c>
      <c r="F18" s="28" t="s">
        <v>23</v>
      </c>
      <c r="G18" s="19">
        <v>5</v>
      </c>
      <c r="H18" s="33">
        <v>7538</v>
      </c>
      <c r="I18" s="30">
        <v>9228</v>
      </c>
      <c r="J18" s="9">
        <f t="shared" si="1"/>
        <v>0.81686172518422195</v>
      </c>
      <c r="K18" s="18">
        <v>204</v>
      </c>
      <c r="L18" s="18">
        <v>417234</v>
      </c>
      <c r="M18" s="17">
        <f t="shared" si="2"/>
        <v>7538</v>
      </c>
    </row>
    <row r="19" spans="1:13">
      <c r="A19">
        <v>12</v>
      </c>
      <c r="B19" s="17" t="s">
        <v>1429</v>
      </c>
      <c r="C19" s="17" t="s">
        <v>252</v>
      </c>
      <c r="D19" s="17" t="s">
        <v>1419</v>
      </c>
      <c r="E19" s="28" t="s">
        <v>54</v>
      </c>
      <c r="F19" s="28" t="s">
        <v>23</v>
      </c>
      <c r="G19" s="19">
        <v>5</v>
      </c>
      <c r="H19" s="33">
        <v>2810</v>
      </c>
      <c r="I19" s="30">
        <v>3458</v>
      </c>
      <c r="J19" s="9">
        <f t="shared" si="1"/>
        <v>0.81260844418739153</v>
      </c>
      <c r="K19" s="18">
        <v>77</v>
      </c>
      <c r="L19" s="18">
        <v>153702</v>
      </c>
      <c r="M19" s="17">
        <f t="shared" si="2"/>
        <v>2810</v>
      </c>
    </row>
    <row r="20" spans="1:13">
      <c r="A20">
        <v>13</v>
      </c>
      <c r="B20" s="17" t="s">
        <v>1430</v>
      </c>
      <c r="C20" s="17" t="s">
        <v>252</v>
      </c>
      <c r="D20" s="17" t="s">
        <v>1419</v>
      </c>
      <c r="E20" s="28" t="s">
        <v>54</v>
      </c>
      <c r="F20" s="28" t="s">
        <v>23</v>
      </c>
      <c r="G20" s="19">
        <v>5</v>
      </c>
      <c r="H20" s="33">
        <v>878</v>
      </c>
      <c r="I20" s="30">
        <v>1084</v>
      </c>
      <c r="J20" s="9">
        <f t="shared" si="1"/>
        <v>0.80996309963099633</v>
      </c>
      <c r="K20" s="18">
        <v>28</v>
      </c>
      <c r="L20" s="18">
        <v>4730</v>
      </c>
      <c r="M20" s="17">
        <f t="shared" si="2"/>
        <v>878</v>
      </c>
    </row>
    <row r="21" spans="1:13">
      <c r="A21">
        <v>14</v>
      </c>
      <c r="B21" s="17" t="s">
        <v>1431</v>
      </c>
      <c r="C21" s="17" t="s">
        <v>252</v>
      </c>
      <c r="D21" s="17" t="s">
        <v>1419</v>
      </c>
      <c r="E21" s="28" t="s">
        <v>54</v>
      </c>
      <c r="F21" s="28" t="s">
        <v>23</v>
      </c>
      <c r="G21" s="19">
        <v>5</v>
      </c>
      <c r="H21" s="33">
        <v>6550</v>
      </c>
      <c r="I21" s="30">
        <v>8373</v>
      </c>
      <c r="J21" s="9">
        <f t="shared" si="1"/>
        <v>0.78227636450495641</v>
      </c>
      <c r="K21" s="18">
        <v>173</v>
      </c>
      <c r="L21" s="18">
        <v>319734</v>
      </c>
      <c r="M21" s="17">
        <f t="shared" si="2"/>
        <v>6550</v>
      </c>
    </row>
    <row r="22" spans="1:13">
      <c r="A22">
        <v>15</v>
      </c>
      <c r="B22" s="17" t="s">
        <v>1432</v>
      </c>
      <c r="C22" s="17" t="s">
        <v>252</v>
      </c>
      <c r="D22" s="17" t="s">
        <v>1419</v>
      </c>
      <c r="E22" s="28" t="s">
        <v>54</v>
      </c>
      <c r="F22" s="28" t="s">
        <v>23</v>
      </c>
      <c r="G22" s="19">
        <v>5</v>
      </c>
      <c r="H22" s="33">
        <v>5254</v>
      </c>
      <c r="I22" s="30">
        <v>6415</v>
      </c>
      <c r="J22" s="43">
        <f t="shared" si="1"/>
        <v>0.81901792673421669</v>
      </c>
      <c r="K22" s="18">
        <v>140</v>
      </c>
      <c r="L22" s="18">
        <v>292968</v>
      </c>
      <c r="M22" s="17">
        <f t="shared" si="2"/>
        <v>5254</v>
      </c>
    </row>
    <row r="23" spans="1:13">
      <c r="A23" s="42">
        <v>16</v>
      </c>
      <c r="B23" s="17" t="s">
        <v>1433</v>
      </c>
      <c r="C23" s="17" t="s">
        <v>252</v>
      </c>
      <c r="D23" s="17" t="s">
        <v>1419</v>
      </c>
      <c r="E23" s="28" t="s">
        <v>54</v>
      </c>
      <c r="F23" s="28" t="s">
        <v>23</v>
      </c>
      <c r="G23" s="19">
        <v>5</v>
      </c>
      <c r="H23" s="33">
        <v>913</v>
      </c>
      <c r="I23" s="30">
        <v>1133</v>
      </c>
      <c r="J23" s="43">
        <f t="shared" si="1"/>
        <v>0.80582524271844658</v>
      </c>
      <c r="K23" s="18">
        <v>40</v>
      </c>
      <c r="L23" s="18">
        <v>35490</v>
      </c>
      <c r="M23" s="17">
        <f t="shared" si="2"/>
        <v>913</v>
      </c>
    </row>
    <row r="24" spans="1:13">
      <c r="A24" s="42">
        <v>17</v>
      </c>
      <c r="B24" s="17" t="s">
        <v>1434</v>
      </c>
      <c r="C24" s="17" t="s">
        <v>1435</v>
      </c>
      <c r="D24" s="17" t="s">
        <v>1436</v>
      </c>
      <c r="E24" s="28" t="s">
        <v>54</v>
      </c>
      <c r="F24" s="28" t="s">
        <v>140</v>
      </c>
      <c r="G24" s="19">
        <v>4</v>
      </c>
      <c r="H24" s="33">
        <v>4447</v>
      </c>
      <c r="I24" s="30">
        <v>5431</v>
      </c>
      <c r="J24" s="9">
        <f t="shared" si="1"/>
        <v>0.81881789725649057</v>
      </c>
      <c r="K24" s="18">
        <v>135</v>
      </c>
      <c r="L24" s="18">
        <v>255400</v>
      </c>
      <c r="M24" s="17">
        <f t="shared" si="2"/>
        <v>4447</v>
      </c>
    </row>
    <row r="25" spans="1:13">
      <c r="A25">
        <v>18</v>
      </c>
      <c r="B25" s="17" t="s">
        <v>1437</v>
      </c>
      <c r="C25" s="17" t="s">
        <v>1435</v>
      </c>
      <c r="D25" s="17" t="s">
        <v>1438</v>
      </c>
      <c r="E25" s="28" t="s">
        <v>54</v>
      </c>
      <c r="F25" s="28" t="s">
        <v>140</v>
      </c>
      <c r="G25" s="19">
        <v>3</v>
      </c>
      <c r="H25" s="33">
        <v>1671</v>
      </c>
      <c r="I25" s="30">
        <v>2386</v>
      </c>
      <c r="J25" s="43">
        <f t="shared" si="1"/>
        <v>0.70033528918692367</v>
      </c>
      <c r="K25" s="18">
        <v>88</v>
      </c>
      <c r="L25" s="18">
        <v>84701</v>
      </c>
      <c r="M25" s="17">
        <f t="shared" si="2"/>
        <v>1671</v>
      </c>
    </row>
    <row r="26" spans="1:13">
      <c r="A26">
        <v>19</v>
      </c>
      <c r="B26" s="17" t="s">
        <v>1439</v>
      </c>
      <c r="C26" s="17" t="s">
        <v>1435</v>
      </c>
      <c r="D26" s="17" t="s">
        <v>1440</v>
      </c>
      <c r="E26" s="28" t="s">
        <v>54</v>
      </c>
      <c r="F26" s="28" t="s">
        <v>140</v>
      </c>
      <c r="G26" s="19">
        <v>2</v>
      </c>
      <c r="H26" s="33">
        <v>2839</v>
      </c>
      <c r="I26" s="30">
        <v>3135</v>
      </c>
      <c r="J26" s="43">
        <f t="shared" si="1"/>
        <v>0.90558213716108449</v>
      </c>
      <c r="K26" s="18">
        <v>70</v>
      </c>
      <c r="L26" s="18">
        <v>164220</v>
      </c>
      <c r="M26" s="17">
        <f t="shared" si="2"/>
        <v>2839</v>
      </c>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3">H75/I75</f>
        <v>#DIV/0!</v>
      </c>
      <c r="K75" s="18"/>
      <c r="L75" s="18"/>
      <c r="M75" s="17"/>
    </row>
    <row r="76" spans="1:13">
      <c r="A76">
        <v>69</v>
      </c>
      <c r="B76" s="17"/>
      <c r="C76" s="17"/>
      <c r="D76" s="17"/>
      <c r="E76" s="28"/>
      <c r="F76" s="28"/>
      <c r="G76" s="19"/>
      <c r="H76" s="33"/>
      <c r="I76" s="30"/>
      <c r="J76" s="43" t="e">
        <f t="shared" si="3"/>
        <v>#DIV/0!</v>
      </c>
      <c r="K76" s="18"/>
      <c r="L76" s="18"/>
      <c r="M76" s="17"/>
    </row>
    <row r="77" spans="1:13">
      <c r="A77">
        <v>70</v>
      </c>
      <c r="B77" s="17"/>
      <c r="C77" s="17"/>
      <c r="D77" s="17"/>
      <c r="E77" s="28"/>
      <c r="F77" s="28"/>
      <c r="G77" s="19"/>
      <c r="H77" s="33"/>
      <c r="I77" s="30"/>
      <c r="J77" s="43" t="e">
        <f t="shared" si="3"/>
        <v>#DIV/0!</v>
      </c>
      <c r="K77" s="18"/>
      <c r="L77" s="18"/>
      <c r="M77" s="17"/>
    </row>
    <row r="78" spans="1:13">
      <c r="A78">
        <v>71</v>
      </c>
      <c r="B78" s="17"/>
      <c r="C78" s="17"/>
      <c r="D78" s="17"/>
      <c r="E78" s="28"/>
      <c r="F78" s="28"/>
      <c r="G78" s="19"/>
      <c r="H78" s="33"/>
      <c r="I78" s="30"/>
      <c r="J78" s="9" t="e">
        <f t="shared" si="3"/>
        <v>#DIV/0!</v>
      </c>
      <c r="K78" s="18"/>
      <c r="L78" s="18"/>
      <c r="M78" s="17"/>
    </row>
    <row r="79" spans="1:13">
      <c r="A79">
        <v>72</v>
      </c>
      <c r="B79" s="17"/>
      <c r="C79" s="17"/>
      <c r="D79" s="17"/>
      <c r="E79" s="28"/>
      <c r="F79" s="28"/>
      <c r="G79" s="19"/>
      <c r="H79" s="33"/>
      <c r="I79" s="30"/>
      <c r="J79" s="43" t="e">
        <f t="shared" si="3"/>
        <v>#DIV/0!</v>
      </c>
      <c r="K79" s="18"/>
      <c r="L79" s="18"/>
      <c r="M79" s="17"/>
    </row>
    <row r="80" spans="1:13">
      <c r="A80">
        <v>73</v>
      </c>
      <c r="B80" s="17"/>
      <c r="C80" s="17"/>
      <c r="D80" s="17"/>
      <c r="E80" s="28"/>
      <c r="F80" s="28"/>
      <c r="G80" s="19"/>
      <c r="H80" s="33"/>
      <c r="I80" s="30"/>
      <c r="J80" s="43" t="e">
        <f t="shared" si="3"/>
        <v>#DIV/0!</v>
      </c>
      <c r="K80" s="18"/>
      <c r="L80" s="18"/>
      <c r="M80" s="17"/>
    </row>
    <row r="81" spans="1:13">
      <c r="A81">
        <v>74</v>
      </c>
      <c r="B81" s="17"/>
      <c r="C81" s="17"/>
      <c r="D81" s="17"/>
      <c r="E81" s="28"/>
      <c r="F81" s="28"/>
      <c r="G81" s="19"/>
      <c r="H81" s="33"/>
      <c r="I81" s="30"/>
      <c r="J81" s="9" t="e">
        <f t="shared" si="3"/>
        <v>#DIV/0!</v>
      </c>
      <c r="K81" s="18"/>
      <c r="L81" s="18"/>
      <c r="M81" s="17"/>
    </row>
    <row r="82" spans="1:13">
      <c r="A82">
        <v>75</v>
      </c>
      <c r="B82" s="17"/>
      <c r="C82" s="17"/>
      <c r="D82" s="17"/>
      <c r="E82" s="28"/>
      <c r="F82" s="28"/>
      <c r="G82" s="19"/>
      <c r="H82" s="33"/>
      <c r="I82" s="30"/>
      <c r="J82" s="9" t="e">
        <f t="shared" si="3"/>
        <v>#DIV/0!</v>
      </c>
      <c r="K82" s="18"/>
      <c r="L82" s="18"/>
      <c r="M82" s="17"/>
    </row>
    <row r="83" spans="1:13">
      <c r="A83" s="42">
        <v>76</v>
      </c>
      <c r="B83" s="17"/>
      <c r="C83" s="17"/>
      <c r="D83" s="17"/>
      <c r="E83" s="28"/>
      <c r="F83" s="28"/>
      <c r="G83" s="19"/>
      <c r="H83" s="33"/>
      <c r="I83" s="30"/>
      <c r="J83" s="9" t="e">
        <f t="shared" si="3"/>
        <v>#DIV/0!</v>
      </c>
      <c r="K83" s="18"/>
      <c r="L83" s="18"/>
      <c r="M83" s="17"/>
    </row>
    <row r="84" spans="1:13">
      <c r="A84" s="42">
        <v>77</v>
      </c>
      <c r="B84" s="17"/>
      <c r="C84" s="17"/>
      <c r="D84" s="17"/>
      <c r="E84" s="28"/>
      <c r="F84" s="28"/>
      <c r="G84" s="19"/>
      <c r="H84" s="33"/>
      <c r="I84" s="30"/>
      <c r="J84" s="9" t="e">
        <f t="shared" si="3"/>
        <v>#DIV/0!</v>
      </c>
      <c r="K84" s="18"/>
      <c r="L84" s="18"/>
      <c r="M84" s="17"/>
    </row>
    <row r="85" spans="1:13">
      <c r="A85">
        <v>78</v>
      </c>
      <c r="B85" s="17"/>
      <c r="C85" s="17"/>
      <c r="D85" s="17"/>
      <c r="E85" s="28"/>
      <c r="F85" s="28"/>
      <c r="G85" s="19"/>
      <c r="H85" s="33"/>
      <c r="I85" s="30"/>
      <c r="J85" s="43" t="e">
        <f t="shared" si="3"/>
        <v>#DIV/0!</v>
      </c>
      <c r="K85" s="18"/>
      <c r="L85" s="18"/>
      <c r="M85" s="17"/>
    </row>
    <row r="86" spans="1:13">
      <c r="A86">
        <v>79</v>
      </c>
      <c r="B86" s="17"/>
      <c r="C86" s="17"/>
      <c r="D86" s="17"/>
      <c r="E86" s="28"/>
      <c r="F86" s="28"/>
      <c r="G86" s="19"/>
      <c r="H86" s="33"/>
      <c r="I86" s="30"/>
      <c r="J86" s="43" t="e">
        <f t="shared" si="3"/>
        <v>#DIV/0!</v>
      </c>
      <c r="K86" s="18"/>
      <c r="L86" s="18"/>
      <c r="M86" s="17"/>
    </row>
    <row r="87" spans="1:13">
      <c r="A87">
        <v>80</v>
      </c>
      <c r="B87" s="17"/>
      <c r="C87" s="17"/>
      <c r="D87" s="17"/>
      <c r="E87" s="28"/>
      <c r="F87" s="28"/>
      <c r="G87" s="19"/>
      <c r="H87" s="33"/>
      <c r="I87" s="30"/>
      <c r="J87" s="9" t="e">
        <f t="shared" si="3"/>
        <v>#DIV/0!</v>
      </c>
      <c r="K87" s="18"/>
      <c r="L87" s="18"/>
      <c r="M87" s="17"/>
    </row>
    <row r="88" spans="1:13">
      <c r="A88">
        <v>81</v>
      </c>
      <c r="B88" s="17"/>
      <c r="C88" s="17"/>
      <c r="D88" s="17"/>
      <c r="E88" s="28"/>
      <c r="F88" s="28"/>
      <c r="G88" s="19"/>
      <c r="H88" s="33"/>
      <c r="I88" s="30"/>
      <c r="J88" s="43" t="e">
        <f t="shared" si="3"/>
        <v>#DIV/0!</v>
      </c>
      <c r="K88" s="18"/>
      <c r="L88" s="18"/>
      <c r="M88" s="17"/>
    </row>
    <row r="89" spans="1:13">
      <c r="A89">
        <v>82</v>
      </c>
      <c r="B89" s="17"/>
      <c r="C89" s="17"/>
      <c r="D89" s="17"/>
      <c r="E89" s="28"/>
      <c r="F89" s="28"/>
      <c r="G89" s="19"/>
      <c r="H89" s="33"/>
      <c r="I89" s="30"/>
      <c r="J89" s="43" t="e">
        <f t="shared" si="3"/>
        <v>#DIV/0!</v>
      </c>
      <c r="K89" s="18"/>
      <c r="L89" s="18"/>
      <c r="M89" s="17"/>
    </row>
    <row r="90" spans="1:13">
      <c r="A90">
        <v>83</v>
      </c>
      <c r="B90" s="17"/>
      <c r="C90" s="17"/>
      <c r="D90" s="17"/>
      <c r="E90" s="28"/>
      <c r="F90" s="28"/>
      <c r="G90" s="19"/>
      <c r="H90" s="33"/>
      <c r="I90" s="30"/>
      <c r="J90" s="9" t="e">
        <f t="shared" si="3"/>
        <v>#DIV/0!</v>
      </c>
      <c r="K90" s="18"/>
      <c r="L90" s="18"/>
      <c r="M90" s="17"/>
    </row>
    <row r="91" spans="1:13">
      <c r="A91">
        <v>84</v>
      </c>
      <c r="B91" s="17"/>
      <c r="C91" s="17"/>
      <c r="D91" s="17"/>
      <c r="E91" s="28"/>
      <c r="F91" s="28"/>
      <c r="G91" s="19"/>
      <c r="H91" s="33"/>
      <c r="I91" s="30"/>
      <c r="J91" s="9" t="e">
        <f t="shared" si="3"/>
        <v>#DIV/0!</v>
      </c>
      <c r="K91" s="18"/>
      <c r="L91" s="18"/>
      <c r="M91" s="17"/>
    </row>
    <row r="92" spans="1:13">
      <c r="A92">
        <v>85</v>
      </c>
      <c r="B92" s="17"/>
      <c r="C92" s="17"/>
      <c r="D92" s="17"/>
      <c r="E92" s="28"/>
      <c r="F92" s="28"/>
      <c r="G92" s="19"/>
      <c r="H92" s="33"/>
      <c r="I92" s="30"/>
      <c r="J92" s="9" t="e">
        <f t="shared" si="3"/>
        <v>#DIV/0!</v>
      </c>
      <c r="K92" s="18"/>
      <c r="L92" s="18"/>
      <c r="M92" s="17"/>
    </row>
    <row r="93" spans="1:13">
      <c r="A93" s="42">
        <v>86</v>
      </c>
      <c r="B93" s="17"/>
      <c r="C93" s="17"/>
      <c r="D93" s="17"/>
      <c r="E93" s="28"/>
      <c r="F93" s="28"/>
      <c r="G93" s="19"/>
      <c r="H93" s="33"/>
      <c r="I93" s="30"/>
      <c r="J93" s="9" t="e">
        <f t="shared" si="3"/>
        <v>#DIV/0!</v>
      </c>
      <c r="K93" s="18"/>
      <c r="L93" s="18"/>
      <c r="M93" s="17"/>
    </row>
    <row r="94" spans="1:13">
      <c r="A94" s="42">
        <v>87</v>
      </c>
      <c r="B94" s="17"/>
      <c r="C94" s="17"/>
      <c r="D94" s="17"/>
      <c r="E94" s="28"/>
      <c r="F94" s="28"/>
      <c r="G94" s="19"/>
      <c r="H94" s="33"/>
      <c r="I94" s="30"/>
      <c r="J94" s="43" t="e">
        <f t="shared" si="3"/>
        <v>#DIV/0!</v>
      </c>
      <c r="K94" s="18"/>
      <c r="L94" s="18"/>
      <c r="M94" s="17"/>
    </row>
    <row r="95" spans="1:13">
      <c r="A95">
        <v>88</v>
      </c>
      <c r="B95" s="17"/>
      <c r="C95" s="17"/>
      <c r="D95" s="17"/>
      <c r="E95" s="28"/>
      <c r="F95" s="28"/>
      <c r="G95" s="19"/>
      <c r="H95" s="33"/>
      <c r="I95" s="30"/>
      <c r="J95" s="43" t="e">
        <f t="shared" si="3"/>
        <v>#DIV/0!</v>
      </c>
      <c r="K95" s="18"/>
      <c r="L95" s="18"/>
      <c r="M95" s="17"/>
    </row>
    <row r="96" spans="1:13">
      <c r="A96">
        <v>89</v>
      </c>
      <c r="B96" s="17"/>
      <c r="C96" s="17"/>
      <c r="D96" s="17"/>
      <c r="E96" s="28"/>
      <c r="F96" s="28"/>
      <c r="G96" s="19"/>
      <c r="H96" s="33"/>
      <c r="I96" s="30"/>
      <c r="J96" s="9" t="e">
        <f t="shared" si="3"/>
        <v>#DIV/0!</v>
      </c>
      <c r="K96" s="18"/>
      <c r="L96" s="18"/>
      <c r="M96" s="17"/>
    </row>
    <row r="97" spans="1:13">
      <c r="A97">
        <v>90</v>
      </c>
      <c r="B97" s="17"/>
      <c r="C97" s="17"/>
      <c r="D97" s="17"/>
      <c r="E97" s="28"/>
      <c r="F97" s="28"/>
      <c r="G97" s="19"/>
      <c r="H97" s="33"/>
      <c r="I97" s="30"/>
      <c r="J97" s="43" t="e">
        <f t="shared" si="3"/>
        <v>#DIV/0!</v>
      </c>
      <c r="K97" s="18"/>
      <c r="L97" s="18"/>
      <c r="M97" s="17"/>
    </row>
    <row r="98" spans="1:13">
      <c r="A98">
        <v>91</v>
      </c>
      <c r="B98" s="17"/>
      <c r="C98" s="17"/>
      <c r="D98" s="17"/>
      <c r="E98" s="28"/>
      <c r="F98" s="28"/>
      <c r="G98" s="19"/>
      <c r="H98" s="33"/>
      <c r="I98" s="30"/>
      <c r="J98" s="43" t="e">
        <f t="shared" si="3"/>
        <v>#DIV/0!</v>
      </c>
      <c r="K98" s="18"/>
      <c r="L98" s="18"/>
      <c r="M98" s="17"/>
    </row>
    <row r="99" spans="1:13">
      <c r="A99">
        <v>92</v>
      </c>
      <c r="B99" s="17"/>
      <c r="C99" s="17"/>
      <c r="D99" s="17"/>
      <c r="E99" s="28"/>
      <c r="F99" s="28"/>
      <c r="G99" s="19"/>
      <c r="H99" s="33"/>
      <c r="I99" s="30"/>
      <c r="J99" s="9" t="e">
        <f t="shared" si="3"/>
        <v>#DIV/0!</v>
      </c>
      <c r="K99" s="18"/>
      <c r="L99" s="18"/>
      <c r="M99" s="17"/>
    </row>
    <row r="100" spans="1:13">
      <c r="A100">
        <v>93</v>
      </c>
      <c r="B100" s="17"/>
      <c r="C100" s="17"/>
      <c r="D100" s="17"/>
      <c r="E100" s="28"/>
      <c r="F100" s="28"/>
      <c r="G100" s="19"/>
      <c r="H100" s="33"/>
      <c r="I100" s="30"/>
      <c r="J100" s="9" t="e">
        <f t="shared" si="3"/>
        <v>#DIV/0!</v>
      </c>
      <c r="K100" s="18"/>
      <c r="L100" s="18"/>
      <c r="M100" s="17"/>
    </row>
    <row r="101" spans="1:13">
      <c r="A101">
        <v>94</v>
      </c>
      <c r="B101" s="17"/>
      <c r="C101" s="17"/>
      <c r="D101" s="17"/>
      <c r="E101" s="28"/>
      <c r="F101" s="28"/>
      <c r="G101" s="19"/>
      <c r="H101" s="33"/>
      <c r="I101" s="30"/>
      <c r="J101" s="9" t="e">
        <f t="shared" si="3"/>
        <v>#DIV/0!</v>
      </c>
      <c r="K101" s="18"/>
      <c r="L101" s="18"/>
      <c r="M101" s="17"/>
    </row>
    <row r="102" spans="1:13">
      <c r="A102">
        <v>95</v>
      </c>
      <c r="B102" s="17"/>
      <c r="C102" s="17"/>
      <c r="D102" s="17"/>
      <c r="E102" s="28"/>
      <c r="F102" s="28"/>
      <c r="G102" s="19"/>
      <c r="H102" s="33"/>
      <c r="I102" s="30"/>
      <c r="J102" s="9" t="e">
        <f t="shared" si="3"/>
        <v>#DIV/0!</v>
      </c>
      <c r="K102" s="18"/>
      <c r="L102" s="18"/>
      <c r="M102" s="17"/>
    </row>
    <row r="103" spans="1:13">
      <c r="A103" s="42">
        <v>96</v>
      </c>
      <c r="B103" s="17"/>
      <c r="C103" s="17"/>
      <c r="D103" s="17"/>
      <c r="E103" s="28"/>
      <c r="F103" s="28"/>
      <c r="G103" s="19"/>
      <c r="H103" s="33"/>
      <c r="I103" s="30"/>
      <c r="J103" s="43" t="e">
        <f t="shared" si="3"/>
        <v>#DIV/0!</v>
      </c>
      <c r="K103" s="18"/>
      <c r="L103" s="18"/>
      <c r="M103" s="17"/>
    </row>
    <row r="104" spans="1:13">
      <c r="A104" s="42">
        <v>97</v>
      </c>
      <c r="B104" s="17"/>
      <c r="C104" s="17"/>
      <c r="D104" s="17"/>
      <c r="E104" s="28"/>
      <c r="F104" s="28"/>
      <c r="G104" s="19"/>
      <c r="H104" s="33"/>
      <c r="I104" s="30"/>
      <c r="J104" s="43" t="e">
        <f t="shared" si="3"/>
        <v>#DIV/0!</v>
      </c>
      <c r="K104" s="18"/>
      <c r="L104" s="18"/>
      <c r="M104" s="17"/>
    </row>
    <row r="105" spans="1:13">
      <c r="A105">
        <v>98</v>
      </c>
      <c r="B105" s="17"/>
      <c r="C105" s="17"/>
      <c r="D105" s="17"/>
      <c r="E105" s="28"/>
      <c r="F105" s="28"/>
      <c r="G105" s="19"/>
      <c r="H105" s="33"/>
      <c r="I105" s="30"/>
      <c r="J105" s="9" t="e">
        <f t="shared" si="3"/>
        <v>#DIV/0!</v>
      </c>
      <c r="K105" s="18"/>
      <c r="L105" s="18"/>
      <c r="M105" s="17"/>
    </row>
    <row r="106" spans="1:13">
      <c r="A106">
        <v>99</v>
      </c>
      <c r="B106" s="17"/>
      <c r="C106" s="17"/>
      <c r="D106" s="17"/>
      <c r="E106" s="28"/>
      <c r="F106" s="28"/>
      <c r="G106" s="19"/>
      <c r="H106" s="33"/>
      <c r="I106" s="30"/>
      <c r="J106" s="43" t="e">
        <f t="shared" si="3"/>
        <v>#DIV/0!</v>
      </c>
      <c r="K106" s="18"/>
      <c r="L106" s="18"/>
      <c r="M106" s="17"/>
    </row>
    <row r="107" spans="1:13">
      <c r="A107">
        <v>100</v>
      </c>
      <c r="B107" s="17"/>
      <c r="C107" s="17"/>
      <c r="D107" s="17"/>
      <c r="E107" s="28"/>
      <c r="F107" s="28"/>
      <c r="G107" s="19"/>
      <c r="H107" s="33"/>
      <c r="I107" s="30"/>
      <c r="J107" s="43" t="e">
        <f t="shared" si="3"/>
        <v>#DIV/0!</v>
      </c>
      <c r="K107" s="18"/>
      <c r="L107" s="18"/>
      <c r="M107" s="17"/>
    </row>
    <row r="108" spans="1:13">
      <c r="A108">
        <v>101</v>
      </c>
      <c r="B108" s="17"/>
      <c r="C108" s="17"/>
      <c r="D108" s="17"/>
      <c r="E108" s="28"/>
      <c r="F108" s="28"/>
      <c r="G108" s="19"/>
      <c r="H108" s="33"/>
      <c r="I108" s="30"/>
      <c r="J108" s="9" t="e">
        <f t="shared" si="3"/>
        <v>#DIV/0!</v>
      </c>
      <c r="K108" s="18"/>
      <c r="L108" s="18"/>
      <c r="M108" s="17"/>
    </row>
    <row r="109" spans="1:13">
      <c r="A109">
        <v>102</v>
      </c>
      <c r="B109" s="17"/>
      <c r="C109" s="17"/>
      <c r="D109" s="17"/>
      <c r="E109" s="28"/>
      <c r="F109" s="28"/>
      <c r="G109" s="19"/>
      <c r="H109" s="33"/>
      <c r="I109" s="30"/>
      <c r="J109" s="9" t="e">
        <f t="shared" si="3"/>
        <v>#DIV/0!</v>
      </c>
      <c r="K109" s="18"/>
      <c r="L109" s="18"/>
      <c r="M109" s="17"/>
    </row>
    <row r="110" spans="1:13">
      <c r="A110">
        <v>103</v>
      </c>
      <c r="B110" s="17"/>
      <c r="C110" s="17"/>
      <c r="D110" s="17"/>
      <c r="E110" s="28"/>
      <c r="F110" s="28"/>
      <c r="G110" s="19"/>
      <c r="H110" s="33"/>
      <c r="I110" s="30"/>
      <c r="J110" s="9" t="e">
        <f t="shared" si="3"/>
        <v>#DIV/0!</v>
      </c>
      <c r="K110" s="18"/>
      <c r="L110" s="18"/>
      <c r="M110" s="17"/>
    </row>
    <row r="111" spans="1:13">
      <c r="A111">
        <v>104</v>
      </c>
      <c r="B111" s="17"/>
      <c r="C111" s="17"/>
      <c r="D111" s="17"/>
      <c r="E111" s="28"/>
      <c r="F111" s="28"/>
      <c r="G111" s="19"/>
      <c r="H111" s="33"/>
      <c r="I111" s="30"/>
      <c r="J111" s="9" t="e">
        <f t="shared" si="3"/>
        <v>#DIV/0!</v>
      </c>
      <c r="K111" s="18"/>
      <c r="L111" s="18"/>
      <c r="M111" s="17"/>
    </row>
    <row r="112" spans="1:13">
      <c r="A112">
        <v>105</v>
      </c>
      <c r="B112" s="17"/>
      <c r="C112" s="17"/>
      <c r="D112" s="17"/>
      <c r="E112" s="28"/>
      <c r="F112" s="28"/>
      <c r="G112" s="19"/>
      <c r="H112" s="33"/>
      <c r="I112" s="30"/>
      <c r="J112" s="43" t="e">
        <f t="shared" si="3"/>
        <v>#DIV/0!</v>
      </c>
      <c r="K112" s="18"/>
      <c r="L112" s="18"/>
      <c r="M112" s="17"/>
    </row>
    <row r="113" spans="1:13">
      <c r="A113" s="42">
        <v>106</v>
      </c>
      <c r="B113" s="17"/>
      <c r="C113" s="17"/>
      <c r="D113" s="17"/>
      <c r="E113" s="28"/>
      <c r="F113" s="28"/>
      <c r="G113" s="19"/>
      <c r="H113" s="33"/>
      <c r="I113" s="30"/>
      <c r="J113" s="43" t="e">
        <f t="shared" si="3"/>
        <v>#DIV/0!</v>
      </c>
      <c r="K113" s="18"/>
      <c r="L113" s="18"/>
      <c r="M113" s="17"/>
    </row>
    <row r="114" spans="1:13">
      <c r="A114" s="42">
        <v>107</v>
      </c>
      <c r="B114" s="17"/>
      <c r="C114" s="17"/>
      <c r="D114" s="17"/>
      <c r="E114" s="28"/>
      <c r="F114" s="28"/>
      <c r="G114" s="19"/>
      <c r="H114" s="33"/>
      <c r="I114" s="30"/>
      <c r="J114" s="9" t="e">
        <f t="shared" si="3"/>
        <v>#DIV/0!</v>
      </c>
      <c r="K114" s="18"/>
      <c r="L114" s="18"/>
      <c r="M114" s="17"/>
    </row>
    <row r="115" spans="1:13">
      <c r="A115">
        <v>108</v>
      </c>
      <c r="B115" s="17"/>
      <c r="C115" s="17"/>
      <c r="D115" s="17"/>
      <c r="E115" s="28"/>
      <c r="F115" s="28"/>
      <c r="G115" s="19"/>
      <c r="H115" s="33"/>
      <c r="I115" s="30"/>
      <c r="J115" s="43" t="e">
        <f t="shared" si="3"/>
        <v>#DIV/0!</v>
      </c>
      <c r="K115" s="18"/>
      <c r="L115" s="18"/>
      <c r="M115" s="17"/>
    </row>
    <row r="116" spans="1:13">
      <c r="A116">
        <v>109</v>
      </c>
      <c r="B116" s="17"/>
      <c r="C116" s="17"/>
      <c r="D116" s="17"/>
      <c r="E116" s="28"/>
      <c r="F116" s="28"/>
      <c r="G116" s="19"/>
      <c r="H116" s="33"/>
      <c r="I116" s="30"/>
      <c r="J116" s="43" t="e">
        <f t="shared" si="3"/>
        <v>#DIV/0!</v>
      </c>
      <c r="K116" s="18"/>
      <c r="L116" s="18"/>
      <c r="M116" s="17"/>
    </row>
    <row r="117" spans="1:13">
      <c r="A117">
        <v>110</v>
      </c>
      <c r="B117" s="17"/>
      <c r="C117" s="17"/>
      <c r="D117" s="17"/>
      <c r="E117" s="28"/>
      <c r="F117" s="28"/>
      <c r="G117" s="19"/>
      <c r="H117" s="33"/>
      <c r="I117" s="30"/>
      <c r="J117" s="9" t="e">
        <f t="shared" si="3"/>
        <v>#DIV/0!</v>
      </c>
      <c r="K117" s="18"/>
      <c r="L117" s="18"/>
      <c r="M117" s="17"/>
    </row>
    <row r="118" spans="1:13">
      <c r="A118">
        <v>111</v>
      </c>
      <c r="B118" s="17"/>
      <c r="C118" s="17"/>
      <c r="D118" s="17"/>
      <c r="E118" s="28"/>
      <c r="F118" s="28"/>
      <c r="G118" s="19"/>
      <c r="H118" s="33"/>
      <c r="I118" s="30"/>
      <c r="J118" s="9" t="e">
        <f t="shared" si="3"/>
        <v>#DIV/0!</v>
      </c>
      <c r="K118" s="18"/>
      <c r="L118" s="18"/>
      <c r="M118" s="17"/>
    </row>
    <row r="119" spans="1:13">
      <c r="A119">
        <v>112</v>
      </c>
      <c r="B119" s="17"/>
      <c r="C119" s="17"/>
      <c r="D119" s="17"/>
      <c r="E119" s="28"/>
      <c r="F119" s="28"/>
      <c r="G119" s="19"/>
      <c r="H119" s="33"/>
      <c r="I119" s="30"/>
      <c r="J119" s="9" t="e">
        <f t="shared" si="3"/>
        <v>#DIV/0!</v>
      </c>
      <c r="K119" s="18"/>
      <c r="L119" s="18"/>
      <c r="M119" s="17"/>
    </row>
    <row r="120" spans="1:13">
      <c r="A120">
        <v>113</v>
      </c>
      <c r="B120" s="17"/>
      <c r="C120" s="17"/>
      <c r="D120" s="17"/>
      <c r="E120" s="28"/>
      <c r="F120" s="28"/>
      <c r="G120" s="19"/>
      <c r="H120" s="33"/>
      <c r="I120" s="30"/>
      <c r="J120" s="9" t="e">
        <f t="shared" si="3"/>
        <v>#DIV/0!</v>
      </c>
      <c r="K120" s="18"/>
      <c r="L120" s="18"/>
      <c r="M120" s="17"/>
    </row>
    <row r="121" spans="1:13">
      <c r="A121">
        <v>114</v>
      </c>
      <c r="B121" s="17"/>
      <c r="C121" s="17"/>
      <c r="D121" s="17"/>
      <c r="E121" s="28"/>
      <c r="F121" s="28"/>
      <c r="G121" s="19"/>
      <c r="H121" s="33"/>
      <c r="I121" s="30"/>
      <c r="J121" s="43" t="e">
        <f t="shared" si="3"/>
        <v>#DIV/0!</v>
      </c>
      <c r="K121" s="18"/>
      <c r="L121" s="18"/>
      <c r="M121" s="17"/>
    </row>
    <row r="122" spans="1:13">
      <c r="A122">
        <v>115</v>
      </c>
      <c r="B122" s="17"/>
      <c r="C122" s="17"/>
      <c r="D122" s="17"/>
      <c r="E122" s="28"/>
      <c r="F122" s="28"/>
      <c r="G122" s="19"/>
      <c r="H122" s="33"/>
      <c r="I122" s="30"/>
      <c r="J122" s="43" t="e">
        <f t="shared" si="3"/>
        <v>#DIV/0!</v>
      </c>
      <c r="K122" s="18"/>
      <c r="L122" s="18"/>
      <c r="M122" s="17"/>
    </row>
    <row r="123" spans="1:13">
      <c r="A123" s="42">
        <v>116</v>
      </c>
      <c r="B123" s="17"/>
      <c r="C123" s="17"/>
      <c r="D123" s="17"/>
      <c r="E123" s="28"/>
      <c r="F123" s="28"/>
      <c r="G123" s="19"/>
      <c r="H123" s="33"/>
      <c r="I123" s="30"/>
      <c r="J123" s="9" t="e">
        <f t="shared" si="3"/>
        <v>#DIV/0!</v>
      </c>
      <c r="K123" s="18"/>
      <c r="L123" s="18"/>
      <c r="M123" s="17"/>
    </row>
    <row r="124" spans="1:13">
      <c r="A124" s="42">
        <v>117</v>
      </c>
      <c r="B124" s="17"/>
      <c r="C124" s="17"/>
      <c r="D124" s="17"/>
      <c r="E124" s="28"/>
      <c r="F124" s="28"/>
      <c r="G124" s="19"/>
      <c r="H124" s="33"/>
      <c r="I124" s="30"/>
      <c r="J124" s="43" t="e">
        <f t="shared" si="3"/>
        <v>#DIV/0!</v>
      </c>
      <c r="K124" s="18"/>
      <c r="L124" s="18"/>
      <c r="M124" s="17"/>
    </row>
    <row r="125" spans="1:13">
      <c r="A125">
        <v>118</v>
      </c>
      <c r="B125" s="17"/>
      <c r="C125" s="17"/>
      <c r="D125" s="17"/>
      <c r="E125" s="28"/>
      <c r="F125" s="28"/>
      <c r="G125" s="19"/>
      <c r="H125" s="33"/>
      <c r="I125" s="30"/>
      <c r="J125" s="43" t="e">
        <f t="shared" si="3"/>
        <v>#DIV/0!</v>
      </c>
      <c r="K125" s="18"/>
      <c r="L125" s="18"/>
      <c r="M125" s="17"/>
    </row>
    <row r="126" spans="1:13">
      <c r="A126">
        <v>119</v>
      </c>
      <c r="B126" s="17"/>
      <c r="C126" s="17"/>
      <c r="D126" s="17"/>
      <c r="E126" s="28"/>
      <c r="F126" s="28"/>
      <c r="G126" s="19"/>
      <c r="H126" s="33"/>
      <c r="I126" s="30"/>
      <c r="J126" s="9" t="e">
        <f t="shared" si="3"/>
        <v>#DIV/0!</v>
      </c>
      <c r="K126" s="18"/>
      <c r="L126" s="18"/>
      <c r="M126" s="17"/>
    </row>
    <row r="127" spans="1:13">
      <c r="A127">
        <v>120</v>
      </c>
      <c r="B127" s="17"/>
      <c r="C127" s="17"/>
      <c r="D127" s="17"/>
      <c r="E127" s="28"/>
      <c r="F127" s="28"/>
      <c r="G127" s="19"/>
      <c r="H127" s="33"/>
      <c r="I127" s="30"/>
      <c r="J127" s="9" t="e">
        <f t="shared" si="3"/>
        <v>#DIV/0!</v>
      </c>
      <c r="K127" s="18"/>
      <c r="L127" s="18"/>
      <c r="M127" s="17"/>
    </row>
    <row r="128" spans="1:13">
      <c r="A128">
        <v>121</v>
      </c>
      <c r="B128" s="17"/>
      <c r="C128" s="17"/>
      <c r="D128" s="17"/>
      <c r="E128" s="28"/>
      <c r="F128" s="28"/>
      <c r="G128" s="19"/>
      <c r="H128" s="33"/>
      <c r="I128" s="30"/>
      <c r="J128" s="9" t="e">
        <f t="shared" si="3"/>
        <v>#DIV/0!</v>
      </c>
      <c r="K128" s="18"/>
      <c r="L128" s="18"/>
      <c r="M128" s="17"/>
    </row>
    <row r="129" spans="1:13">
      <c r="A129">
        <v>122</v>
      </c>
      <c r="B129" s="17"/>
      <c r="C129" s="17"/>
      <c r="D129" s="17"/>
      <c r="E129" s="28"/>
      <c r="F129" s="28"/>
      <c r="G129" s="19"/>
      <c r="H129" s="33"/>
      <c r="I129" s="30"/>
      <c r="J129" s="9" t="e">
        <f t="shared" si="3"/>
        <v>#DIV/0!</v>
      </c>
      <c r="K129" s="18"/>
      <c r="L129" s="18"/>
      <c r="M129" s="17"/>
    </row>
    <row r="130" spans="1:13">
      <c r="A130">
        <v>123</v>
      </c>
      <c r="B130" s="17"/>
      <c r="C130" s="17"/>
      <c r="D130" s="17"/>
      <c r="E130" s="28"/>
      <c r="F130" s="28"/>
      <c r="G130" s="19"/>
      <c r="H130" s="33"/>
      <c r="I130" s="30"/>
      <c r="J130" s="43" t="e">
        <f t="shared" si="3"/>
        <v>#DIV/0!</v>
      </c>
      <c r="K130" s="18"/>
      <c r="L130" s="18"/>
      <c r="M130" s="17"/>
    </row>
    <row r="131" spans="1:13">
      <c r="A131">
        <v>124</v>
      </c>
      <c r="B131" s="17"/>
      <c r="C131" s="17"/>
      <c r="D131" s="17"/>
      <c r="E131" s="28"/>
      <c r="F131" s="28"/>
      <c r="G131" s="19"/>
      <c r="H131" s="33"/>
      <c r="I131" s="30"/>
      <c r="J131" s="43" t="e">
        <f t="shared" si="3"/>
        <v>#DIV/0!</v>
      </c>
      <c r="K131" s="18"/>
      <c r="L131" s="18"/>
      <c r="M131" s="17"/>
    </row>
    <row r="132" spans="1:13">
      <c r="A132">
        <v>125</v>
      </c>
      <c r="B132" s="17"/>
      <c r="C132" s="17"/>
      <c r="D132" s="17"/>
      <c r="E132" s="28"/>
      <c r="F132" s="28"/>
      <c r="G132" s="19"/>
      <c r="H132" s="33"/>
      <c r="I132" s="30"/>
      <c r="J132" s="9" t="e">
        <f t="shared" si="3"/>
        <v>#DIV/0!</v>
      </c>
      <c r="K132" s="18"/>
      <c r="L132" s="18"/>
      <c r="M132" s="17"/>
    </row>
    <row r="133" spans="1:13">
      <c r="A133" s="42">
        <v>126</v>
      </c>
      <c r="B133" s="17"/>
      <c r="C133" s="17"/>
      <c r="D133" s="17"/>
      <c r="E133" s="28"/>
      <c r="F133" s="28"/>
      <c r="G133" s="19"/>
      <c r="H133" s="33"/>
      <c r="I133" s="30"/>
      <c r="J133" s="43" t="e">
        <f t="shared" si="3"/>
        <v>#DIV/0!</v>
      </c>
      <c r="K133" s="18"/>
      <c r="L133" s="18"/>
      <c r="M133" s="17"/>
    </row>
    <row r="134" spans="1:13">
      <c r="A134" s="42">
        <v>127</v>
      </c>
      <c r="B134" s="17"/>
      <c r="C134" s="17"/>
      <c r="D134" s="17"/>
      <c r="E134" s="28"/>
      <c r="F134" s="28"/>
      <c r="G134" s="19"/>
      <c r="H134" s="33"/>
      <c r="I134" s="30"/>
      <c r="J134" s="43" t="e">
        <f t="shared" si="3"/>
        <v>#DIV/0!</v>
      </c>
      <c r="K134" s="18"/>
      <c r="L134" s="18"/>
      <c r="M134" s="17"/>
    </row>
    <row r="135" spans="1:13">
      <c r="A135">
        <v>128</v>
      </c>
      <c r="B135" s="17"/>
      <c r="C135" s="17"/>
      <c r="D135" s="17"/>
      <c r="E135" s="28"/>
      <c r="F135" s="28"/>
      <c r="G135" s="19"/>
      <c r="H135" s="33"/>
      <c r="I135" s="30"/>
      <c r="J135" s="9" t="e">
        <f t="shared" si="3"/>
        <v>#DIV/0!</v>
      </c>
      <c r="K135" s="18"/>
      <c r="L135" s="18"/>
      <c r="M135" s="17"/>
    </row>
    <row r="136" spans="1:13">
      <c r="A136">
        <v>129</v>
      </c>
      <c r="B136" s="17"/>
      <c r="C136" s="17"/>
      <c r="D136" s="17"/>
      <c r="E136" s="28"/>
      <c r="F136" s="28"/>
      <c r="G136" s="19"/>
      <c r="H136" s="33"/>
      <c r="I136" s="30"/>
      <c r="J136" s="9" t="e">
        <f t="shared" si="3"/>
        <v>#DIV/0!</v>
      </c>
      <c r="K136" s="18"/>
      <c r="L136" s="18"/>
      <c r="M136" s="17"/>
    </row>
    <row r="137" spans="1:13">
      <c r="A137">
        <v>130</v>
      </c>
      <c r="B137" s="17"/>
      <c r="C137" s="17"/>
      <c r="D137" s="17"/>
      <c r="E137" s="28"/>
      <c r="F137" s="28"/>
      <c r="G137" s="19"/>
      <c r="H137" s="33"/>
      <c r="I137" s="30"/>
      <c r="J137" s="9" t="e">
        <f t="shared" si="3"/>
        <v>#DIV/0!</v>
      </c>
      <c r="K137" s="18"/>
      <c r="L137" s="18"/>
      <c r="M137" s="17"/>
    </row>
    <row r="138" spans="1:13">
      <c r="A138">
        <v>131</v>
      </c>
      <c r="B138" s="17"/>
      <c r="C138" s="17"/>
      <c r="D138" s="17"/>
      <c r="E138" s="28"/>
      <c r="F138" s="28"/>
      <c r="G138" s="19"/>
      <c r="H138" s="33"/>
      <c r="I138" s="30"/>
      <c r="J138" s="9" t="e">
        <f t="shared" si="3"/>
        <v>#DIV/0!</v>
      </c>
      <c r="K138" s="18"/>
      <c r="L138" s="18"/>
      <c r="M138" s="17"/>
    </row>
    <row r="139" spans="1:13">
      <c r="A139">
        <v>132</v>
      </c>
      <c r="B139" s="17"/>
      <c r="C139" s="17"/>
      <c r="D139" s="17"/>
      <c r="E139" s="28"/>
      <c r="F139" s="28"/>
      <c r="G139" s="19"/>
      <c r="H139" s="33"/>
      <c r="I139" s="30"/>
      <c r="J139" s="43" t="e">
        <f t="shared" ref="J139:J202" si="4">H139/I139</f>
        <v>#DIV/0!</v>
      </c>
      <c r="K139" s="18"/>
      <c r="L139" s="18"/>
      <c r="M139" s="17"/>
    </row>
    <row r="140" spans="1:13">
      <c r="A140">
        <v>133</v>
      </c>
      <c r="B140" s="17"/>
      <c r="C140" s="17"/>
      <c r="D140" s="17"/>
      <c r="E140" s="28"/>
      <c r="F140" s="28"/>
      <c r="G140" s="19"/>
      <c r="H140" s="33"/>
      <c r="I140" s="30"/>
      <c r="J140" s="43" t="e">
        <f t="shared" si="4"/>
        <v>#DIV/0!</v>
      </c>
      <c r="K140" s="18"/>
      <c r="L140" s="18"/>
      <c r="M140" s="17"/>
    </row>
    <row r="141" spans="1:13">
      <c r="A141">
        <v>134</v>
      </c>
      <c r="B141" s="17"/>
      <c r="C141" s="17"/>
      <c r="D141" s="17"/>
      <c r="E141" s="28"/>
      <c r="F141" s="28"/>
      <c r="G141" s="19"/>
      <c r="H141" s="33"/>
      <c r="I141" s="30"/>
      <c r="J141" s="9" t="e">
        <f t="shared" si="4"/>
        <v>#DIV/0!</v>
      </c>
      <c r="K141" s="18"/>
      <c r="L141" s="18"/>
      <c r="M141" s="17"/>
    </row>
    <row r="142" spans="1:13">
      <c r="A142">
        <v>135</v>
      </c>
      <c r="B142" s="17"/>
      <c r="C142" s="17"/>
      <c r="D142" s="17"/>
      <c r="E142" s="28"/>
      <c r="F142" s="28"/>
      <c r="G142" s="19"/>
      <c r="H142" s="33"/>
      <c r="I142" s="30"/>
      <c r="J142" s="43" t="e">
        <f t="shared" si="4"/>
        <v>#DIV/0!</v>
      </c>
      <c r="K142" s="18"/>
      <c r="L142" s="18"/>
      <c r="M142" s="17"/>
    </row>
    <row r="143" spans="1:13">
      <c r="A143" s="42">
        <v>136</v>
      </c>
      <c r="B143" s="17"/>
      <c r="C143" s="17"/>
      <c r="D143" s="17"/>
      <c r="E143" s="28"/>
      <c r="F143" s="28"/>
      <c r="G143" s="19"/>
      <c r="H143" s="33"/>
      <c r="I143" s="30"/>
      <c r="J143" s="43" t="e">
        <f t="shared" si="4"/>
        <v>#DIV/0!</v>
      </c>
      <c r="K143" s="18"/>
      <c r="L143" s="18"/>
      <c r="M143" s="17"/>
    </row>
    <row r="144" spans="1:13">
      <c r="A144" s="42">
        <v>137</v>
      </c>
      <c r="B144" s="17"/>
      <c r="C144" s="17"/>
      <c r="D144" s="17"/>
      <c r="E144" s="28"/>
      <c r="F144" s="28"/>
      <c r="G144" s="19"/>
      <c r="H144" s="33"/>
      <c r="I144" s="30"/>
      <c r="J144" s="9" t="e">
        <f t="shared" si="4"/>
        <v>#DIV/0!</v>
      </c>
      <c r="K144" s="18"/>
      <c r="L144" s="18"/>
      <c r="M144" s="17"/>
    </row>
    <row r="145" spans="1:13">
      <c r="A145">
        <v>138</v>
      </c>
      <c r="B145" s="17"/>
      <c r="C145" s="17"/>
      <c r="D145" s="17"/>
      <c r="E145" s="28"/>
      <c r="F145" s="28"/>
      <c r="G145" s="19"/>
      <c r="H145" s="33"/>
      <c r="I145" s="30"/>
      <c r="J145" s="9" t="e">
        <f t="shared" si="4"/>
        <v>#DIV/0!</v>
      </c>
      <c r="K145" s="18"/>
      <c r="L145" s="18"/>
      <c r="M145" s="17"/>
    </row>
    <row r="146" spans="1:13">
      <c r="A146">
        <v>139</v>
      </c>
      <c r="B146" s="17"/>
      <c r="C146" s="17"/>
      <c r="D146" s="17"/>
      <c r="E146" s="28"/>
      <c r="F146" s="28"/>
      <c r="G146" s="19"/>
      <c r="H146" s="33"/>
      <c r="I146" s="30"/>
      <c r="J146" s="9" t="e">
        <f t="shared" si="4"/>
        <v>#DIV/0!</v>
      </c>
      <c r="K146" s="18"/>
      <c r="L146" s="18"/>
      <c r="M146" s="17"/>
    </row>
    <row r="147" spans="1:13">
      <c r="A147">
        <v>140</v>
      </c>
      <c r="B147" s="17"/>
      <c r="C147" s="17"/>
      <c r="D147" s="17"/>
      <c r="E147" s="28"/>
      <c r="F147" s="28"/>
      <c r="G147" s="19"/>
      <c r="H147" s="33"/>
      <c r="I147" s="30"/>
      <c r="J147" s="9" t="e">
        <f t="shared" si="4"/>
        <v>#DIV/0!</v>
      </c>
      <c r="K147" s="18"/>
      <c r="L147" s="18"/>
      <c r="M147" s="17"/>
    </row>
    <row r="148" spans="1:13">
      <c r="A148">
        <v>141</v>
      </c>
      <c r="B148" s="17"/>
      <c r="C148" s="17"/>
      <c r="D148" s="17"/>
      <c r="E148" s="28"/>
      <c r="F148" s="28"/>
      <c r="G148" s="19"/>
      <c r="H148" s="33"/>
      <c r="I148" s="30"/>
      <c r="J148" s="43" t="e">
        <f t="shared" si="4"/>
        <v>#DIV/0!</v>
      </c>
      <c r="K148" s="18"/>
      <c r="L148" s="18"/>
      <c r="M148" s="17"/>
    </row>
    <row r="149" spans="1:13">
      <c r="A149">
        <v>142</v>
      </c>
      <c r="B149" s="17"/>
      <c r="C149" s="17"/>
      <c r="D149" s="17"/>
      <c r="E149" s="28"/>
      <c r="F149" s="28"/>
      <c r="G149" s="19"/>
      <c r="H149" s="33"/>
      <c r="I149" s="30"/>
      <c r="J149" s="43" t="e">
        <f t="shared" si="4"/>
        <v>#DIV/0!</v>
      </c>
      <c r="K149" s="18"/>
      <c r="L149" s="18"/>
      <c r="M149" s="17"/>
    </row>
    <row r="150" spans="1:13">
      <c r="A150">
        <v>143</v>
      </c>
      <c r="B150" s="17"/>
      <c r="C150" s="17"/>
      <c r="D150" s="17"/>
      <c r="E150" s="28"/>
      <c r="F150" s="28"/>
      <c r="G150" s="19"/>
      <c r="H150" s="33"/>
      <c r="I150" s="30"/>
      <c r="J150" s="9" t="e">
        <f t="shared" si="4"/>
        <v>#DIV/0!</v>
      </c>
      <c r="K150" s="18"/>
      <c r="L150" s="18"/>
      <c r="M150" s="17"/>
    </row>
    <row r="151" spans="1:13">
      <c r="A151">
        <v>144</v>
      </c>
      <c r="B151" s="17"/>
      <c r="C151" s="17"/>
      <c r="D151" s="17"/>
      <c r="E151" s="28"/>
      <c r="F151" s="28"/>
      <c r="G151" s="19"/>
      <c r="H151" s="33"/>
      <c r="I151" s="30"/>
      <c r="J151" s="43" t="e">
        <f t="shared" si="4"/>
        <v>#DIV/0!</v>
      </c>
      <c r="K151" s="18"/>
      <c r="L151" s="18"/>
      <c r="M151" s="17"/>
    </row>
    <row r="152" spans="1:13">
      <c r="A152">
        <v>145</v>
      </c>
      <c r="B152" s="17"/>
      <c r="C152" s="17"/>
      <c r="D152" s="17"/>
      <c r="E152" s="28"/>
      <c r="F152" s="28"/>
      <c r="G152" s="19"/>
      <c r="H152" s="33"/>
      <c r="I152" s="30"/>
      <c r="J152" s="43" t="e">
        <f t="shared" si="4"/>
        <v>#DIV/0!</v>
      </c>
      <c r="K152" s="18"/>
      <c r="L152" s="18"/>
      <c r="M152" s="17"/>
    </row>
    <row r="153" spans="1:13">
      <c r="A153" s="42">
        <v>146</v>
      </c>
      <c r="B153" s="17"/>
      <c r="C153" s="17"/>
      <c r="D153" s="17"/>
      <c r="E153" s="28"/>
      <c r="F153" s="28"/>
      <c r="G153" s="19"/>
      <c r="H153" s="33"/>
      <c r="I153" s="30"/>
      <c r="J153" s="9" t="e">
        <f t="shared" si="4"/>
        <v>#DIV/0!</v>
      </c>
      <c r="K153" s="18"/>
      <c r="L153" s="18"/>
      <c r="M153" s="17"/>
    </row>
    <row r="154" spans="1:13">
      <c r="A154" s="42">
        <v>147</v>
      </c>
      <c r="B154" s="17"/>
      <c r="C154" s="17"/>
      <c r="D154" s="17"/>
      <c r="E154" s="28"/>
      <c r="F154" s="28"/>
      <c r="G154" s="19"/>
      <c r="H154" s="33"/>
      <c r="I154" s="30"/>
      <c r="J154" s="9" t="e">
        <f t="shared" si="4"/>
        <v>#DIV/0!</v>
      </c>
      <c r="K154" s="18"/>
      <c r="L154" s="18"/>
      <c r="M154" s="17"/>
    </row>
    <row r="155" spans="1:13">
      <c r="A155">
        <v>148</v>
      </c>
      <c r="B155" s="17"/>
      <c r="C155" s="17"/>
      <c r="D155" s="17"/>
      <c r="E155" s="28"/>
      <c r="F155" s="28"/>
      <c r="G155" s="19"/>
      <c r="H155" s="33"/>
      <c r="I155" s="30"/>
      <c r="J155" s="9" t="e">
        <f t="shared" si="4"/>
        <v>#DIV/0!</v>
      </c>
      <c r="K155" s="18"/>
      <c r="L155" s="18"/>
      <c r="M155" s="17"/>
    </row>
    <row r="156" spans="1:13">
      <c r="A156">
        <v>149</v>
      </c>
      <c r="B156" s="17"/>
      <c r="C156" s="17"/>
      <c r="D156" s="17"/>
      <c r="E156" s="28"/>
      <c r="F156" s="28"/>
      <c r="G156" s="19"/>
      <c r="H156" s="33"/>
      <c r="I156" s="30"/>
      <c r="J156" s="9" t="e">
        <f t="shared" si="4"/>
        <v>#DIV/0!</v>
      </c>
      <c r="K156" s="18"/>
      <c r="L156" s="18"/>
      <c r="M156" s="17"/>
    </row>
    <row r="157" spans="1:13">
      <c r="A157">
        <v>150</v>
      </c>
      <c r="B157" s="17"/>
      <c r="C157" s="17"/>
      <c r="D157" s="17"/>
      <c r="E157" s="28"/>
      <c r="F157" s="28"/>
      <c r="G157" s="19"/>
      <c r="H157" s="33"/>
      <c r="I157" s="30"/>
      <c r="J157" s="43" t="e">
        <f t="shared" si="4"/>
        <v>#DIV/0!</v>
      </c>
      <c r="K157" s="18"/>
      <c r="L157" s="18"/>
      <c r="M157" s="17"/>
    </row>
    <row r="158" spans="1:13">
      <c r="A158">
        <v>151</v>
      </c>
      <c r="B158" s="17"/>
      <c r="C158" s="17"/>
      <c r="D158" s="17"/>
      <c r="E158" s="28"/>
      <c r="F158" s="28"/>
      <c r="G158" s="19"/>
      <c r="H158" s="33"/>
      <c r="I158" s="30"/>
      <c r="J158" s="43" t="e">
        <f t="shared" si="4"/>
        <v>#DIV/0!</v>
      </c>
      <c r="K158" s="18"/>
      <c r="L158" s="18"/>
      <c r="M158" s="17"/>
    </row>
    <row r="159" spans="1:13">
      <c r="A159">
        <v>152</v>
      </c>
      <c r="B159" s="17"/>
      <c r="C159" s="17"/>
      <c r="D159" s="17"/>
      <c r="E159" s="28"/>
      <c r="F159" s="28"/>
      <c r="G159" s="19"/>
      <c r="H159" s="33"/>
      <c r="I159" s="30"/>
      <c r="J159" s="9" t="e">
        <f t="shared" si="4"/>
        <v>#DIV/0!</v>
      </c>
      <c r="K159" s="18"/>
      <c r="L159" s="18"/>
      <c r="M159" s="17"/>
    </row>
    <row r="160" spans="1:13">
      <c r="A160">
        <v>153</v>
      </c>
      <c r="B160" s="17"/>
      <c r="C160" s="17"/>
      <c r="D160" s="17"/>
      <c r="E160" s="28"/>
      <c r="F160" s="28"/>
      <c r="G160" s="19"/>
      <c r="H160" s="33"/>
      <c r="I160" s="30"/>
      <c r="J160" s="43" t="e">
        <f t="shared" si="4"/>
        <v>#DIV/0!</v>
      </c>
      <c r="K160" s="18"/>
      <c r="L160" s="18"/>
      <c r="M160" s="17"/>
    </row>
    <row r="161" spans="1:13">
      <c r="A161">
        <v>154</v>
      </c>
      <c r="B161" s="17"/>
      <c r="C161" s="17"/>
      <c r="D161" s="17"/>
      <c r="E161" s="28"/>
      <c r="F161" s="28"/>
      <c r="G161" s="19"/>
      <c r="H161" s="33"/>
      <c r="I161" s="30"/>
      <c r="J161" s="43" t="e">
        <f t="shared" si="4"/>
        <v>#DIV/0!</v>
      </c>
      <c r="K161" s="18"/>
      <c r="L161" s="18"/>
      <c r="M161" s="17"/>
    </row>
    <row r="162" spans="1:13">
      <c r="A162">
        <v>155</v>
      </c>
      <c r="B162" s="17"/>
      <c r="C162" s="17"/>
      <c r="D162" s="17"/>
      <c r="E162" s="28"/>
      <c r="F162" s="28"/>
      <c r="G162" s="19"/>
      <c r="H162" s="33"/>
      <c r="I162" s="30"/>
      <c r="J162" s="9" t="e">
        <f t="shared" si="4"/>
        <v>#DIV/0!</v>
      </c>
      <c r="K162" s="18"/>
      <c r="L162" s="18"/>
      <c r="M162" s="17"/>
    </row>
    <row r="163" spans="1:13">
      <c r="A163" s="42">
        <v>156</v>
      </c>
      <c r="B163" s="17"/>
      <c r="C163" s="17"/>
      <c r="D163" s="17"/>
      <c r="E163" s="28"/>
      <c r="F163" s="28"/>
      <c r="G163" s="19"/>
      <c r="H163" s="33"/>
      <c r="I163" s="30"/>
      <c r="J163" s="9" t="e">
        <f t="shared" si="4"/>
        <v>#DIV/0!</v>
      </c>
      <c r="K163" s="18"/>
      <c r="L163" s="18"/>
      <c r="M163" s="17"/>
    </row>
    <row r="164" spans="1:13">
      <c r="A164" s="42">
        <v>157</v>
      </c>
      <c r="B164" s="17"/>
      <c r="C164" s="17"/>
      <c r="D164" s="17"/>
      <c r="E164" s="28"/>
      <c r="F164" s="28"/>
      <c r="G164" s="19"/>
      <c r="H164" s="33"/>
      <c r="I164" s="30"/>
      <c r="J164" s="9" t="e">
        <f t="shared" si="4"/>
        <v>#DIV/0!</v>
      </c>
      <c r="K164" s="18"/>
      <c r="L164" s="18"/>
      <c r="M164" s="17"/>
    </row>
    <row r="165" spans="1:13">
      <c r="A165">
        <v>158</v>
      </c>
      <c r="B165" s="17"/>
      <c r="C165" s="17"/>
      <c r="D165" s="17"/>
      <c r="E165" s="28"/>
      <c r="F165" s="28"/>
      <c r="G165" s="19"/>
      <c r="H165" s="33"/>
      <c r="I165" s="30"/>
      <c r="J165" s="9" t="e">
        <f t="shared" si="4"/>
        <v>#DIV/0!</v>
      </c>
      <c r="K165" s="18"/>
      <c r="L165" s="18"/>
      <c r="M165" s="17"/>
    </row>
    <row r="166" spans="1:13">
      <c r="A166">
        <v>159</v>
      </c>
      <c r="B166" s="17"/>
      <c r="C166" s="17"/>
      <c r="D166" s="17"/>
      <c r="E166" s="28"/>
      <c r="F166" s="28"/>
      <c r="G166" s="19"/>
      <c r="H166" s="33"/>
      <c r="I166" s="30"/>
      <c r="J166" s="43" t="e">
        <f t="shared" si="4"/>
        <v>#DIV/0!</v>
      </c>
      <c r="K166" s="18"/>
      <c r="L166" s="18"/>
      <c r="M166" s="17"/>
    </row>
    <row r="167" spans="1:13">
      <c r="A167">
        <v>160</v>
      </c>
      <c r="B167" s="17"/>
      <c r="C167" s="17"/>
      <c r="D167" s="17"/>
      <c r="E167" s="28"/>
      <c r="F167" s="28"/>
      <c r="G167" s="19"/>
      <c r="H167" s="33"/>
      <c r="I167" s="30"/>
      <c r="J167" s="43" t="e">
        <f t="shared" si="4"/>
        <v>#DIV/0!</v>
      </c>
      <c r="K167" s="18"/>
      <c r="L167" s="18"/>
      <c r="M167" s="17"/>
    </row>
    <row r="168" spans="1:13">
      <c r="A168">
        <v>161</v>
      </c>
      <c r="B168" s="17"/>
      <c r="C168" s="17"/>
      <c r="D168" s="17"/>
      <c r="E168" s="28"/>
      <c r="F168" s="28"/>
      <c r="G168" s="19"/>
      <c r="H168" s="33"/>
      <c r="I168" s="30"/>
      <c r="J168" s="9" t="e">
        <f t="shared" si="4"/>
        <v>#DIV/0!</v>
      </c>
      <c r="K168" s="18"/>
      <c r="L168" s="18"/>
      <c r="M168" s="17"/>
    </row>
    <row r="169" spans="1:13">
      <c r="A169">
        <v>162</v>
      </c>
      <c r="B169" s="17"/>
      <c r="C169" s="17"/>
      <c r="D169" s="17"/>
      <c r="E169" s="28"/>
      <c r="F169" s="28"/>
      <c r="G169" s="19"/>
      <c r="H169" s="33"/>
      <c r="I169" s="30"/>
      <c r="J169" s="43" t="e">
        <f t="shared" si="4"/>
        <v>#DIV/0!</v>
      </c>
      <c r="K169" s="18"/>
      <c r="L169" s="18"/>
      <c r="M169" s="17"/>
    </row>
    <row r="170" spans="1:13">
      <c r="A170">
        <v>163</v>
      </c>
      <c r="B170" s="17"/>
      <c r="C170" s="17"/>
      <c r="D170" s="17"/>
      <c r="E170" s="28"/>
      <c r="F170" s="28"/>
      <c r="G170" s="19"/>
      <c r="H170" s="33"/>
      <c r="I170" s="30"/>
      <c r="J170" s="43" t="e">
        <f t="shared" si="4"/>
        <v>#DIV/0!</v>
      </c>
      <c r="K170" s="18"/>
      <c r="L170" s="18"/>
      <c r="M170" s="17"/>
    </row>
    <row r="171" spans="1:13">
      <c r="A171">
        <v>164</v>
      </c>
      <c r="B171" s="17"/>
      <c r="C171" s="17"/>
      <c r="D171" s="17"/>
      <c r="E171" s="28"/>
      <c r="F171" s="28"/>
      <c r="G171" s="19"/>
      <c r="H171" s="33"/>
      <c r="I171" s="30"/>
      <c r="J171" s="9" t="e">
        <f t="shared" si="4"/>
        <v>#DIV/0!</v>
      </c>
      <c r="K171" s="18"/>
      <c r="L171" s="18"/>
      <c r="M171" s="17"/>
    </row>
    <row r="172" spans="1:13">
      <c r="A172">
        <v>165</v>
      </c>
      <c r="B172" s="17"/>
      <c r="C172" s="17"/>
      <c r="D172" s="17"/>
      <c r="E172" s="28"/>
      <c r="F172" s="28"/>
      <c r="G172" s="19"/>
      <c r="H172" s="33"/>
      <c r="I172" s="30"/>
      <c r="J172" s="9" t="e">
        <f t="shared" si="4"/>
        <v>#DIV/0!</v>
      </c>
      <c r="K172" s="18"/>
      <c r="L172" s="18"/>
      <c r="M172" s="17"/>
    </row>
    <row r="173" spans="1:13">
      <c r="A173" s="42">
        <v>166</v>
      </c>
      <c r="B173" s="17"/>
      <c r="C173" s="17"/>
      <c r="D173" s="17"/>
      <c r="E173" s="28"/>
      <c r="F173" s="28"/>
      <c r="G173" s="19"/>
      <c r="H173" s="33"/>
      <c r="I173" s="30"/>
      <c r="J173" s="9" t="e">
        <f t="shared" si="4"/>
        <v>#DIV/0!</v>
      </c>
      <c r="K173" s="18"/>
      <c r="L173" s="18"/>
      <c r="M173" s="17"/>
    </row>
    <row r="174" spans="1:13">
      <c r="A174" s="42">
        <v>167</v>
      </c>
      <c r="B174" s="17"/>
      <c r="C174" s="17"/>
      <c r="D174" s="17"/>
      <c r="E174" s="28"/>
      <c r="F174" s="28"/>
      <c r="G174" s="19"/>
      <c r="H174" s="33"/>
      <c r="I174" s="30"/>
      <c r="J174" s="9" t="e">
        <f t="shared" si="4"/>
        <v>#DIV/0!</v>
      </c>
      <c r="K174" s="18"/>
      <c r="L174" s="18"/>
      <c r="M174" s="17"/>
    </row>
    <row r="175" spans="1:13">
      <c r="A175">
        <v>168</v>
      </c>
      <c r="B175" s="17"/>
      <c r="C175" s="17"/>
      <c r="D175" s="17"/>
      <c r="E175" s="28"/>
      <c r="F175" s="28"/>
      <c r="G175" s="19"/>
      <c r="H175" s="33"/>
      <c r="I175" s="30"/>
      <c r="J175" s="43" t="e">
        <f t="shared" si="4"/>
        <v>#DIV/0!</v>
      </c>
      <c r="K175" s="18"/>
      <c r="L175" s="18"/>
      <c r="M175" s="17"/>
    </row>
    <row r="176" spans="1:13">
      <c r="A176">
        <v>169</v>
      </c>
      <c r="B176" s="17"/>
      <c r="C176" s="17"/>
      <c r="D176" s="17"/>
      <c r="E176" s="28"/>
      <c r="F176" s="28"/>
      <c r="G176" s="19"/>
      <c r="H176" s="33"/>
      <c r="I176" s="30"/>
      <c r="J176" s="43" t="e">
        <f t="shared" si="4"/>
        <v>#DIV/0!</v>
      </c>
      <c r="K176" s="18"/>
      <c r="L176" s="18"/>
      <c r="M176" s="17"/>
    </row>
    <row r="177" spans="1:13">
      <c r="A177">
        <v>170</v>
      </c>
      <c r="B177" s="17"/>
      <c r="C177" s="17"/>
      <c r="D177" s="17"/>
      <c r="E177" s="28"/>
      <c r="F177" s="28"/>
      <c r="G177" s="19"/>
      <c r="H177" s="33"/>
      <c r="I177" s="30"/>
      <c r="J177" s="9" t="e">
        <f t="shared" si="4"/>
        <v>#DIV/0!</v>
      </c>
      <c r="K177" s="18"/>
      <c r="L177" s="18"/>
      <c r="M177" s="17"/>
    </row>
    <row r="178" spans="1:13">
      <c r="A178">
        <v>171</v>
      </c>
      <c r="B178" s="17"/>
      <c r="C178" s="17"/>
      <c r="D178" s="17"/>
      <c r="E178" s="28"/>
      <c r="F178" s="28"/>
      <c r="G178" s="19"/>
      <c r="H178" s="33"/>
      <c r="I178" s="30"/>
      <c r="J178" s="43" t="e">
        <f t="shared" si="4"/>
        <v>#DIV/0!</v>
      </c>
      <c r="K178" s="18"/>
      <c r="L178" s="18"/>
      <c r="M178" s="17"/>
    </row>
    <row r="179" spans="1:13">
      <c r="A179">
        <v>172</v>
      </c>
      <c r="B179" s="17"/>
      <c r="C179" s="17"/>
      <c r="D179" s="17"/>
      <c r="E179" s="28"/>
      <c r="F179" s="28"/>
      <c r="G179" s="19"/>
      <c r="H179" s="33"/>
      <c r="I179" s="30"/>
      <c r="J179" s="43" t="e">
        <f t="shared" si="4"/>
        <v>#DIV/0!</v>
      </c>
      <c r="K179" s="18"/>
      <c r="L179" s="18"/>
      <c r="M179" s="17"/>
    </row>
    <row r="180" spans="1:13">
      <c r="A180">
        <v>173</v>
      </c>
      <c r="B180" s="17"/>
      <c r="C180" s="17"/>
      <c r="D180" s="17"/>
      <c r="E180" s="28"/>
      <c r="F180" s="28"/>
      <c r="G180" s="19"/>
      <c r="H180" s="33"/>
      <c r="I180" s="30"/>
      <c r="J180" s="9" t="e">
        <f t="shared" si="4"/>
        <v>#DIV/0!</v>
      </c>
      <c r="K180" s="18"/>
      <c r="L180" s="18"/>
      <c r="M180" s="17"/>
    </row>
    <row r="181" spans="1:13">
      <c r="A181">
        <v>174</v>
      </c>
      <c r="B181" s="17"/>
      <c r="C181" s="17"/>
      <c r="D181" s="17"/>
      <c r="E181" s="28"/>
      <c r="F181" s="28"/>
      <c r="G181" s="19"/>
      <c r="H181" s="33"/>
      <c r="I181" s="30"/>
      <c r="J181" s="9" t="e">
        <f t="shared" si="4"/>
        <v>#DIV/0!</v>
      </c>
      <c r="K181" s="18"/>
      <c r="L181" s="18"/>
      <c r="M181" s="17"/>
    </row>
    <row r="182" spans="1:13">
      <c r="A182">
        <v>175</v>
      </c>
      <c r="B182" s="17"/>
      <c r="C182" s="17"/>
      <c r="D182" s="17"/>
      <c r="E182" s="28"/>
      <c r="F182" s="28"/>
      <c r="G182" s="19"/>
      <c r="H182" s="33"/>
      <c r="I182" s="30"/>
      <c r="J182" s="9" t="e">
        <f t="shared" si="4"/>
        <v>#DIV/0!</v>
      </c>
      <c r="K182" s="18"/>
      <c r="L182" s="18"/>
      <c r="M182" s="17"/>
    </row>
    <row r="183" spans="1:13">
      <c r="A183" s="42">
        <v>176</v>
      </c>
      <c r="B183" s="17"/>
      <c r="C183" s="17"/>
      <c r="D183" s="17"/>
      <c r="E183" s="28"/>
      <c r="F183" s="28"/>
      <c r="G183" s="19"/>
      <c r="H183" s="33"/>
      <c r="I183" s="30"/>
      <c r="J183" s="9" t="e">
        <f t="shared" si="4"/>
        <v>#DIV/0!</v>
      </c>
      <c r="K183" s="18"/>
      <c r="L183" s="18"/>
      <c r="M183" s="17"/>
    </row>
    <row r="184" spans="1:13">
      <c r="A184" s="42">
        <v>177</v>
      </c>
      <c r="B184" s="17"/>
      <c r="C184" s="17"/>
      <c r="D184" s="17"/>
      <c r="E184" s="28"/>
      <c r="F184" s="28"/>
      <c r="G184" s="19"/>
      <c r="H184" s="33"/>
      <c r="I184" s="30"/>
      <c r="J184" s="43" t="e">
        <f t="shared" si="4"/>
        <v>#DIV/0!</v>
      </c>
      <c r="K184" s="18"/>
      <c r="L184" s="18"/>
      <c r="M184" s="17"/>
    </row>
    <row r="185" spans="1:13">
      <c r="A185">
        <v>178</v>
      </c>
      <c r="B185" s="17"/>
      <c r="C185" s="17"/>
      <c r="D185" s="17"/>
      <c r="E185" s="28"/>
      <c r="F185" s="28"/>
      <c r="G185" s="19"/>
      <c r="H185" s="33"/>
      <c r="I185" s="30"/>
      <c r="J185" s="43" t="e">
        <f t="shared" si="4"/>
        <v>#DIV/0!</v>
      </c>
      <c r="K185" s="18"/>
      <c r="L185" s="18"/>
      <c r="M185" s="17"/>
    </row>
    <row r="186" spans="1:13">
      <c r="A186">
        <v>179</v>
      </c>
      <c r="B186" s="17"/>
      <c r="C186" s="17"/>
      <c r="D186" s="17"/>
      <c r="E186" s="28"/>
      <c r="F186" s="28"/>
      <c r="G186" s="19"/>
      <c r="H186" s="33"/>
      <c r="I186" s="30"/>
      <c r="J186" s="9" t="e">
        <f t="shared" si="4"/>
        <v>#DIV/0!</v>
      </c>
      <c r="K186" s="18"/>
      <c r="L186" s="18"/>
      <c r="M186" s="17"/>
    </row>
    <row r="187" spans="1:13">
      <c r="A187">
        <v>180</v>
      </c>
      <c r="B187" s="17"/>
      <c r="C187" s="17"/>
      <c r="D187" s="17"/>
      <c r="E187" s="28"/>
      <c r="F187" s="28"/>
      <c r="G187" s="19"/>
      <c r="H187" s="33"/>
      <c r="I187" s="30"/>
      <c r="J187" s="43" t="e">
        <f t="shared" si="4"/>
        <v>#DIV/0!</v>
      </c>
      <c r="K187" s="18"/>
      <c r="L187" s="18"/>
      <c r="M187" s="17"/>
    </row>
    <row r="188" spans="1:13">
      <c r="A188">
        <v>181</v>
      </c>
      <c r="B188" s="17"/>
      <c r="C188" s="17"/>
      <c r="D188" s="17"/>
      <c r="E188" s="28"/>
      <c r="F188" s="28"/>
      <c r="G188" s="19"/>
      <c r="H188" s="33"/>
      <c r="I188" s="30"/>
      <c r="J188" s="43" t="e">
        <f t="shared" si="4"/>
        <v>#DIV/0!</v>
      </c>
      <c r="K188" s="18"/>
      <c r="L188" s="18"/>
      <c r="M188" s="17"/>
    </row>
    <row r="189" spans="1:13">
      <c r="A189">
        <v>182</v>
      </c>
      <c r="B189" s="17"/>
      <c r="C189" s="17"/>
      <c r="D189" s="17"/>
      <c r="E189" s="28"/>
      <c r="F189" s="28"/>
      <c r="G189" s="19"/>
      <c r="H189" s="33"/>
      <c r="I189" s="30"/>
      <c r="J189" s="9" t="e">
        <f t="shared" si="4"/>
        <v>#DIV/0!</v>
      </c>
      <c r="K189" s="18"/>
      <c r="L189" s="18"/>
      <c r="M189" s="17"/>
    </row>
    <row r="190" spans="1:13">
      <c r="A190">
        <v>183</v>
      </c>
      <c r="B190" s="17"/>
      <c r="C190" s="17"/>
      <c r="D190" s="17"/>
      <c r="E190" s="28"/>
      <c r="F190" s="28"/>
      <c r="G190" s="19"/>
      <c r="H190" s="33"/>
      <c r="I190" s="30"/>
      <c r="J190" s="9" t="e">
        <f t="shared" si="4"/>
        <v>#DIV/0!</v>
      </c>
      <c r="K190" s="18"/>
      <c r="L190" s="18"/>
      <c r="M190" s="17"/>
    </row>
    <row r="191" spans="1:13">
      <c r="A191">
        <v>184</v>
      </c>
      <c r="B191" s="17"/>
      <c r="C191" s="17"/>
      <c r="D191" s="17"/>
      <c r="E191" s="28"/>
      <c r="F191" s="28"/>
      <c r="G191" s="19"/>
      <c r="H191" s="33"/>
      <c r="I191" s="30"/>
      <c r="J191" s="9" t="e">
        <f t="shared" si="4"/>
        <v>#DIV/0!</v>
      </c>
      <c r="K191" s="18"/>
      <c r="L191" s="18"/>
      <c r="M191" s="17"/>
    </row>
    <row r="192" spans="1:13">
      <c r="A192">
        <v>185</v>
      </c>
      <c r="B192" s="17"/>
      <c r="C192" s="17"/>
      <c r="D192" s="17"/>
      <c r="E192" s="28"/>
      <c r="F192" s="28"/>
      <c r="G192" s="19"/>
      <c r="H192" s="33"/>
      <c r="I192" s="30"/>
      <c r="J192" s="9" t="e">
        <f t="shared" si="4"/>
        <v>#DIV/0!</v>
      </c>
      <c r="K192" s="18"/>
      <c r="L192" s="18"/>
      <c r="M192" s="17"/>
    </row>
    <row r="193" spans="1:13">
      <c r="A193" s="42">
        <v>186</v>
      </c>
      <c r="B193" s="17"/>
      <c r="C193" s="17"/>
      <c r="D193" s="17"/>
      <c r="E193" s="28"/>
      <c r="F193" s="28"/>
      <c r="G193" s="19"/>
      <c r="H193" s="33"/>
      <c r="I193" s="30"/>
      <c r="J193" s="43" t="e">
        <f t="shared" si="4"/>
        <v>#DIV/0!</v>
      </c>
      <c r="K193" s="18"/>
      <c r="L193" s="18"/>
      <c r="M193" s="17"/>
    </row>
    <row r="194" spans="1:13">
      <c r="A194" s="42">
        <v>187</v>
      </c>
      <c r="B194" s="17"/>
      <c r="C194" s="17"/>
      <c r="D194" s="17"/>
      <c r="E194" s="28"/>
      <c r="F194" s="28"/>
      <c r="G194" s="19"/>
      <c r="H194" s="33"/>
      <c r="I194" s="30"/>
      <c r="J194" s="43" t="e">
        <f t="shared" si="4"/>
        <v>#DIV/0!</v>
      </c>
      <c r="K194" s="18"/>
      <c r="L194" s="18"/>
      <c r="M194" s="17"/>
    </row>
    <row r="195" spans="1:13">
      <c r="A195">
        <v>188</v>
      </c>
      <c r="B195" s="17"/>
      <c r="C195" s="17"/>
      <c r="D195" s="17"/>
      <c r="E195" s="28"/>
      <c r="F195" s="28"/>
      <c r="G195" s="19"/>
      <c r="H195" s="33"/>
      <c r="I195" s="30"/>
      <c r="J195" s="9" t="e">
        <f t="shared" si="4"/>
        <v>#DIV/0!</v>
      </c>
      <c r="K195" s="18"/>
      <c r="L195" s="18"/>
      <c r="M195" s="17"/>
    </row>
    <row r="196" spans="1:13">
      <c r="A196">
        <v>189</v>
      </c>
      <c r="B196" s="17"/>
      <c r="C196" s="17"/>
      <c r="D196" s="17"/>
      <c r="E196" s="28"/>
      <c r="F196" s="28"/>
      <c r="G196" s="19"/>
      <c r="H196" s="33"/>
      <c r="I196" s="30"/>
      <c r="J196" s="43" t="e">
        <f t="shared" si="4"/>
        <v>#DIV/0!</v>
      </c>
      <c r="K196" s="18"/>
      <c r="L196" s="18"/>
      <c r="M196" s="17"/>
    </row>
    <row r="197" spans="1:13">
      <c r="A197">
        <v>190</v>
      </c>
      <c r="B197" s="17"/>
      <c r="C197" s="17"/>
      <c r="D197" s="17"/>
      <c r="E197" s="28"/>
      <c r="F197" s="28"/>
      <c r="G197" s="19"/>
      <c r="H197" s="33"/>
      <c r="I197" s="30"/>
      <c r="J197" s="43" t="e">
        <f t="shared" si="4"/>
        <v>#DIV/0!</v>
      </c>
      <c r="K197" s="18"/>
      <c r="L197" s="18"/>
      <c r="M197" s="17"/>
    </row>
    <row r="198" spans="1:13">
      <c r="A198">
        <v>191</v>
      </c>
      <c r="B198" s="17"/>
      <c r="C198" s="17"/>
      <c r="D198" s="17"/>
      <c r="E198" s="28"/>
      <c r="F198" s="28"/>
      <c r="G198" s="19"/>
      <c r="H198" s="33"/>
      <c r="I198" s="30"/>
      <c r="J198" s="9" t="e">
        <f t="shared" si="4"/>
        <v>#DIV/0!</v>
      </c>
      <c r="K198" s="18"/>
      <c r="L198" s="18"/>
      <c r="M198" s="17"/>
    </row>
    <row r="199" spans="1:13">
      <c r="A199">
        <v>192</v>
      </c>
      <c r="B199" s="17"/>
      <c r="C199" s="17"/>
      <c r="D199" s="17"/>
      <c r="E199" s="28"/>
      <c r="F199" s="28"/>
      <c r="G199" s="19"/>
      <c r="H199" s="33"/>
      <c r="I199" s="30"/>
      <c r="J199" s="9" t="e">
        <f t="shared" si="4"/>
        <v>#DIV/0!</v>
      </c>
      <c r="K199" s="18"/>
      <c r="L199" s="18"/>
      <c r="M199" s="17"/>
    </row>
    <row r="200" spans="1:13">
      <c r="A200">
        <v>193</v>
      </c>
      <c r="B200" s="17"/>
      <c r="C200" s="17"/>
      <c r="D200" s="17"/>
      <c r="E200" s="28"/>
      <c r="F200" s="28"/>
      <c r="G200" s="19"/>
      <c r="H200" s="33"/>
      <c r="I200" s="30"/>
      <c r="J200" s="9" t="e">
        <f t="shared" si="4"/>
        <v>#DIV/0!</v>
      </c>
      <c r="K200" s="18"/>
      <c r="L200" s="18"/>
      <c r="M200" s="17"/>
    </row>
    <row r="201" spans="1:13">
      <c r="A201">
        <v>194</v>
      </c>
      <c r="B201" s="17"/>
      <c r="C201" s="17"/>
      <c r="D201" s="17"/>
      <c r="E201" s="28"/>
      <c r="F201" s="28"/>
      <c r="G201" s="19"/>
      <c r="H201" s="33"/>
      <c r="I201" s="30"/>
      <c r="J201" s="9" t="e">
        <f t="shared" si="4"/>
        <v>#DIV/0!</v>
      </c>
      <c r="K201" s="18"/>
      <c r="L201" s="18"/>
      <c r="M201" s="17"/>
    </row>
    <row r="202" spans="1:13">
      <c r="A202">
        <v>195</v>
      </c>
      <c r="B202" s="17"/>
      <c r="C202" s="17"/>
      <c r="D202" s="17"/>
      <c r="E202" s="28"/>
      <c r="F202" s="28"/>
      <c r="G202" s="19"/>
      <c r="H202" s="33"/>
      <c r="I202" s="30"/>
      <c r="J202" s="43" t="e">
        <f t="shared" si="4"/>
        <v>#DIV/0!</v>
      </c>
      <c r="K202" s="18"/>
      <c r="L202" s="18"/>
      <c r="M202" s="17"/>
    </row>
    <row r="203" spans="1:13">
      <c r="A203" s="42">
        <v>196</v>
      </c>
      <c r="B203" s="17"/>
      <c r="C203" s="17"/>
      <c r="D203" s="17"/>
      <c r="E203" s="28"/>
      <c r="F203" s="28"/>
      <c r="G203" s="19"/>
      <c r="H203" s="33"/>
      <c r="I203" s="30"/>
      <c r="J203" s="43" t="e">
        <f t="shared" ref="J203:J266" si="5">H203/I203</f>
        <v>#DIV/0!</v>
      </c>
      <c r="K203" s="18"/>
      <c r="L203" s="18"/>
      <c r="M203" s="17"/>
    </row>
    <row r="204" spans="1:13">
      <c r="A204" s="42">
        <v>197</v>
      </c>
      <c r="B204" s="17"/>
      <c r="C204" s="17"/>
      <c r="D204" s="17"/>
      <c r="E204" s="28"/>
      <c r="F204" s="28"/>
      <c r="G204" s="19"/>
      <c r="H204" s="33"/>
      <c r="I204" s="30"/>
      <c r="J204" s="9" t="e">
        <f t="shared" si="5"/>
        <v>#DIV/0!</v>
      </c>
      <c r="K204" s="18"/>
      <c r="L204" s="18"/>
      <c r="M204" s="17"/>
    </row>
    <row r="205" spans="1:13">
      <c r="A205">
        <v>198</v>
      </c>
      <c r="B205" s="17"/>
      <c r="C205" s="17"/>
      <c r="D205" s="17"/>
      <c r="E205" s="28"/>
      <c r="F205" s="28"/>
      <c r="G205" s="19"/>
      <c r="H205" s="33"/>
      <c r="I205" s="30"/>
      <c r="J205" s="43" t="e">
        <f t="shared" si="5"/>
        <v>#DIV/0!</v>
      </c>
      <c r="K205" s="18"/>
      <c r="L205" s="18"/>
      <c r="M205" s="17"/>
    </row>
    <row r="206" spans="1:13">
      <c r="A206">
        <v>199</v>
      </c>
      <c r="B206" s="17"/>
      <c r="C206" s="17"/>
      <c r="D206" s="17"/>
      <c r="E206" s="28"/>
      <c r="F206" s="28"/>
      <c r="G206" s="19"/>
      <c r="H206" s="33"/>
      <c r="I206" s="30"/>
      <c r="J206" s="43" t="e">
        <f t="shared" si="5"/>
        <v>#DIV/0!</v>
      </c>
      <c r="K206" s="18"/>
      <c r="L206" s="18"/>
      <c r="M206" s="17"/>
    </row>
    <row r="207" spans="1:13">
      <c r="A207">
        <v>200</v>
      </c>
      <c r="B207" s="17"/>
      <c r="C207" s="17"/>
      <c r="D207" s="17"/>
      <c r="E207" s="28"/>
      <c r="F207" s="28"/>
      <c r="G207" s="19"/>
      <c r="H207" s="33"/>
      <c r="I207" s="30"/>
      <c r="J207" s="9" t="e">
        <f t="shared" si="5"/>
        <v>#DIV/0!</v>
      </c>
      <c r="K207" s="18"/>
      <c r="L207" s="18"/>
      <c r="M207" s="17"/>
    </row>
    <row r="208" spans="1:13">
      <c r="A208">
        <v>201</v>
      </c>
      <c r="B208" s="17"/>
      <c r="C208" s="17"/>
      <c r="D208" s="17"/>
      <c r="E208" s="28"/>
      <c r="F208" s="28"/>
      <c r="G208" s="19"/>
      <c r="H208" s="33"/>
      <c r="I208" s="30"/>
      <c r="J208" s="9" t="e">
        <f t="shared" si="5"/>
        <v>#DIV/0!</v>
      </c>
      <c r="K208" s="18"/>
      <c r="L208" s="18"/>
      <c r="M208" s="17"/>
    </row>
    <row r="209" spans="1:13">
      <c r="A209">
        <v>202</v>
      </c>
      <c r="B209" s="17"/>
      <c r="C209" s="17"/>
      <c r="D209" s="17"/>
      <c r="E209" s="28"/>
      <c r="F209" s="28"/>
      <c r="G209" s="19"/>
      <c r="H209" s="33"/>
      <c r="I209" s="30"/>
      <c r="J209" s="9" t="e">
        <f t="shared" si="5"/>
        <v>#DIV/0!</v>
      </c>
      <c r="K209" s="18"/>
      <c r="L209" s="18"/>
      <c r="M209" s="17"/>
    </row>
    <row r="210" spans="1:13">
      <c r="A210">
        <v>203</v>
      </c>
      <c r="B210" s="17"/>
      <c r="C210" s="17"/>
      <c r="D210" s="17"/>
      <c r="E210" s="28"/>
      <c r="F210" s="28"/>
      <c r="G210" s="19"/>
      <c r="H210" s="33"/>
      <c r="I210" s="30"/>
      <c r="J210" s="9" t="e">
        <f t="shared" si="5"/>
        <v>#DIV/0!</v>
      </c>
      <c r="K210" s="18"/>
      <c r="L210" s="18"/>
      <c r="M210" s="17"/>
    </row>
    <row r="211" spans="1:13">
      <c r="A211">
        <v>204</v>
      </c>
      <c r="B211" s="17"/>
      <c r="C211" s="17"/>
      <c r="D211" s="17"/>
      <c r="E211" s="28"/>
      <c r="F211" s="28"/>
      <c r="G211" s="19"/>
      <c r="H211" s="33"/>
      <c r="I211" s="30"/>
      <c r="J211" s="43" t="e">
        <f t="shared" si="5"/>
        <v>#DIV/0!</v>
      </c>
      <c r="K211" s="18"/>
      <c r="L211" s="18"/>
      <c r="M211" s="17"/>
    </row>
    <row r="212" spans="1:13">
      <c r="A212">
        <v>205</v>
      </c>
      <c r="B212" s="17"/>
      <c r="C212" s="17"/>
      <c r="D212" s="17"/>
      <c r="E212" s="28"/>
      <c r="F212" s="28"/>
      <c r="G212" s="19"/>
      <c r="H212" s="33"/>
      <c r="I212" s="30"/>
      <c r="J212" s="43" t="e">
        <f t="shared" si="5"/>
        <v>#DIV/0!</v>
      </c>
      <c r="K212" s="18"/>
      <c r="L212" s="18"/>
      <c r="M212" s="17"/>
    </row>
    <row r="213" spans="1:13">
      <c r="A213" s="42">
        <v>206</v>
      </c>
      <c r="B213" s="17"/>
      <c r="C213" s="17"/>
      <c r="D213" s="17"/>
      <c r="E213" s="28"/>
      <c r="F213" s="28"/>
      <c r="G213" s="19"/>
      <c r="H213" s="33"/>
      <c r="I213" s="30"/>
      <c r="J213" s="9" t="e">
        <f t="shared" si="5"/>
        <v>#DIV/0!</v>
      </c>
      <c r="K213" s="18"/>
      <c r="L213" s="18"/>
      <c r="M213" s="17"/>
    </row>
    <row r="214" spans="1:13">
      <c r="A214" s="42">
        <v>207</v>
      </c>
      <c r="B214" s="17"/>
      <c r="C214" s="17"/>
      <c r="D214" s="17"/>
      <c r="E214" s="28"/>
      <c r="F214" s="28"/>
      <c r="G214" s="19"/>
      <c r="H214" s="33"/>
      <c r="I214" s="30"/>
      <c r="J214" s="43" t="e">
        <f t="shared" si="5"/>
        <v>#DIV/0!</v>
      </c>
      <c r="K214" s="18"/>
      <c r="L214" s="18"/>
      <c r="M214" s="17"/>
    </row>
    <row r="215" spans="1:13">
      <c r="A215">
        <v>208</v>
      </c>
      <c r="B215" s="17"/>
      <c r="C215" s="17"/>
      <c r="D215" s="17"/>
      <c r="E215" s="28"/>
      <c r="F215" s="28"/>
      <c r="G215" s="19"/>
      <c r="H215" s="33"/>
      <c r="I215" s="30"/>
      <c r="J215" s="43" t="e">
        <f t="shared" si="5"/>
        <v>#DIV/0!</v>
      </c>
      <c r="K215" s="18"/>
      <c r="L215" s="18"/>
      <c r="M215" s="17"/>
    </row>
    <row r="216" spans="1:13">
      <c r="A216">
        <v>209</v>
      </c>
      <c r="B216" s="17"/>
      <c r="C216" s="17"/>
      <c r="D216" s="17"/>
      <c r="E216" s="28"/>
      <c r="F216" s="28"/>
      <c r="G216" s="19"/>
      <c r="H216" s="33"/>
      <c r="I216" s="30"/>
      <c r="J216" s="9" t="e">
        <f t="shared" si="5"/>
        <v>#DIV/0!</v>
      </c>
      <c r="K216" s="18"/>
      <c r="L216" s="18"/>
      <c r="M216" s="17"/>
    </row>
    <row r="217" spans="1:13">
      <c r="A217">
        <v>210</v>
      </c>
      <c r="B217" s="17"/>
      <c r="C217" s="17"/>
      <c r="D217" s="17"/>
      <c r="E217" s="28"/>
      <c r="F217" s="28"/>
      <c r="G217" s="19"/>
      <c r="H217" s="33"/>
      <c r="I217" s="30"/>
      <c r="J217" s="9" t="e">
        <f t="shared" si="5"/>
        <v>#DIV/0!</v>
      </c>
      <c r="K217" s="18"/>
      <c r="L217" s="18"/>
      <c r="M217" s="17"/>
    </row>
    <row r="218" spans="1:13">
      <c r="A218">
        <v>211</v>
      </c>
      <c r="B218" s="17"/>
      <c r="C218" s="17"/>
      <c r="D218" s="17"/>
      <c r="E218" s="28"/>
      <c r="F218" s="28"/>
      <c r="G218" s="19"/>
      <c r="H218" s="33"/>
      <c r="I218" s="30"/>
      <c r="J218" s="9" t="e">
        <f t="shared" si="5"/>
        <v>#DIV/0!</v>
      </c>
      <c r="K218" s="18"/>
      <c r="L218" s="18"/>
      <c r="M218" s="17"/>
    </row>
    <row r="219" spans="1:13">
      <c r="A219">
        <v>212</v>
      </c>
      <c r="B219" s="17"/>
      <c r="C219" s="17"/>
      <c r="D219" s="17"/>
      <c r="E219" s="28"/>
      <c r="F219" s="28"/>
      <c r="G219" s="19"/>
      <c r="H219" s="33"/>
      <c r="I219" s="30"/>
      <c r="J219" s="9" t="e">
        <f t="shared" si="5"/>
        <v>#DIV/0!</v>
      </c>
      <c r="K219" s="18"/>
      <c r="L219" s="18"/>
      <c r="M219" s="17"/>
    </row>
    <row r="220" spans="1:13">
      <c r="A220">
        <v>213</v>
      </c>
      <c r="B220" s="17"/>
      <c r="C220" s="17"/>
      <c r="D220" s="17"/>
      <c r="E220" s="28"/>
      <c r="F220" s="28"/>
      <c r="G220" s="19"/>
      <c r="H220" s="33"/>
      <c r="I220" s="30"/>
      <c r="J220" s="43" t="e">
        <f t="shared" si="5"/>
        <v>#DIV/0!</v>
      </c>
      <c r="K220" s="18"/>
      <c r="L220" s="18"/>
      <c r="M220" s="17"/>
    </row>
    <row r="221" spans="1:13">
      <c r="A221">
        <v>214</v>
      </c>
      <c r="B221" s="17"/>
      <c r="C221" s="17"/>
      <c r="D221" s="17"/>
      <c r="E221" s="28"/>
      <c r="F221" s="28"/>
      <c r="G221" s="19"/>
      <c r="H221" s="33"/>
      <c r="I221" s="30"/>
      <c r="J221" s="43" t="e">
        <f t="shared" si="5"/>
        <v>#DIV/0!</v>
      </c>
      <c r="K221" s="18"/>
      <c r="L221" s="18"/>
      <c r="M221" s="17"/>
    </row>
    <row r="222" spans="1:13">
      <c r="A222">
        <v>215</v>
      </c>
      <c r="B222" s="17"/>
      <c r="C222" s="17"/>
      <c r="D222" s="17"/>
      <c r="E222" s="28"/>
      <c r="F222" s="28"/>
      <c r="G222" s="19"/>
      <c r="H222" s="33"/>
      <c r="I222" s="30"/>
      <c r="J222" s="9" t="e">
        <f t="shared" si="5"/>
        <v>#DIV/0!</v>
      </c>
      <c r="K222" s="18"/>
      <c r="L222" s="18"/>
      <c r="M222" s="17"/>
    </row>
    <row r="223" spans="1:13">
      <c r="A223" s="42">
        <v>216</v>
      </c>
      <c r="B223" s="17"/>
      <c r="C223" s="17"/>
      <c r="D223" s="17"/>
      <c r="E223" s="28"/>
      <c r="F223" s="28"/>
      <c r="G223" s="19"/>
      <c r="H223" s="33"/>
      <c r="I223" s="30"/>
      <c r="J223" s="43" t="e">
        <f t="shared" si="5"/>
        <v>#DIV/0!</v>
      </c>
      <c r="K223" s="18"/>
      <c r="L223" s="18"/>
      <c r="M223" s="17"/>
    </row>
    <row r="224" spans="1:13">
      <c r="A224" s="42">
        <v>217</v>
      </c>
      <c r="B224" s="17"/>
      <c r="C224" s="17"/>
      <c r="D224" s="17"/>
      <c r="E224" s="28"/>
      <c r="F224" s="28"/>
      <c r="G224" s="19"/>
      <c r="H224" s="33"/>
      <c r="I224" s="30"/>
      <c r="J224" s="43" t="e">
        <f t="shared" si="5"/>
        <v>#DIV/0!</v>
      </c>
      <c r="K224" s="18"/>
      <c r="L224" s="18"/>
      <c r="M224" s="17"/>
    </row>
    <row r="225" spans="1:13">
      <c r="A225">
        <v>218</v>
      </c>
      <c r="B225" s="17"/>
      <c r="C225" s="17"/>
      <c r="D225" s="17"/>
      <c r="E225" s="28"/>
      <c r="F225" s="28"/>
      <c r="G225" s="19"/>
      <c r="H225" s="33"/>
      <c r="I225" s="30"/>
      <c r="J225" s="9" t="e">
        <f t="shared" si="5"/>
        <v>#DIV/0!</v>
      </c>
      <c r="K225" s="18"/>
      <c r="L225" s="18"/>
      <c r="M225" s="17"/>
    </row>
    <row r="226" spans="1:13">
      <c r="A226">
        <v>219</v>
      </c>
      <c r="B226" s="17"/>
      <c r="C226" s="17"/>
      <c r="D226" s="17"/>
      <c r="E226" s="28"/>
      <c r="F226" s="28"/>
      <c r="G226" s="19"/>
      <c r="H226" s="33"/>
      <c r="I226" s="30"/>
      <c r="J226" s="9" t="e">
        <f t="shared" si="5"/>
        <v>#DIV/0!</v>
      </c>
      <c r="K226" s="18"/>
      <c r="L226" s="18"/>
      <c r="M226" s="17"/>
    </row>
    <row r="227" spans="1:13">
      <c r="A227">
        <v>220</v>
      </c>
      <c r="B227" s="17"/>
      <c r="C227" s="17"/>
      <c r="D227" s="17"/>
      <c r="E227" s="28"/>
      <c r="F227" s="28"/>
      <c r="G227" s="19"/>
      <c r="H227" s="33"/>
      <c r="I227" s="30"/>
      <c r="J227" s="9" t="e">
        <f t="shared" si="5"/>
        <v>#DIV/0!</v>
      </c>
      <c r="K227" s="18"/>
      <c r="L227" s="18"/>
      <c r="M227" s="17"/>
    </row>
    <row r="228" spans="1:13">
      <c r="A228">
        <v>221</v>
      </c>
      <c r="B228" s="17"/>
      <c r="C228" s="17"/>
      <c r="D228" s="17"/>
      <c r="E228" s="28"/>
      <c r="F228" s="28"/>
      <c r="G228" s="19"/>
      <c r="H228" s="33"/>
      <c r="I228" s="30"/>
      <c r="J228" s="9" t="e">
        <f t="shared" si="5"/>
        <v>#DIV/0!</v>
      </c>
      <c r="K228" s="18"/>
      <c r="L228" s="18"/>
      <c r="M228" s="17"/>
    </row>
    <row r="229" spans="1:13">
      <c r="A229">
        <v>222</v>
      </c>
      <c r="B229" s="17"/>
      <c r="C229" s="17"/>
      <c r="D229" s="17"/>
      <c r="E229" s="28"/>
      <c r="F229" s="28"/>
      <c r="G229" s="19"/>
      <c r="H229" s="33"/>
      <c r="I229" s="30"/>
      <c r="J229" s="43" t="e">
        <f t="shared" si="5"/>
        <v>#DIV/0!</v>
      </c>
      <c r="K229" s="18"/>
      <c r="L229" s="18"/>
      <c r="M229" s="17"/>
    </row>
    <row r="230" spans="1:13">
      <c r="A230">
        <v>223</v>
      </c>
      <c r="B230" s="17"/>
      <c r="C230" s="17"/>
      <c r="D230" s="17"/>
      <c r="E230" s="28"/>
      <c r="F230" s="28"/>
      <c r="G230" s="19"/>
      <c r="H230" s="33"/>
      <c r="I230" s="30"/>
      <c r="J230" s="43" t="e">
        <f t="shared" si="5"/>
        <v>#DIV/0!</v>
      </c>
      <c r="K230" s="18"/>
      <c r="L230" s="18"/>
      <c r="M230" s="17"/>
    </row>
    <row r="231" spans="1:13">
      <c r="A231">
        <v>224</v>
      </c>
      <c r="B231" s="17"/>
      <c r="C231" s="17"/>
      <c r="D231" s="17"/>
      <c r="E231" s="28"/>
      <c r="F231" s="28"/>
      <c r="G231" s="19"/>
      <c r="H231" s="33"/>
      <c r="I231" s="30"/>
      <c r="J231" s="9" t="e">
        <f t="shared" si="5"/>
        <v>#DIV/0!</v>
      </c>
      <c r="K231" s="18"/>
      <c r="L231" s="18"/>
      <c r="M231" s="17"/>
    </row>
    <row r="232" spans="1:13">
      <c r="A232">
        <v>225</v>
      </c>
      <c r="B232" s="17"/>
      <c r="C232" s="17"/>
      <c r="D232" s="17"/>
      <c r="E232" s="28"/>
      <c r="F232" s="28"/>
      <c r="G232" s="19"/>
      <c r="H232" s="33"/>
      <c r="I232" s="30"/>
      <c r="J232" s="43" t="e">
        <f t="shared" si="5"/>
        <v>#DIV/0!</v>
      </c>
      <c r="K232" s="18"/>
      <c r="L232" s="18"/>
      <c r="M232" s="17"/>
    </row>
    <row r="233" spans="1:13">
      <c r="A233" s="42">
        <v>226</v>
      </c>
      <c r="B233" s="17"/>
      <c r="C233" s="17"/>
      <c r="D233" s="17"/>
      <c r="E233" s="28"/>
      <c r="F233" s="28"/>
      <c r="G233" s="19"/>
      <c r="H233" s="33"/>
      <c r="I233" s="30"/>
      <c r="J233" s="43" t="e">
        <f t="shared" si="5"/>
        <v>#DIV/0!</v>
      </c>
      <c r="K233" s="18"/>
      <c r="L233" s="18"/>
      <c r="M233" s="17"/>
    </row>
    <row r="234" spans="1:13">
      <c r="A234" s="42">
        <v>227</v>
      </c>
      <c r="B234" s="17"/>
      <c r="C234" s="17"/>
      <c r="D234" s="17"/>
      <c r="E234" s="28"/>
      <c r="F234" s="28"/>
      <c r="G234" s="19"/>
      <c r="H234" s="33"/>
      <c r="I234" s="30"/>
      <c r="J234" s="9" t="e">
        <f t="shared" si="5"/>
        <v>#DIV/0!</v>
      </c>
      <c r="K234" s="18"/>
      <c r="L234" s="18"/>
      <c r="M234" s="17"/>
    </row>
    <row r="235" spans="1:13">
      <c r="A235">
        <v>228</v>
      </c>
      <c r="B235" s="17"/>
      <c r="C235" s="17"/>
      <c r="D235" s="17"/>
      <c r="E235" s="28"/>
      <c r="F235" s="28"/>
      <c r="G235" s="19"/>
      <c r="H235" s="33"/>
      <c r="I235" s="30"/>
      <c r="J235" s="9" t="e">
        <f t="shared" si="5"/>
        <v>#DIV/0!</v>
      </c>
      <c r="K235" s="18"/>
      <c r="L235" s="18"/>
      <c r="M235" s="17"/>
    </row>
    <row r="236" spans="1:13">
      <c r="A236">
        <v>229</v>
      </c>
      <c r="B236" s="17"/>
      <c r="C236" s="17"/>
      <c r="D236" s="17"/>
      <c r="E236" s="28"/>
      <c r="F236" s="28"/>
      <c r="G236" s="19"/>
      <c r="H236" s="33"/>
      <c r="I236" s="30"/>
      <c r="J236" s="9" t="e">
        <f t="shared" si="5"/>
        <v>#DIV/0!</v>
      </c>
      <c r="K236" s="18"/>
      <c r="L236" s="18"/>
      <c r="M236" s="17"/>
    </row>
    <row r="237" spans="1:13">
      <c r="A237">
        <v>230</v>
      </c>
      <c r="B237" s="17"/>
      <c r="C237" s="17"/>
      <c r="D237" s="17"/>
      <c r="E237" s="28"/>
      <c r="F237" s="28"/>
      <c r="G237" s="19"/>
      <c r="H237" s="33"/>
      <c r="I237" s="30"/>
      <c r="J237" s="9" t="e">
        <f t="shared" si="5"/>
        <v>#DIV/0!</v>
      </c>
      <c r="K237" s="18"/>
      <c r="L237" s="18"/>
      <c r="M237" s="17"/>
    </row>
    <row r="238" spans="1:13">
      <c r="A238">
        <v>231</v>
      </c>
      <c r="B238" s="17"/>
      <c r="C238" s="17"/>
      <c r="D238" s="17"/>
      <c r="E238" s="28"/>
      <c r="F238" s="28"/>
      <c r="G238" s="19"/>
      <c r="H238" s="33"/>
      <c r="I238" s="30"/>
      <c r="J238" s="43" t="e">
        <f t="shared" si="5"/>
        <v>#DIV/0!</v>
      </c>
      <c r="K238" s="18"/>
      <c r="L238" s="18"/>
      <c r="M238" s="17"/>
    </row>
    <row r="239" spans="1:13">
      <c r="A239">
        <v>232</v>
      </c>
      <c r="B239" s="17"/>
      <c r="C239" s="17"/>
      <c r="D239" s="17"/>
      <c r="E239" s="28"/>
      <c r="F239" s="28"/>
      <c r="G239" s="19"/>
      <c r="H239" s="33"/>
      <c r="I239" s="30"/>
      <c r="J239" s="43" t="e">
        <f t="shared" si="5"/>
        <v>#DIV/0!</v>
      </c>
      <c r="K239" s="18"/>
      <c r="L239" s="18"/>
      <c r="M239" s="17"/>
    </row>
    <row r="240" spans="1:13">
      <c r="A240">
        <v>233</v>
      </c>
      <c r="B240" s="17"/>
      <c r="C240" s="17"/>
      <c r="D240" s="17"/>
      <c r="E240" s="28"/>
      <c r="F240" s="28"/>
      <c r="G240" s="19"/>
      <c r="H240" s="33"/>
      <c r="I240" s="30"/>
      <c r="J240" s="9" t="e">
        <f t="shared" si="5"/>
        <v>#DIV/0!</v>
      </c>
      <c r="K240" s="18"/>
      <c r="L240" s="18"/>
      <c r="M240" s="17"/>
    </row>
    <row r="241" spans="1:13">
      <c r="A241">
        <v>234</v>
      </c>
      <c r="B241" s="17"/>
      <c r="C241" s="17"/>
      <c r="D241" s="17"/>
      <c r="E241" s="28"/>
      <c r="F241" s="28"/>
      <c r="G241" s="19"/>
      <c r="H241" s="33"/>
      <c r="I241" s="30"/>
      <c r="J241" s="43" t="e">
        <f t="shared" si="5"/>
        <v>#DIV/0!</v>
      </c>
      <c r="K241" s="18"/>
      <c r="L241" s="18"/>
      <c r="M241" s="17"/>
    </row>
    <row r="242" spans="1:13">
      <c r="A242">
        <v>235</v>
      </c>
      <c r="B242" s="17"/>
      <c r="C242" s="17"/>
      <c r="D242" s="17"/>
      <c r="E242" s="28"/>
      <c r="F242" s="28"/>
      <c r="G242" s="19"/>
      <c r="H242" s="33"/>
      <c r="I242" s="30"/>
      <c r="J242" s="43" t="e">
        <f t="shared" si="5"/>
        <v>#DIV/0!</v>
      </c>
      <c r="K242" s="18"/>
      <c r="L242" s="18"/>
      <c r="M242" s="17"/>
    </row>
    <row r="243" spans="1:13">
      <c r="A243" s="42">
        <v>236</v>
      </c>
      <c r="B243" s="17"/>
      <c r="C243" s="17"/>
      <c r="D243" s="17"/>
      <c r="E243" s="28"/>
      <c r="F243" s="28"/>
      <c r="G243" s="19"/>
      <c r="H243" s="33"/>
      <c r="I243" s="30"/>
      <c r="J243" s="9" t="e">
        <f t="shared" si="5"/>
        <v>#DIV/0!</v>
      </c>
      <c r="K243" s="18"/>
      <c r="L243" s="18"/>
      <c r="M243" s="17"/>
    </row>
    <row r="244" spans="1:13">
      <c r="A244" s="42">
        <v>237</v>
      </c>
      <c r="B244" s="17"/>
      <c r="C244" s="17"/>
      <c r="D244" s="17"/>
      <c r="E244" s="28"/>
      <c r="F244" s="28"/>
      <c r="G244" s="19"/>
      <c r="H244" s="33"/>
      <c r="I244" s="30"/>
      <c r="J244" s="9" t="e">
        <f t="shared" si="5"/>
        <v>#DIV/0!</v>
      </c>
      <c r="K244" s="18"/>
      <c r="L244" s="18"/>
      <c r="M244" s="17"/>
    </row>
    <row r="245" spans="1:13">
      <c r="A245">
        <v>238</v>
      </c>
      <c r="B245" s="17"/>
      <c r="C245" s="17"/>
      <c r="D245" s="17"/>
      <c r="E245" s="28"/>
      <c r="F245" s="28"/>
      <c r="G245" s="19"/>
      <c r="H245" s="33"/>
      <c r="I245" s="30"/>
      <c r="J245" s="9" t="e">
        <f t="shared" si="5"/>
        <v>#DIV/0!</v>
      </c>
      <c r="K245" s="18"/>
      <c r="L245" s="18"/>
      <c r="M245" s="17"/>
    </row>
    <row r="246" spans="1:13">
      <c r="A246">
        <v>239</v>
      </c>
      <c r="B246" s="17"/>
      <c r="C246" s="17"/>
      <c r="D246" s="17"/>
      <c r="E246" s="28"/>
      <c r="F246" s="28"/>
      <c r="G246" s="19"/>
      <c r="H246" s="33"/>
      <c r="I246" s="30"/>
      <c r="J246" s="9" t="e">
        <f t="shared" si="5"/>
        <v>#DIV/0!</v>
      </c>
      <c r="K246" s="18"/>
      <c r="L246" s="18"/>
      <c r="M246" s="17"/>
    </row>
    <row r="247" spans="1:13">
      <c r="A247">
        <v>240</v>
      </c>
      <c r="B247" s="17"/>
      <c r="C247" s="17"/>
      <c r="D247" s="17"/>
      <c r="E247" s="28"/>
      <c r="F247" s="28"/>
      <c r="G247" s="19"/>
      <c r="H247" s="33"/>
      <c r="I247" s="30"/>
      <c r="J247" s="43" t="e">
        <f t="shared" si="5"/>
        <v>#DIV/0!</v>
      </c>
      <c r="K247" s="18"/>
      <c r="L247" s="18"/>
      <c r="M247" s="17"/>
    </row>
    <row r="248" spans="1:13">
      <c r="A248">
        <v>241</v>
      </c>
      <c r="B248" s="17"/>
      <c r="C248" s="17"/>
      <c r="D248" s="17"/>
      <c r="E248" s="28"/>
      <c r="F248" s="28"/>
      <c r="G248" s="19"/>
      <c r="H248" s="33"/>
      <c r="I248" s="30"/>
      <c r="J248" s="43" t="e">
        <f t="shared" si="5"/>
        <v>#DIV/0!</v>
      </c>
      <c r="K248" s="18"/>
      <c r="L248" s="18"/>
      <c r="M248" s="17"/>
    </row>
    <row r="249" spans="1:13">
      <c r="A249">
        <v>242</v>
      </c>
      <c r="B249" s="17"/>
      <c r="C249" s="17"/>
      <c r="D249" s="17"/>
      <c r="E249" s="28"/>
      <c r="F249" s="28"/>
      <c r="G249" s="19"/>
      <c r="H249" s="33"/>
      <c r="I249" s="30"/>
      <c r="J249" s="9" t="e">
        <f t="shared" si="5"/>
        <v>#DIV/0!</v>
      </c>
      <c r="K249" s="18"/>
      <c r="L249" s="18"/>
      <c r="M249" s="17"/>
    </row>
    <row r="250" spans="1:13">
      <c r="A250">
        <v>243</v>
      </c>
      <c r="B250" s="17"/>
      <c r="C250" s="17"/>
      <c r="D250" s="17"/>
      <c r="E250" s="28"/>
      <c r="F250" s="28"/>
      <c r="G250" s="19"/>
      <c r="H250" s="33"/>
      <c r="I250" s="30"/>
      <c r="J250" s="43" t="e">
        <f t="shared" si="5"/>
        <v>#DIV/0!</v>
      </c>
      <c r="K250" s="18"/>
      <c r="L250" s="18"/>
      <c r="M250" s="17"/>
    </row>
    <row r="251" spans="1:13">
      <c r="A251">
        <v>244</v>
      </c>
      <c r="B251" s="17"/>
      <c r="C251" s="17"/>
      <c r="D251" s="17"/>
      <c r="E251" s="28"/>
      <c r="F251" s="28"/>
      <c r="G251" s="19"/>
      <c r="H251" s="33"/>
      <c r="I251" s="30"/>
      <c r="J251" s="43" t="e">
        <f t="shared" si="5"/>
        <v>#DIV/0!</v>
      </c>
      <c r="K251" s="18"/>
      <c r="L251" s="18"/>
      <c r="M251" s="17"/>
    </row>
    <row r="252" spans="1:13">
      <c r="A252">
        <v>245</v>
      </c>
      <c r="B252" s="17"/>
      <c r="C252" s="17"/>
      <c r="D252" s="17"/>
      <c r="E252" s="28"/>
      <c r="F252" s="28"/>
      <c r="G252" s="19"/>
      <c r="H252" s="33"/>
      <c r="I252" s="30"/>
      <c r="J252" s="9" t="e">
        <f t="shared" si="5"/>
        <v>#DIV/0!</v>
      </c>
      <c r="K252" s="18"/>
      <c r="L252" s="18"/>
      <c r="M252" s="17"/>
    </row>
    <row r="253" spans="1:13">
      <c r="A253" s="42">
        <v>246</v>
      </c>
      <c r="B253" s="17"/>
      <c r="C253" s="17"/>
      <c r="D253" s="17"/>
      <c r="E253" s="28"/>
      <c r="F253" s="28"/>
      <c r="G253" s="19"/>
      <c r="H253" s="33"/>
      <c r="I253" s="30"/>
      <c r="J253" s="9" t="e">
        <f t="shared" si="5"/>
        <v>#DIV/0!</v>
      </c>
      <c r="K253" s="18"/>
      <c r="L253" s="18"/>
      <c r="M253" s="17"/>
    </row>
    <row r="254" spans="1:13">
      <c r="A254" s="42">
        <v>247</v>
      </c>
      <c r="B254" s="17"/>
      <c r="C254" s="17"/>
      <c r="D254" s="17"/>
      <c r="E254" s="28"/>
      <c r="F254" s="28"/>
      <c r="G254" s="19"/>
      <c r="H254" s="33"/>
      <c r="I254" s="30"/>
      <c r="J254" s="9" t="e">
        <f t="shared" si="5"/>
        <v>#DIV/0!</v>
      </c>
      <c r="K254" s="18"/>
      <c r="L254" s="18"/>
      <c r="M254" s="17"/>
    </row>
    <row r="255" spans="1:13">
      <c r="A255">
        <v>248</v>
      </c>
      <c r="B255" s="17"/>
      <c r="C255" s="17"/>
      <c r="D255" s="17"/>
      <c r="E255" s="28"/>
      <c r="F255" s="28"/>
      <c r="G255" s="19"/>
      <c r="H255" s="33"/>
      <c r="I255" s="30"/>
      <c r="J255" s="9" t="e">
        <f t="shared" si="5"/>
        <v>#DIV/0!</v>
      </c>
      <c r="K255" s="18"/>
      <c r="L255" s="18"/>
      <c r="M255" s="17"/>
    </row>
    <row r="256" spans="1:13">
      <c r="A256">
        <v>249</v>
      </c>
      <c r="B256" s="17"/>
      <c r="C256" s="17"/>
      <c r="D256" s="17"/>
      <c r="E256" s="28"/>
      <c r="F256" s="28"/>
      <c r="G256" s="19"/>
      <c r="H256" s="33"/>
      <c r="I256" s="30"/>
      <c r="J256" s="43" t="e">
        <f t="shared" si="5"/>
        <v>#DIV/0!</v>
      </c>
      <c r="K256" s="18"/>
      <c r="L256" s="18"/>
      <c r="M256" s="17"/>
    </row>
    <row r="257" spans="1:13">
      <c r="A257">
        <v>250</v>
      </c>
      <c r="B257" s="17"/>
      <c r="C257" s="17"/>
      <c r="D257" s="17"/>
      <c r="E257" s="28"/>
      <c r="F257" s="28"/>
      <c r="G257" s="19"/>
      <c r="H257" s="33"/>
      <c r="I257" s="30"/>
      <c r="J257" s="43" t="e">
        <f t="shared" si="5"/>
        <v>#DIV/0!</v>
      </c>
      <c r="K257" s="18"/>
      <c r="L257" s="18"/>
      <c r="M257" s="17"/>
    </row>
    <row r="258" spans="1:13">
      <c r="A258">
        <v>251</v>
      </c>
      <c r="B258" s="17"/>
      <c r="C258" s="17"/>
      <c r="D258" s="17"/>
      <c r="E258" s="28"/>
      <c r="F258" s="28"/>
      <c r="G258" s="19"/>
      <c r="H258" s="33"/>
      <c r="I258" s="30"/>
      <c r="J258" s="9" t="e">
        <f t="shared" si="5"/>
        <v>#DIV/0!</v>
      </c>
      <c r="K258" s="18"/>
      <c r="L258" s="18"/>
      <c r="M258" s="17"/>
    </row>
    <row r="259" spans="1:13">
      <c r="A259">
        <v>252</v>
      </c>
      <c r="B259" s="17"/>
      <c r="C259" s="17"/>
      <c r="D259" s="17"/>
      <c r="E259" s="28"/>
      <c r="F259" s="28"/>
      <c r="G259" s="19"/>
      <c r="H259" s="33"/>
      <c r="I259" s="30"/>
      <c r="J259" s="43" t="e">
        <f t="shared" si="5"/>
        <v>#DIV/0!</v>
      </c>
      <c r="K259" s="18"/>
      <c r="L259" s="18"/>
      <c r="M259" s="17"/>
    </row>
    <row r="260" spans="1:13">
      <c r="A260">
        <v>253</v>
      </c>
      <c r="B260" s="17"/>
      <c r="C260" s="17"/>
      <c r="D260" s="17"/>
      <c r="E260" s="28"/>
      <c r="F260" s="28"/>
      <c r="G260" s="19"/>
      <c r="H260" s="33"/>
      <c r="I260" s="30"/>
      <c r="J260" s="43" t="e">
        <f t="shared" si="5"/>
        <v>#DIV/0!</v>
      </c>
      <c r="K260" s="18"/>
      <c r="L260" s="18"/>
      <c r="M260" s="17"/>
    </row>
    <row r="261" spans="1:13">
      <c r="A261">
        <v>254</v>
      </c>
      <c r="B261" s="17"/>
      <c r="C261" s="17"/>
      <c r="D261" s="17"/>
      <c r="E261" s="28"/>
      <c r="F261" s="28"/>
      <c r="G261" s="19"/>
      <c r="H261" s="33"/>
      <c r="I261" s="30"/>
      <c r="J261" s="9" t="e">
        <f t="shared" si="5"/>
        <v>#DIV/0!</v>
      </c>
      <c r="K261" s="18"/>
      <c r="L261" s="18"/>
      <c r="M261" s="17"/>
    </row>
    <row r="262" spans="1:13">
      <c r="A262">
        <v>255</v>
      </c>
      <c r="B262" s="17"/>
      <c r="C262" s="17"/>
      <c r="D262" s="17"/>
      <c r="E262" s="28"/>
      <c r="F262" s="28"/>
      <c r="G262" s="19"/>
      <c r="H262" s="33"/>
      <c r="I262" s="30"/>
      <c r="J262" s="9" t="e">
        <f t="shared" si="5"/>
        <v>#DIV/0!</v>
      </c>
      <c r="K262" s="18"/>
      <c r="L262" s="18"/>
      <c r="M262" s="17"/>
    </row>
    <row r="263" spans="1:13">
      <c r="A263" s="42">
        <v>256</v>
      </c>
      <c r="B263" s="17"/>
      <c r="C263" s="17"/>
      <c r="D263" s="17"/>
      <c r="E263" s="28"/>
      <c r="F263" s="28"/>
      <c r="G263" s="19"/>
      <c r="H263" s="33"/>
      <c r="I263" s="30"/>
      <c r="J263" s="9" t="e">
        <f t="shared" si="5"/>
        <v>#DIV/0!</v>
      </c>
      <c r="K263" s="18"/>
      <c r="L263" s="18"/>
      <c r="M263" s="17"/>
    </row>
    <row r="264" spans="1:13">
      <c r="A264" s="42">
        <v>257</v>
      </c>
      <c r="B264" s="17"/>
      <c r="C264" s="17"/>
      <c r="D264" s="17"/>
      <c r="E264" s="28"/>
      <c r="F264" s="28"/>
      <c r="G264" s="19"/>
      <c r="H264" s="33"/>
      <c r="I264" s="30"/>
      <c r="J264" s="9" t="e">
        <f t="shared" si="5"/>
        <v>#DIV/0!</v>
      </c>
      <c r="K264" s="18"/>
      <c r="L264" s="18"/>
      <c r="M264" s="17"/>
    </row>
    <row r="265" spans="1:13">
      <c r="A265">
        <v>258</v>
      </c>
      <c r="B265" s="17"/>
      <c r="C265" s="17"/>
      <c r="D265" s="17"/>
      <c r="E265" s="28"/>
      <c r="F265" s="28"/>
      <c r="G265" s="19"/>
      <c r="H265" s="33"/>
      <c r="I265" s="30"/>
      <c r="J265" s="43" t="e">
        <f t="shared" si="5"/>
        <v>#DIV/0!</v>
      </c>
      <c r="K265" s="18"/>
      <c r="L265" s="18"/>
      <c r="M265" s="17"/>
    </row>
    <row r="266" spans="1:13">
      <c r="A266">
        <v>259</v>
      </c>
      <c r="B266" s="17"/>
      <c r="C266" s="17"/>
      <c r="D266" s="17"/>
      <c r="E266" s="28"/>
      <c r="F266" s="28"/>
      <c r="G266" s="19"/>
      <c r="H266" s="33"/>
      <c r="I266" s="30"/>
      <c r="J266" s="43" t="e">
        <f t="shared" si="5"/>
        <v>#DIV/0!</v>
      </c>
      <c r="K266" s="18"/>
      <c r="L266" s="18"/>
      <c r="M266" s="17"/>
    </row>
    <row r="267" spans="1:13">
      <c r="A267">
        <v>260</v>
      </c>
      <c r="B267" s="17"/>
      <c r="C267" s="17"/>
      <c r="D267" s="17"/>
      <c r="E267" s="28"/>
      <c r="F267" s="28"/>
      <c r="G267" s="19"/>
      <c r="H267" s="33"/>
      <c r="I267" s="30"/>
      <c r="J267" s="9" t="e">
        <f t="shared" ref="J267:J330" si="6">H267/I267</f>
        <v>#DIV/0!</v>
      </c>
      <c r="K267" s="18"/>
      <c r="L267" s="18"/>
      <c r="M267" s="17"/>
    </row>
    <row r="268" spans="1:13">
      <c r="A268">
        <v>261</v>
      </c>
      <c r="B268" s="17"/>
      <c r="C268" s="17"/>
      <c r="D268" s="17"/>
      <c r="E268" s="28"/>
      <c r="F268" s="28"/>
      <c r="G268" s="19"/>
      <c r="H268" s="33"/>
      <c r="I268" s="30"/>
      <c r="J268" s="43" t="e">
        <f t="shared" si="6"/>
        <v>#DIV/0!</v>
      </c>
      <c r="K268" s="18"/>
      <c r="L268" s="18"/>
      <c r="M268" s="17"/>
    </row>
    <row r="269" spans="1:13">
      <c r="A269">
        <v>262</v>
      </c>
      <c r="B269" s="17"/>
      <c r="C269" s="17"/>
      <c r="D269" s="17"/>
      <c r="E269" s="28"/>
      <c r="F269" s="28"/>
      <c r="G269" s="19"/>
      <c r="H269" s="33"/>
      <c r="I269" s="30"/>
      <c r="J269" s="43" t="e">
        <f t="shared" si="6"/>
        <v>#DIV/0!</v>
      </c>
      <c r="K269" s="18"/>
      <c r="L269" s="18"/>
      <c r="M269" s="17"/>
    </row>
    <row r="270" spans="1:13">
      <c r="A270">
        <v>263</v>
      </c>
      <c r="B270" s="17"/>
      <c r="C270" s="17"/>
      <c r="D270" s="17"/>
      <c r="E270" s="28"/>
      <c r="F270" s="28"/>
      <c r="G270" s="19"/>
      <c r="H270" s="33"/>
      <c r="I270" s="30"/>
      <c r="J270" s="9" t="e">
        <f t="shared" si="6"/>
        <v>#DIV/0!</v>
      </c>
      <c r="K270" s="18"/>
      <c r="L270" s="18"/>
      <c r="M270" s="17"/>
    </row>
    <row r="271" spans="1:13">
      <c r="A271">
        <v>264</v>
      </c>
      <c r="B271" s="17"/>
      <c r="C271" s="17"/>
      <c r="D271" s="17"/>
      <c r="E271" s="28"/>
      <c r="F271" s="28"/>
      <c r="G271" s="19"/>
      <c r="H271" s="33"/>
      <c r="I271" s="30"/>
      <c r="J271" s="9" t="e">
        <f t="shared" si="6"/>
        <v>#DIV/0!</v>
      </c>
      <c r="K271" s="18"/>
      <c r="L271" s="18"/>
      <c r="M271" s="17"/>
    </row>
    <row r="272" spans="1:13">
      <c r="A272">
        <v>265</v>
      </c>
      <c r="B272" s="17"/>
      <c r="C272" s="17"/>
      <c r="D272" s="17"/>
      <c r="E272" s="28"/>
      <c r="F272" s="28"/>
      <c r="G272" s="19"/>
      <c r="H272" s="33"/>
      <c r="I272" s="30"/>
      <c r="J272" s="9" t="e">
        <f t="shared" si="6"/>
        <v>#DIV/0!</v>
      </c>
      <c r="K272" s="18"/>
      <c r="L272" s="18"/>
      <c r="M272" s="17"/>
    </row>
    <row r="273" spans="1:13">
      <c r="A273" s="42">
        <v>266</v>
      </c>
      <c r="B273" s="17"/>
      <c r="C273" s="17"/>
      <c r="D273" s="17"/>
      <c r="E273" s="28"/>
      <c r="F273" s="28"/>
      <c r="G273" s="19"/>
      <c r="H273" s="33"/>
      <c r="I273" s="30"/>
      <c r="J273" s="9" t="e">
        <f t="shared" si="6"/>
        <v>#DIV/0!</v>
      </c>
      <c r="K273" s="18"/>
      <c r="L273" s="18"/>
      <c r="M273" s="17"/>
    </row>
    <row r="274" spans="1:13">
      <c r="A274" s="42">
        <v>267</v>
      </c>
      <c r="B274" s="17"/>
      <c r="C274" s="17"/>
      <c r="D274" s="17"/>
      <c r="E274" s="28"/>
      <c r="F274" s="28"/>
      <c r="G274" s="19"/>
      <c r="H274" s="33"/>
      <c r="I274" s="30"/>
      <c r="J274" s="43" t="e">
        <f t="shared" si="6"/>
        <v>#DIV/0!</v>
      </c>
      <c r="K274" s="18"/>
      <c r="L274" s="18"/>
      <c r="M274" s="17"/>
    </row>
    <row r="275" spans="1:13">
      <c r="A275">
        <v>268</v>
      </c>
      <c r="B275" s="17"/>
      <c r="C275" s="17"/>
      <c r="D275" s="17"/>
      <c r="E275" s="28"/>
      <c r="F275" s="28"/>
      <c r="G275" s="19"/>
      <c r="H275" s="33"/>
      <c r="I275" s="30"/>
      <c r="J275" s="43" t="e">
        <f t="shared" si="6"/>
        <v>#DIV/0!</v>
      </c>
      <c r="K275" s="18"/>
      <c r="L275" s="18"/>
      <c r="M275" s="17"/>
    </row>
    <row r="276" spans="1:13">
      <c r="A276">
        <v>269</v>
      </c>
      <c r="B276" s="17"/>
      <c r="C276" s="17"/>
      <c r="D276" s="17"/>
      <c r="E276" s="28"/>
      <c r="F276" s="28"/>
      <c r="G276" s="19"/>
      <c r="H276" s="33"/>
      <c r="I276" s="30"/>
      <c r="J276" s="9" t="e">
        <f t="shared" si="6"/>
        <v>#DIV/0!</v>
      </c>
      <c r="K276" s="18"/>
      <c r="L276" s="18"/>
      <c r="M276" s="17"/>
    </row>
    <row r="277" spans="1:13">
      <c r="A277">
        <v>270</v>
      </c>
      <c r="B277" s="17"/>
      <c r="C277" s="17"/>
      <c r="D277" s="17"/>
      <c r="E277" s="28"/>
      <c r="F277" s="28"/>
      <c r="G277" s="19"/>
      <c r="H277" s="33"/>
      <c r="I277" s="30"/>
      <c r="J277" s="43" t="e">
        <f t="shared" si="6"/>
        <v>#DIV/0!</v>
      </c>
      <c r="K277" s="18"/>
      <c r="L277" s="18"/>
      <c r="M277" s="17"/>
    </row>
    <row r="278" spans="1:13">
      <c r="A278">
        <v>271</v>
      </c>
      <c r="B278" s="17"/>
      <c r="C278" s="17"/>
      <c r="D278" s="17"/>
      <c r="E278" s="28"/>
      <c r="F278" s="28"/>
      <c r="G278" s="19"/>
      <c r="H278" s="33"/>
      <c r="I278" s="30"/>
      <c r="J278" s="43" t="e">
        <f t="shared" si="6"/>
        <v>#DIV/0!</v>
      </c>
      <c r="K278" s="18"/>
      <c r="L278" s="18"/>
      <c r="M278" s="17"/>
    </row>
    <row r="279" spans="1:13">
      <c r="A279">
        <v>272</v>
      </c>
      <c r="B279" s="17"/>
      <c r="C279" s="17"/>
      <c r="D279" s="17"/>
      <c r="E279" s="28"/>
      <c r="F279" s="28"/>
      <c r="G279" s="19"/>
      <c r="H279" s="33"/>
      <c r="I279" s="30"/>
      <c r="J279" s="9" t="e">
        <f t="shared" si="6"/>
        <v>#DIV/0!</v>
      </c>
      <c r="K279" s="18"/>
      <c r="L279" s="18"/>
      <c r="M279" s="17"/>
    </row>
    <row r="280" spans="1:13">
      <c r="A280">
        <v>273</v>
      </c>
      <c r="B280" s="17"/>
      <c r="C280" s="17"/>
      <c r="D280" s="17"/>
      <c r="E280" s="28"/>
      <c r="F280" s="28"/>
      <c r="G280" s="19"/>
      <c r="H280" s="33"/>
      <c r="I280" s="30"/>
      <c r="J280" s="9" t="e">
        <f t="shared" si="6"/>
        <v>#DIV/0!</v>
      </c>
      <c r="K280" s="18"/>
      <c r="L280" s="18"/>
      <c r="M280" s="17"/>
    </row>
    <row r="281" spans="1:13">
      <c r="A281">
        <v>274</v>
      </c>
      <c r="B281" s="17"/>
      <c r="C281" s="17"/>
      <c r="D281" s="17"/>
      <c r="E281" s="28"/>
      <c r="F281" s="28"/>
      <c r="G281" s="19"/>
      <c r="H281" s="33"/>
      <c r="I281" s="30"/>
      <c r="J281" s="9" t="e">
        <f t="shared" si="6"/>
        <v>#DIV/0!</v>
      </c>
      <c r="K281" s="18"/>
      <c r="L281" s="18"/>
      <c r="M281" s="17"/>
    </row>
    <row r="282" spans="1:13">
      <c r="A282">
        <v>275</v>
      </c>
      <c r="B282" s="17"/>
      <c r="C282" s="17"/>
      <c r="D282" s="17"/>
      <c r="E282" s="28"/>
      <c r="F282" s="28"/>
      <c r="G282" s="19"/>
      <c r="H282" s="33"/>
      <c r="I282" s="30"/>
      <c r="J282" s="9" t="e">
        <f t="shared" si="6"/>
        <v>#DIV/0!</v>
      </c>
      <c r="K282" s="18"/>
      <c r="L282" s="18"/>
      <c r="M282" s="17"/>
    </row>
    <row r="283" spans="1:13">
      <c r="A283" s="42">
        <v>276</v>
      </c>
      <c r="B283" s="17"/>
      <c r="C283" s="17"/>
      <c r="D283" s="17"/>
      <c r="E283" s="28"/>
      <c r="F283" s="28"/>
      <c r="G283" s="19"/>
      <c r="H283" s="33"/>
      <c r="I283" s="30"/>
      <c r="J283" s="43" t="e">
        <f t="shared" si="6"/>
        <v>#DIV/0!</v>
      </c>
      <c r="K283" s="18"/>
      <c r="L283" s="18"/>
      <c r="M283" s="17"/>
    </row>
    <row r="284" spans="1:13">
      <c r="A284" s="42">
        <v>277</v>
      </c>
      <c r="B284" s="17"/>
      <c r="C284" s="17"/>
      <c r="D284" s="17"/>
      <c r="E284" s="28"/>
      <c r="F284" s="28"/>
      <c r="G284" s="19"/>
      <c r="H284" s="33"/>
      <c r="I284" s="30"/>
      <c r="J284" s="43" t="e">
        <f t="shared" si="6"/>
        <v>#DIV/0!</v>
      </c>
      <c r="K284" s="18"/>
      <c r="L284" s="18"/>
      <c r="M284" s="17"/>
    </row>
    <row r="285" spans="1:13">
      <c r="A285">
        <v>278</v>
      </c>
      <c r="B285" s="17"/>
      <c r="C285" s="17"/>
      <c r="D285" s="17"/>
      <c r="E285" s="28"/>
      <c r="F285" s="28"/>
      <c r="G285" s="19"/>
      <c r="H285" s="33"/>
      <c r="I285" s="30"/>
      <c r="J285" s="9" t="e">
        <f t="shared" si="6"/>
        <v>#DIV/0!</v>
      </c>
      <c r="K285" s="18"/>
      <c r="L285" s="18"/>
      <c r="M285" s="17"/>
    </row>
    <row r="286" spans="1:13">
      <c r="A286">
        <v>279</v>
      </c>
      <c r="B286" s="17"/>
      <c r="C286" s="17"/>
      <c r="D286" s="17"/>
      <c r="E286" s="28"/>
      <c r="F286" s="28"/>
      <c r="G286" s="19"/>
      <c r="H286" s="33"/>
      <c r="I286" s="30"/>
      <c r="J286" s="43" t="e">
        <f t="shared" si="6"/>
        <v>#DIV/0!</v>
      </c>
      <c r="K286" s="18"/>
      <c r="L286" s="18"/>
      <c r="M286" s="17"/>
    </row>
    <row r="287" spans="1:13">
      <c r="A287">
        <v>280</v>
      </c>
      <c r="B287" s="17"/>
      <c r="C287" s="17"/>
      <c r="D287" s="17"/>
      <c r="E287" s="28"/>
      <c r="F287" s="28"/>
      <c r="G287" s="19"/>
      <c r="H287" s="33"/>
      <c r="I287" s="30"/>
      <c r="J287" s="43" t="e">
        <f t="shared" si="6"/>
        <v>#DIV/0!</v>
      </c>
      <c r="K287" s="18"/>
      <c r="L287" s="18"/>
      <c r="M287" s="17"/>
    </row>
    <row r="288" spans="1:13">
      <c r="A288">
        <v>281</v>
      </c>
      <c r="B288" s="17"/>
      <c r="C288" s="17"/>
      <c r="D288" s="17"/>
      <c r="E288" s="28"/>
      <c r="F288" s="28"/>
      <c r="G288" s="19"/>
      <c r="H288" s="33"/>
      <c r="I288" s="30"/>
      <c r="J288" s="9" t="e">
        <f t="shared" si="6"/>
        <v>#DIV/0!</v>
      </c>
      <c r="K288" s="18"/>
      <c r="L288" s="18"/>
      <c r="M288" s="17"/>
    </row>
    <row r="289" spans="1:13">
      <c r="A289">
        <v>282</v>
      </c>
      <c r="B289" s="17"/>
      <c r="C289" s="17"/>
      <c r="D289" s="17"/>
      <c r="E289" s="28"/>
      <c r="F289" s="28"/>
      <c r="G289" s="19"/>
      <c r="H289" s="33"/>
      <c r="I289" s="30"/>
      <c r="J289" s="9" t="e">
        <f t="shared" si="6"/>
        <v>#DIV/0!</v>
      </c>
      <c r="K289" s="18"/>
      <c r="L289" s="18"/>
      <c r="M289" s="17"/>
    </row>
    <row r="290" spans="1:13">
      <c r="A290">
        <v>283</v>
      </c>
      <c r="B290" s="17"/>
      <c r="C290" s="17"/>
      <c r="D290" s="17"/>
      <c r="E290" s="28"/>
      <c r="F290" s="28"/>
      <c r="G290" s="19"/>
      <c r="H290" s="33"/>
      <c r="I290" s="30"/>
      <c r="J290" s="9" t="e">
        <f t="shared" si="6"/>
        <v>#DIV/0!</v>
      </c>
      <c r="K290" s="18"/>
      <c r="L290" s="18"/>
      <c r="M290" s="17"/>
    </row>
    <row r="291" spans="1:13">
      <c r="A291">
        <v>284</v>
      </c>
      <c r="B291" s="17"/>
      <c r="C291" s="17"/>
      <c r="D291" s="17"/>
      <c r="E291" s="28"/>
      <c r="F291" s="28"/>
      <c r="G291" s="19"/>
      <c r="H291" s="33"/>
      <c r="I291" s="30"/>
      <c r="J291" s="9" t="e">
        <f t="shared" si="6"/>
        <v>#DIV/0!</v>
      </c>
      <c r="K291" s="18"/>
      <c r="L291" s="18"/>
      <c r="M291" s="17"/>
    </row>
    <row r="292" spans="1:13">
      <c r="A292">
        <v>285</v>
      </c>
      <c r="B292" s="17"/>
      <c r="C292" s="17"/>
      <c r="D292" s="17"/>
      <c r="E292" s="28"/>
      <c r="F292" s="28"/>
      <c r="G292" s="19"/>
      <c r="H292" s="33"/>
      <c r="I292" s="30"/>
      <c r="J292" s="43" t="e">
        <f t="shared" si="6"/>
        <v>#DIV/0!</v>
      </c>
      <c r="K292" s="18"/>
      <c r="L292" s="18"/>
      <c r="M292" s="17"/>
    </row>
    <row r="293" spans="1:13">
      <c r="A293" s="42">
        <v>286</v>
      </c>
      <c r="B293" s="17"/>
      <c r="C293" s="17"/>
      <c r="D293" s="17"/>
      <c r="E293" s="28"/>
      <c r="F293" s="28"/>
      <c r="G293" s="19"/>
      <c r="H293" s="33"/>
      <c r="I293" s="30"/>
      <c r="J293" s="43" t="e">
        <f t="shared" si="6"/>
        <v>#DIV/0!</v>
      </c>
      <c r="K293" s="18"/>
      <c r="L293" s="18"/>
      <c r="M293" s="17"/>
    </row>
    <row r="294" spans="1:13">
      <c r="A294" s="42">
        <v>287</v>
      </c>
      <c r="B294" s="17"/>
      <c r="C294" s="17"/>
      <c r="D294" s="17"/>
      <c r="E294" s="28"/>
      <c r="F294" s="28"/>
      <c r="G294" s="19"/>
      <c r="H294" s="33"/>
      <c r="I294" s="30"/>
      <c r="J294" s="9" t="e">
        <f t="shared" si="6"/>
        <v>#DIV/0!</v>
      </c>
      <c r="K294" s="18"/>
      <c r="L294" s="18"/>
      <c r="M294" s="17"/>
    </row>
    <row r="295" spans="1:13">
      <c r="A295">
        <v>288</v>
      </c>
      <c r="B295" s="17"/>
      <c r="C295" s="17"/>
      <c r="D295" s="17"/>
      <c r="E295" s="28"/>
      <c r="F295" s="28"/>
      <c r="G295" s="19"/>
      <c r="H295" s="33"/>
      <c r="I295" s="30"/>
      <c r="J295" s="43" t="e">
        <f t="shared" si="6"/>
        <v>#DIV/0!</v>
      </c>
      <c r="K295" s="18"/>
      <c r="L295" s="18"/>
      <c r="M295" s="17"/>
    </row>
    <row r="296" spans="1:13">
      <c r="A296">
        <v>289</v>
      </c>
      <c r="B296" s="17"/>
      <c r="C296" s="17"/>
      <c r="D296" s="17"/>
      <c r="E296" s="28"/>
      <c r="F296" s="28"/>
      <c r="G296" s="19"/>
      <c r="H296" s="33"/>
      <c r="I296" s="30"/>
      <c r="J296" s="43" t="e">
        <f t="shared" si="6"/>
        <v>#DIV/0!</v>
      </c>
      <c r="K296" s="18"/>
      <c r="L296" s="18"/>
      <c r="M296" s="17"/>
    </row>
    <row r="297" spans="1:13">
      <c r="A297">
        <v>290</v>
      </c>
      <c r="B297" s="17"/>
      <c r="C297" s="17"/>
      <c r="D297" s="17"/>
      <c r="E297" s="28"/>
      <c r="F297" s="28"/>
      <c r="G297" s="19"/>
      <c r="H297" s="33"/>
      <c r="I297" s="30"/>
      <c r="J297" s="9" t="e">
        <f t="shared" si="6"/>
        <v>#DIV/0!</v>
      </c>
      <c r="K297" s="18"/>
      <c r="L297" s="18"/>
      <c r="M297" s="17"/>
    </row>
    <row r="298" spans="1:13">
      <c r="A298">
        <v>291</v>
      </c>
      <c r="B298" s="17"/>
      <c r="C298" s="17"/>
      <c r="D298" s="17"/>
      <c r="E298" s="28"/>
      <c r="F298" s="28"/>
      <c r="G298" s="19"/>
      <c r="H298" s="33"/>
      <c r="I298" s="30"/>
      <c r="J298" s="9" t="e">
        <f t="shared" si="6"/>
        <v>#DIV/0!</v>
      </c>
      <c r="K298" s="18"/>
      <c r="L298" s="18"/>
      <c r="M298" s="17"/>
    </row>
    <row r="299" spans="1:13">
      <c r="A299">
        <v>292</v>
      </c>
      <c r="B299" s="17"/>
      <c r="C299" s="17"/>
      <c r="D299" s="17"/>
      <c r="E299" s="28"/>
      <c r="F299" s="28"/>
      <c r="G299" s="19"/>
      <c r="H299" s="33"/>
      <c r="I299" s="30"/>
      <c r="J299" s="9" t="e">
        <f t="shared" si="6"/>
        <v>#DIV/0!</v>
      </c>
      <c r="K299" s="18"/>
      <c r="L299" s="18"/>
      <c r="M299" s="17"/>
    </row>
    <row r="300" spans="1:13">
      <c r="A300">
        <v>293</v>
      </c>
      <c r="B300" s="17"/>
      <c r="C300" s="17"/>
      <c r="D300" s="17"/>
      <c r="E300" s="28"/>
      <c r="F300" s="28"/>
      <c r="G300" s="19"/>
      <c r="H300" s="33"/>
      <c r="I300" s="30"/>
      <c r="J300" s="9" t="e">
        <f t="shared" si="6"/>
        <v>#DIV/0!</v>
      </c>
      <c r="K300" s="18"/>
      <c r="L300" s="18"/>
      <c r="M300" s="17"/>
    </row>
    <row r="301" spans="1:13">
      <c r="A301">
        <v>294</v>
      </c>
      <c r="B301" s="17"/>
      <c r="C301" s="17"/>
      <c r="D301" s="17"/>
      <c r="E301" s="28"/>
      <c r="F301" s="28"/>
      <c r="G301" s="19"/>
      <c r="H301" s="33"/>
      <c r="I301" s="30"/>
      <c r="J301" s="43" t="e">
        <f t="shared" si="6"/>
        <v>#DIV/0!</v>
      </c>
      <c r="K301" s="18"/>
      <c r="L301" s="18"/>
      <c r="M301" s="17"/>
    </row>
    <row r="302" spans="1:13">
      <c r="A302">
        <v>295</v>
      </c>
      <c r="B302" s="17"/>
      <c r="C302" s="17"/>
      <c r="D302" s="17"/>
      <c r="E302" s="28"/>
      <c r="F302" s="28"/>
      <c r="G302" s="19"/>
      <c r="H302" s="33"/>
      <c r="I302" s="30"/>
      <c r="J302" s="43" t="e">
        <f t="shared" si="6"/>
        <v>#DIV/0!</v>
      </c>
      <c r="K302" s="18"/>
      <c r="L302" s="18"/>
      <c r="M302" s="17"/>
    </row>
    <row r="303" spans="1:13">
      <c r="A303" s="42">
        <v>296</v>
      </c>
      <c r="B303" s="17"/>
      <c r="C303" s="17"/>
      <c r="D303" s="17"/>
      <c r="E303" s="28"/>
      <c r="F303" s="28"/>
      <c r="G303" s="19"/>
      <c r="H303" s="33"/>
      <c r="I303" s="30"/>
      <c r="J303" s="9" t="e">
        <f t="shared" si="6"/>
        <v>#DIV/0!</v>
      </c>
      <c r="K303" s="18"/>
      <c r="L303" s="18"/>
      <c r="M303" s="17"/>
    </row>
    <row r="304" spans="1:13">
      <c r="A304" s="42">
        <v>297</v>
      </c>
      <c r="B304" s="17"/>
      <c r="C304" s="17"/>
      <c r="D304" s="17"/>
      <c r="E304" s="28"/>
      <c r="F304" s="28"/>
      <c r="G304" s="19"/>
      <c r="H304" s="33"/>
      <c r="I304" s="30"/>
      <c r="J304" s="43" t="e">
        <f t="shared" si="6"/>
        <v>#DIV/0!</v>
      </c>
      <c r="K304" s="18"/>
      <c r="L304" s="18"/>
      <c r="M304" s="17"/>
    </row>
    <row r="305" spans="1:13">
      <c r="A305">
        <v>298</v>
      </c>
      <c r="B305" s="17"/>
      <c r="C305" s="17"/>
      <c r="D305" s="17"/>
      <c r="E305" s="28"/>
      <c r="F305" s="28"/>
      <c r="G305" s="19"/>
      <c r="H305" s="33"/>
      <c r="I305" s="30"/>
      <c r="J305" s="43" t="e">
        <f t="shared" si="6"/>
        <v>#DIV/0!</v>
      </c>
      <c r="K305" s="18"/>
      <c r="L305" s="18"/>
      <c r="M305" s="17"/>
    </row>
    <row r="306" spans="1:13">
      <c r="A306">
        <v>299</v>
      </c>
      <c r="B306" s="17"/>
      <c r="C306" s="17"/>
      <c r="D306" s="17"/>
      <c r="E306" s="28"/>
      <c r="F306" s="28"/>
      <c r="G306" s="19"/>
      <c r="H306" s="33"/>
      <c r="I306" s="30"/>
      <c r="J306" s="9" t="e">
        <f t="shared" si="6"/>
        <v>#DIV/0!</v>
      </c>
      <c r="K306" s="18"/>
      <c r="L306" s="18"/>
      <c r="M306" s="17"/>
    </row>
    <row r="307" spans="1:13">
      <c r="A307">
        <v>300</v>
      </c>
      <c r="B307" s="17"/>
      <c r="C307" s="17"/>
      <c r="D307" s="17"/>
      <c r="E307" s="28"/>
      <c r="F307" s="28"/>
      <c r="G307" s="19"/>
      <c r="H307" s="33"/>
      <c r="I307" s="30"/>
      <c r="J307" s="9" t="e">
        <f t="shared" si="6"/>
        <v>#DIV/0!</v>
      </c>
      <c r="K307" s="18"/>
      <c r="L307" s="18"/>
      <c r="M307" s="17"/>
    </row>
    <row r="308" spans="1:13">
      <c r="A308">
        <v>301</v>
      </c>
      <c r="B308" s="17"/>
      <c r="C308" s="17"/>
      <c r="D308" s="17"/>
      <c r="E308" s="28"/>
      <c r="F308" s="28"/>
      <c r="G308" s="19"/>
      <c r="H308" s="33"/>
      <c r="I308" s="30"/>
      <c r="J308" s="9" t="e">
        <f t="shared" si="6"/>
        <v>#DIV/0!</v>
      </c>
      <c r="K308" s="18"/>
      <c r="L308" s="18"/>
      <c r="M308" s="17"/>
    </row>
    <row r="309" spans="1:13">
      <c r="A309">
        <v>302</v>
      </c>
      <c r="B309" s="17"/>
      <c r="C309" s="17"/>
      <c r="D309" s="17"/>
      <c r="E309" s="28"/>
      <c r="F309" s="28"/>
      <c r="G309" s="19"/>
      <c r="H309" s="33"/>
      <c r="I309" s="30"/>
      <c r="J309" s="9" t="e">
        <f t="shared" si="6"/>
        <v>#DIV/0!</v>
      </c>
      <c r="K309" s="18"/>
      <c r="L309" s="18"/>
      <c r="M309" s="17"/>
    </row>
    <row r="310" spans="1:13">
      <c r="A310">
        <v>303</v>
      </c>
      <c r="B310" s="17"/>
      <c r="C310" s="17"/>
      <c r="D310" s="17"/>
      <c r="E310" s="28"/>
      <c r="F310" s="28"/>
      <c r="G310" s="19"/>
      <c r="H310" s="33"/>
      <c r="I310" s="30"/>
      <c r="J310" s="43" t="e">
        <f t="shared" si="6"/>
        <v>#DIV/0!</v>
      </c>
      <c r="K310" s="18"/>
      <c r="L310" s="18"/>
      <c r="M310" s="17"/>
    </row>
    <row r="311" spans="1:13">
      <c r="A311">
        <v>304</v>
      </c>
      <c r="B311" s="17"/>
      <c r="C311" s="17"/>
      <c r="D311" s="17"/>
      <c r="E311" s="28"/>
      <c r="F311" s="28"/>
      <c r="G311" s="19"/>
      <c r="H311" s="33"/>
      <c r="I311" s="30"/>
      <c r="J311" s="43" t="e">
        <f t="shared" si="6"/>
        <v>#DIV/0!</v>
      </c>
      <c r="K311" s="18"/>
      <c r="L311" s="18"/>
      <c r="M311" s="17"/>
    </row>
    <row r="312" spans="1:13">
      <c r="A312">
        <v>305</v>
      </c>
      <c r="B312" s="17"/>
      <c r="C312" s="17"/>
      <c r="D312" s="17"/>
      <c r="E312" s="28"/>
      <c r="F312" s="28"/>
      <c r="G312" s="19"/>
      <c r="H312" s="33"/>
      <c r="I312" s="30"/>
      <c r="J312" s="9" t="e">
        <f t="shared" si="6"/>
        <v>#DIV/0!</v>
      </c>
      <c r="K312" s="18"/>
      <c r="L312" s="18"/>
      <c r="M312" s="17"/>
    </row>
    <row r="313" spans="1:13">
      <c r="A313" s="42">
        <v>306</v>
      </c>
      <c r="B313" s="17"/>
      <c r="C313" s="17"/>
      <c r="D313" s="17"/>
      <c r="E313" s="28"/>
      <c r="F313" s="28"/>
      <c r="G313" s="19"/>
      <c r="H313" s="33"/>
      <c r="I313" s="30"/>
      <c r="J313" s="43" t="e">
        <f t="shared" si="6"/>
        <v>#DIV/0!</v>
      </c>
      <c r="K313" s="18"/>
      <c r="L313" s="18"/>
      <c r="M313" s="17"/>
    </row>
    <row r="314" spans="1:13">
      <c r="A314" s="42">
        <v>307</v>
      </c>
      <c r="B314" s="17"/>
      <c r="C314" s="17"/>
      <c r="D314" s="17"/>
      <c r="E314" s="28"/>
      <c r="F314" s="28"/>
      <c r="G314" s="19"/>
      <c r="H314" s="33"/>
      <c r="I314" s="30"/>
      <c r="J314" s="43" t="e">
        <f t="shared" si="6"/>
        <v>#DIV/0!</v>
      </c>
      <c r="K314" s="18"/>
      <c r="L314" s="18"/>
      <c r="M314" s="17"/>
    </row>
    <row r="315" spans="1:13">
      <c r="A315">
        <v>308</v>
      </c>
      <c r="B315" s="17"/>
      <c r="C315" s="17"/>
      <c r="D315" s="17"/>
      <c r="E315" s="28"/>
      <c r="F315" s="28"/>
      <c r="G315" s="19"/>
      <c r="H315" s="33"/>
      <c r="I315" s="30"/>
      <c r="J315" s="9" t="e">
        <f t="shared" si="6"/>
        <v>#DIV/0!</v>
      </c>
      <c r="K315" s="18"/>
      <c r="L315" s="18"/>
      <c r="M315" s="17"/>
    </row>
    <row r="316" spans="1:13">
      <c r="A316">
        <v>309</v>
      </c>
      <c r="B316" s="17"/>
      <c r="C316" s="17"/>
      <c r="D316" s="17"/>
      <c r="E316" s="28"/>
      <c r="F316" s="28"/>
      <c r="G316" s="19"/>
      <c r="H316" s="33"/>
      <c r="I316" s="30"/>
      <c r="J316" s="9" t="e">
        <f t="shared" si="6"/>
        <v>#DIV/0!</v>
      </c>
      <c r="K316" s="18"/>
      <c r="L316" s="18"/>
      <c r="M316" s="17"/>
    </row>
    <row r="317" spans="1:13">
      <c r="A317">
        <v>310</v>
      </c>
      <c r="B317" s="17"/>
      <c r="C317" s="17"/>
      <c r="D317" s="17"/>
      <c r="E317" s="28"/>
      <c r="F317" s="28"/>
      <c r="G317" s="19"/>
      <c r="H317" s="33"/>
      <c r="I317" s="30"/>
      <c r="J317" s="9" t="e">
        <f t="shared" si="6"/>
        <v>#DIV/0!</v>
      </c>
      <c r="K317" s="18"/>
      <c r="L317" s="18"/>
      <c r="M317" s="17"/>
    </row>
    <row r="318" spans="1:13">
      <c r="A318">
        <v>311</v>
      </c>
      <c r="B318" s="17"/>
      <c r="C318" s="17"/>
      <c r="D318" s="17"/>
      <c r="E318" s="28"/>
      <c r="F318" s="28"/>
      <c r="G318" s="19"/>
      <c r="H318" s="33"/>
      <c r="I318" s="30"/>
      <c r="J318" s="9" t="e">
        <f t="shared" si="6"/>
        <v>#DIV/0!</v>
      </c>
      <c r="K318" s="18"/>
      <c r="L318" s="18"/>
      <c r="M318" s="17"/>
    </row>
    <row r="319" spans="1:13">
      <c r="A319">
        <v>312</v>
      </c>
      <c r="B319" s="17"/>
      <c r="C319" s="17"/>
      <c r="D319" s="17"/>
      <c r="E319" s="28"/>
      <c r="F319" s="28"/>
      <c r="G319" s="19"/>
      <c r="H319" s="33"/>
      <c r="I319" s="30"/>
      <c r="J319" s="43" t="e">
        <f t="shared" si="6"/>
        <v>#DIV/0!</v>
      </c>
      <c r="K319" s="18"/>
      <c r="L319" s="18"/>
      <c r="M319" s="17"/>
    </row>
    <row r="320" spans="1:13">
      <c r="A320">
        <v>313</v>
      </c>
      <c r="B320" s="17"/>
      <c r="C320" s="17"/>
      <c r="D320" s="17"/>
      <c r="E320" s="28"/>
      <c r="F320" s="28"/>
      <c r="G320" s="19"/>
      <c r="H320" s="33"/>
      <c r="I320" s="30"/>
      <c r="J320" s="43" t="e">
        <f t="shared" si="6"/>
        <v>#DIV/0!</v>
      </c>
      <c r="K320" s="18"/>
      <c r="L320" s="18"/>
      <c r="M320" s="17"/>
    </row>
    <row r="321" spans="1:13">
      <c r="A321">
        <v>314</v>
      </c>
      <c r="B321" s="17"/>
      <c r="C321" s="17"/>
      <c r="D321" s="17"/>
      <c r="E321" s="28"/>
      <c r="F321" s="28"/>
      <c r="G321" s="19"/>
      <c r="H321" s="33"/>
      <c r="I321" s="30"/>
      <c r="J321" s="9" t="e">
        <f t="shared" si="6"/>
        <v>#DIV/0!</v>
      </c>
      <c r="K321" s="18"/>
      <c r="L321" s="18"/>
      <c r="M321" s="17"/>
    </row>
    <row r="322" spans="1:13">
      <c r="A322">
        <v>315</v>
      </c>
      <c r="B322" s="17"/>
      <c r="C322" s="17"/>
      <c r="D322" s="17"/>
      <c r="E322" s="28"/>
      <c r="F322" s="28"/>
      <c r="G322" s="19"/>
      <c r="H322" s="33"/>
      <c r="I322" s="30"/>
      <c r="J322" s="43" t="e">
        <f t="shared" si="6"/>
        <v>#DIV/0!</v>
      </c>
      <c r="K322" s="18"/>
      <c r="L322" s="18"/>
      <c r="M322" s="17"/>
    </row>
    <row r="323" spans="1:13">
      <c r="A323" s="42">
        <v>316</v>
      </c>
      <c r="B323" s="17"/>
      <c r="C323" s="17"/>
      <c r="D323" s="17"/>
      <c r="E323" s="28"/>
      <c r="F323" s="28"/>
      <c r="G323" s="19"/>
      <c r="H323" s="33"/>
      <c r="I323" s="30"/>
      <c r="J323" s="43" t="e">
        <f t="shared" si="6"/>
        <v>#DIV/0!</v>
      </c>
      <c r="K323" s="18"/>
      <c r="L323" s="18"/>
      <c r="M323" s="17"/>
    </row>
    <row r="324" spans="1:13">
      <c r="A324" s="42">
        <v>317</v>
      </c>
      <c r="B324" s="17"/>
      <c r="C324" s="17"/>
      <c r="D324" s="17"/>
      <c r="E324" s="28"/>
      <c r="F324" s="28"/>
      <c r="G324" s="19"/>
      <c r="H324" s="33"/>
      <c r="I324" s="30"/>
      <c r="J324" s="9" t="e">
        <f t="shared" si="6"/>
        <v>#DIV/0!</v>
      </c>
      <c r="K324" s="18"/>
      <c r="L324" s="18"/>
      <c r="M324" s="17"/>
    </row>
    <row r="325" spans="1:13">
      <c r="A325">
        <v>318</v>
      </c>
      <c r="B325" s="17"/>
      <c r="C325" s="17"/>
      <c r="D325" s="17"/>
      <c r="E325" s="28"/>
      <c r="F325" s="28"/>
      <c r="G325" s="19"/>
      <c r="H325" s="33"/>
      <c r="I325" s="30"/>
      <c r="J325" s="9" t="e">
        <f t="shared" si="6"/>
        <v>#DIV/0!</v>
      </c>
      <c r="K325" s="18"/>
      <c r="L325" s="18"/>
      <c r="M325" s="17"/>
    </row>
    <row r="326" spans="1:13">
      <c r="A326">
        <v>319</v>
      </c>
      <c r="B326" s="17"/>
      <c r="C326" s="17"/>
      <c r="D326" s="17"/>
      <c r="E326" s="28"/>
      <c r="F326" s="28"/>
      <c r="G326" s="19"/>
      <c r="H326" s="33"/>
      <c r="I326" s="30"/>
      <c r="J326" s="9" t="e">
        <f t="shared" si="6"/>
        <v>#DIV/0!</v>
      </c>
      <c r="K326" s="18"/>
      <c r="L326" s="18"/>
      <c r="M326" s="17"/>
    </row>
    <row r="327" spans="1:13">
      <c r="A327">
        <v>320</v>
      </c>
      <c r="B327" s="17"/>
      <c r="C327" s="17"/>
      <c r="D327" s="17"/>
      <c r="E327" s="28"/>
      <c r="F327" s="28"/>
      <c r="G327" s="19"/>
      <c r="H327" s="33"/>
      <c r="I327" s="30"/>
      <c r="J327" s="9" t="e">
        <f t="shared" si="6"/>
        <v>#DIV/0!</v>
      </c>
      <c r="K327" s="18"/>
      <c r="L327" s="18"/>
      <c r="M327" s="17"/>
    </row>
    <row r="328" spans="1:13">
      <c r="A328">
        <v>321</v>
      </c>
      <c r="B328" s="17"/>
      <c r="C328" s="17"/>
      <c r="D328" s="17"/>
      <c r="E328" s="28"/>
      <c r="F328" s="28"/>
      <c r="G328" s="19"/>
      <c r="H328" s="33"/>
      <c r="I328" s="30"/>
      <c r="J328" s="43" t="e">
        <f t="shared" si="6"/>
        <v>#DIV/0!</v>
      </c>
      <c r="K328" s="18"/>
      <c r="L328" s="18"/>
      <c r="M328" s="17"/>
    </row>
    <row r="329" spans="1:13">
      <c r="A329">
        <v>322</v>
      </c>
      <c r="B329" s="17"/>
      <c r="C329" s="17"/>
      <c r="D329" s="17"/>
      <c r="E329" s="28"/>
      <c r="F329" s="28"/>
      <c r="G329" s="19"/>
      <c r="H329" s="33"/>
      <c r="I329" s="30"/>
      <c r="J329" s="43" t="e">
        <f t="shared" si="6"/>
        <v>#DIV/0!</v>
      </c>
      <c r="K329" s="18"/>
      <c r="L329" s="18"/>
      <c r="M329" s="17"/>
    </row>
    <row r="330" spans="1:13">
      <c r="A330">
        <v>323</v>
      </c>
      <c r="B330" s="17"/>
      <c r="C330" s="17"/>
      <c r="D330" s="17"/>
      <c r="E330" s="28"/>
      <c r="F330" s="28"/>
      <c r="G330" s="19"/>
      <c r="H330" s="33"/>
      <c r="I330" s="30"/>
      <c r="J330" s="9" t="e">
        <f t="shared" si="6"/>
        <v>#DIV/0!</v>
      </c>
      <c r="K330" s="18"/>
      <c r="L330" s="18"/>
      <c r="M330" s="17"/>
    </row>
    <row r="331" spans="1:13">
      <c r="A331">
        <v>324</v>
      </c>
      <c r="B331" s="17"/>
      <c r="C331" s="17"/>
      <c r="D331" s="17"/>
      <c r="E331" s="28"/>
      <c r="F331" s="28"/>
      <c r="G331" s="19"/>
      <c r="H331" s="33"/>
      <c r="I331" s="30"/>
      <c r="J331" s="43" t="e">
        <f t="shared" ref="J331:J357" si="7">H331/I331</f>
        <v>#DIV/0!</v>
      </c>
      <c r="K331" s="18"/>
      <c r="L331" s="18"/>
      <c r="M331" s="17"/>
    </row>
    <row r="332" spans="1:13">
      <c r="A332">
        <v>325</v>
      </c>
      <c r="B332" s="17"/>
      <c r="C332" s="17"/>
      <c r="D332" s="17"/>
      <c r="E332" s="28"/>
      <c r="F332" s="28"/>
      <c r="G332" s="19"/>
      <c r="H332" s="33"/>
      <c r="I332" s="30"/>
      <c r="J332" s="43" t="e">
        <f t="shared" si="7"/>
        <v>#DIV/0!</v>
      </c>
      <c r="K332" s="18"/>
      <c r="L332" s="18"/>
      <c r="M332" s="17"/>
    </row>
    <row r="333" spans="1:13">
      <c r="A333" s="42">
        <v>326</v>
      </c>
      <c r="B333" s="17"/>
      <c r="C333" s="17"/>
      <c r="D333" s="17"/>
      <c r="E333" s="28"/>
      <c r="F333" s="28"/>
      <c r="G333" s="19"/>
      <c r="H333" s="33"/>
      <c r="I333" s="30"/>
      <c r="J333" s="9" t="e">
        <f t="shared" si="7"/>
        <v>#DIV/0!</v>
      </c>
      <c r="K333" s="18"/>
      <c r="L333" s="18"/>
      <c r="M333" s="17"/>
    </row>
    <row r="334" spans="1:13">
      <c r="A334" s="42">
        <v>327</v>
      </c>
      <c r="B334" s="17"/>
      <c r="C334" s="17"/>
      <c r="D334" s="17"/>
      <c r="E334" s="28"/>
      <c r="F334" s="28"/>
      <c r="G334" s="19"/>
      <c r="H334" s="33"/>
      <c r="I334" s="30"/>
      <c r="J334" s="9" t="e">
        <f t="shared" si="7"/>
        <v>#DIV/0!</v>
      </c>
      <c r="K334" s="18"/>
      <c r="L334" s="18"/>
      <c r="M334" s="17"/>
    </row>
    <row r="335" spans="1:13">
      <c r="A335">
        <v>328</v>
      </c>
      <c r="B335" s="17"/>
      <c r="C335" s="17"/>
      <c r="D335" s="17"/>
      <c r="E335" s="28"/>
      <c r="F335" s="28"/>
      <c r="G335" s="19"/>
      <c r="H335" s="33"/>
      <c r="I335" s="30"/>
      <c r="J335" s="9" t="e">
        <f t="shared" si="7"/>
        <v>#DIV/0!</v>
      </c>
      <c r="K335" s="18"/>
      <c r="L335" s="18"/>
      <c r="M335" s="17"/>
    </row>
    <row r="336" spans="1:13">
      <c r="A336">
        <v>329</v>
      </c>
      <c r="B336" s="17"/>
      <c r="C336" s="17"/>
      <c r="D336" s="17"/>
      <c r="E336" s="28"/>
      <c r="F336" s="28"/>
      <c r="G336" s="19"/>
      <c r="H336" s="33"/>
      <c r="I336" s="30"/>
      <c r="J336" s="9" t="e">
        <f t="shared" si="7"/>
        <v>#DIV/0!</v>
      </c>
      <c r="K336" s="18"/>
      <c r="L336" s="18"/>
      <c r="M336" s="17"/>
    </row>
    <row r="337" spans="1:13">
      <c r="A337">
        <v>330</v>
      </c>
      <c r="B337" s="17"/>
      <c r="C337" s="17"/>
      <c r="D337" s="17"/>
      <c r="E337" s="28"/>
      <c r="F337" s="28"/>
      <c r="G337" s="19"/>
      <c r="H337" s="33"/>
      <c r="I337" s="30"/>
      <c r="J337" s="43" t="e">
        <f t="shared" si="7"/>
        <v>#DIV/0!</v>
      </c>
      <c r="K337" s="18"/>
      <c r="L337" s="18"/>
      <c r="M337" s="17"/>
    </row>
    <row r="338" spans="1:13">
      <c r="A338">
        <v>331</v>
      </c>
      <c r="B338" s="17"/>
      <c r="C338" s="17"/>
      <c r="D338" s="17"/>
      <c r="E338" s="28"/>
      <c r="F338" s="28"/>
      <c r="G338" s="19"/>
      <c r="H338" s="33"/>
      <c r="I338" s="30"/>
      <c r="J338" s="43" t="e">
        <f t="shared" si="7"/>
        <v>#DIV/0!</v>
      </c>
      <c r="K338" s="18"/>
      <c r="L338" s="18"/>
      <c r="M338" s="17"/>
    </row>
    <row r="339" spans="1:13">
      <c r="A339">
        <v>332</v>
      </c>
      <c r="B339" s="17"/>
      <c r="C339" s="17"/>
      <c r="D339" s="17"/>
      <c r="E339" s="28"/>
      <c r="F339" s="28"/>
      <c r="G339" s="19"/>
      <c r="H339" s="33"/>
      <c r="I339" s="30"/>
      <c r="J339" s="9" t="e">
        <f t="shared" si="7"/>
        <v>#DIV/0!</v>
      </c>
      <c r="K339" s="18"/>
      <c r="L339" s="18"/>
      <c r="M339" s="17"/>
    </row>
    <row r="340" spans="1:13">
      <c r="A340">
        <v>333</v>
      </c>
      <c r="B340" s="17"/>
      <c r="C340" s="17"/>
      <c r="D340" s="17"/>
      <c r="E340" s="28"/>
      <c r="F340" s="28"/>
      <c r="G340" s="19"/>
      <c r="H340" s="33"/>
      <c r="I340" s="30"/>
      <c r="J340" s="43" t="e">
        <f t="shared" si="7"/>
        <v>#DIV/0!</v>
      </c>
      <c r="K340" s="18"/>
      <c r="L340" s="18"/>
      <c r="M340" s="17"/>
    </row>
    <row r="341" spans="1:13">
      <c r="A341">
        <v>334</v>
      </c>
      <c r="B341" s="17"/>
      <c r="C341" s="17"/>
      <c r="D341" s="17"/>
      <c r="E341" s="28"/>
      <c r="F341" s="28"/>
      <c r="G341" s="19"/>
      <c r="H341" s="33"/>
      <c r="I341" s="30"/>
      <c r="J341" s="43" t="e">
        <f t="shared" si="7"/>
        <v>#DIV/0!</v>
      </c>
      <c r="K341" s="18"/>
      <c r="L341" s="18"/>
      <c r="M341" s="17"/>
    </row>
    <row r="342" spans="1:13">
      <c r="A342">
        <v>335</v>
      </c>
      <c r="B342" s="17"/>
      <c r="C342" s="17"/>
      <c r="D342" s="17"/>
      <c r="E342" s="28"/>
      <c r="F342" s="28"/>
      <c r="G342" s="19"/>
      <c r="H342" s="33"/>
      <c r="I342" s="30"/>
      <c r="J342" s="9" t="e">
        <f t="shared" si="7"/>
        <v>#DIV/0!</v>
      </c>
      <c r="K342" s="18"/>
      <c r="L342" s="18"/>
      <c r="M342" s="17"/>
    </row>
    <row r="343" spans="1:13">
      <c r="A343" s="42">
        <v>336</v>
      </c>
      <c r="B343" s="17"/>
      <c r="C343" s="17"/>
      <c r="D343" s="17"/>
      <c r="E343" s="28"/>
      <c r="F343" s="28"/>
      <c r="G343" s="19"/>
      <c r="H343" s="33"/>
      <c r="I343" s="30"/>
      <c r="J343" s="9" t="e">
        <f t="shared" si="7"/>
        <v>#DIV/0!</v>
      </c>
      <c r="K343" s="18"/>
      <c r="L343" s="18"/>
      <c r="M343" s="17"/>
    </row>
    <row r="344" spans="1:13">
      <c r="A344" s="42">
        <v>337</v>
      </c>
      <c r="B344" s="17"/>
      <c r="C344" s="17"/>
      <c r="D344" s="17"/>
      <c r="E344" s="28"/>
      <c r="F344" s="28"/>
      <c r="G344" s="19"/>
      <c r="H344" s="33"/>
      <c r="I344" s="30"/>
      <c r="J344" s="9" t="e">
        <f t="shared" si="7"/>
        <v>#DIV/0!</v>
      </c>
      <c r="K344" s="18"/>
      <c r="L344" s="18"/>
      <c r="M344" s="17"/>
    </row>
    <row r="345" spans="1:13">
      <c r="A345">
        <v>338</v>
      </c>
      <c r="B345" s="17"/>
      <c r="C345" s="17"/>
      <c r="D345" s="17"/>
      <c r="E345" s="28"/>
      <c r="F345" s="28"/>
      <c r="G345" s="19"/>
      <c r="H345" s="33"/>
      <c r="I345" s="30"/>
      <c r="J345" s="9" t="e">
        <f t="shared" si="7"/>
        <v>#DIV/0!</v>
      </c>
      <c r="K345" s="18"/>
      <c r="L345" s="18"/>
      <c r="M345" s="17"/>
    </row>
    <row r="346" spans="1:13">
      <c r="A346">
        <v>339</v>
      </c>
      <c r="B346" s="17"/>
      <c r="C346" s="17"/>
      <c r="D346" s="17"/>
      <c r="E346" s="28"/>
      <c r="F346" s="28"/>
      <c r="G346" s="19"/>
      <c r="H346" s="33"/>
      <c r="I346" s="30"/>
      <c r="J346" s="43" t="e">
        <f t="shared" si="7"/>
        <v>#DIV/0!</v>
      </c>
      <c r="K346" s="18"/>
      <c r="L346" s="18"/>
      <c r="M346" s="17"/>
    </row>
    <row r="347" spans="1:13">
      <c r="A347">
        <v>340</v>
      </c>
      <c r="B347" s="17"/>
      <c r="C347" s="17"/>
      <c r="D347" s="17"/>
      <c r="E347" s="28"/>
      <c r="F347" s="28"/>
      <c r="G347" s="19"/>
      <c r="H347" s="33"/>
      <c r="I347" s="30"/>
      <c r="J347" s="43" t="e">
        <f t="shared" si="7"/>
        <v>#DIV/0!</v>
      </c>
      <c r="K347" s="18"/>
      <c r="L347" s="18"/>
      <c r="M347" s="17"/>
    </row>
    <row r="348" spans="1:13">
      <c r="A348">
        <v>341</v>
      </c>
      <c r="B348" s="17"/>
      <c r="C348" s="17"/>
      <c r="D348" s="17"/>
      <c r="E348" s="28"/>
      <c r="F348" s="28"/>
      <c r="G348" s="19"/>
      <c r="H348" s="33"/>
      <c r="I348" s="30"/>
      <c r="J348" s="9" t="e">
        <f t="shared" si="7"/>
        <v>#DIV/0!</v>
      </c>
      <c r="K348" s="18"/>
      <c r="L348" s="18"/>
      <c r="M348" s="17"/>
    </row>
    <row r="349" spans="1:13">
      <c r="A349">
        <v>342</v>
      </c>
      <c r="B349" s="17"/>
      <c r="C349" s="17"/>
      <c r="D349" s="17"/>
      <c r="E349" s="28"/>
      <c r="F349" s="28"/>
      <c r="G349" s="19"/>
      <c r="H349" s="33"/>
      <c r="I349" s="30"/>
      <c r="J349" s="43" t="e">
        <f t="shared" si="7"/>
        <v>#DIV/0!</v>
      </c>
      <c r="K349" s="18"/>
      <c r="L349" s="18"/>
      <c r="M349" s="17"/>
    </row>
    <row r="350" spans="1:13">
      <c r="A350">
        <v>343</v>
      </c>
      <c r="B350" s="17"/>
      <c r="C350" s="17"/>
      <c r="D350" s="17"/>
      <c r="E350" s="28"/>
      <c r="F350" s="28"/>
      <c r="G350" s="19"/>
      <c r="H350" s="33"/>
      <c r="I350" s="30"/>
      <c r="J350" s="43" t="e">
        <f t="shared" si="7"/>
        <v>#DIV/0!</v>
      </c>
      <c r="K350" s="18"/>
      <c r="L350" s="18"/>
      <c r="M350" s="17"/>
    </row>
    <row r="351" spans="1:13">
      <c r="A351">
        <v>344</v>
      </c>
      <c r="B351" s="17"/>
      <c r="C351" s="17"/>
      <c r="D351" s="17"/>
      <c r="E351" s="28"/>
      <c r="F351" s="28"/>
      <c r="G351" s="19"/>
      <c r="H351" s="33"/>
      <c r="I351" s="30"/>
      <c r="J351" s="9" t="e">
        <f t="shared" si="7"/>
        <v>#DIV/0!</v>
      </c>
      <c r="K351" s="18"/>
      <c r="L351" s="18"/>
      <c r="M351" s="17"/>
    </row>
    <row r="352" spans="1:13">
      <c r="A352">
        <v>345</v>
      </c>
      <c r="B352" s="17"/>
      <c r="C352" s="17"/>
      <c r="D352" s="17"/>
      <c r="E352" s="28"/>
      <c r="F352" s="28"/>
      <c r="G352" s="19"/>
      <c r="H352" s="33"/>
      <c r="I352" s="30"/>
      <c r="J352" s="9" t="e">
        <f t="shared" si="7"/>
        <v>#DIV/0!</v>
      </c>
      <c r="K352" s="18"/>
      <c r="L352" s="18"/>
      <c r="M352" s="17"/>
    </row>
    <row r="353" spans="1:13">
      <c r="A353" s="42">
        <v>346</v>
      </c>
      <c r="B353" s="17"/>
      <c r="C353" s="17"/>
      <c r="D353" s="17"/>
      <c r="E353" s="28"/>
      <c r="F353" s="28"/>
      <c r="G353" s="19"/>
      <c r="H353" s="33"/>
      <c r="I353" s="30"/>
      <c r="J353" s="9" t="e">
        <f t="shared" si="7"/>
        <v>#DIV/0!</v>
      </c>
      <c r="K353" s="18"/>
      <c r="L353" s="18"/>
      <c r="M353" s="17"/>
    </row>
    <row r="354" spans="1:13">
      <c r="A354" s="42">
        <v>347</v>
      </c>
      <c r="B354" s="17"/>
      <c r="C354" s="17"/>
      <c r="D354" s="17"/>
      <c r="E354" s="28"/>
      <c r="F354" s="28"/>
      <c r="G354" s="19"/>
      <c r="H354" s="33"/>
      <c r="I354" s="30"/>
      <c r="J354" s="9" t="e">
        <f t="shared" si="7"/>
        <v>#DIV/0!</v>
      </c>
      <c r="K354" s="18"/>
      <c r="L354" s="18"/>
      <c r="M354" s="17"/>
    </row>
    <row r="355" spans="1:13">
      <c r="A355">
        <v>348</v>
      </c>
      <c r="B355" s="17"/>
      <c r="C355" s="17"/>
      <c r="D355" s="17"/>
      <c r="E355" s="28"/>
      <c r="F355" s="28"/>
      <c r="G355" s="19"/>
      <c r="H355" s="33"/>
      <c r="I355" s="30"/>
      <c r="J355" s="43" t="e">
        <f t="shared" si="7"/>
        <v>#DIV/0!</v>
      </c>
      <c r="K355" s="18"/>
      <c r="L355" s="18"/>
      <c r="M355" s="17"/>
    </row>
    <row r="356" spans="1:13">
      <c r="A356">
        <v>349</v>
      </c>
      <c r="B356" s="17"/>
      <c r="C356" s="17"/>
      <c r="D356" s="17"/>
      <c r="E356" s="28"/>
      <c r="F356" s="28"/>
      <c r="G356" s="19"/>
      <c r="H356" s="33"/>
      <c r="I356" s="30"/>
      <c r="J356" s="43" t="e">
        <f t="shared" si="7"/>
        <v>#DIV/0!</v>
      </c>
      <c r="K356" s="18"/>
      <c r="L356" s="18"/>
      <c r="M356" s="17"/>
    </row>
    <row r="357" spans="1:13">
      <c r="A357">
        <v>350</v>
      </c>
      <c r="B357" s="17"/>
      <c r="C357" s="17"/>
      <c r="D357" s="17"/>
      <c r="E357" s="28"/>
      <c r="F357" s="28"/>
      <c r="G357" s="19"/>
      <c r="H357" s="33"/>
      <c r="I357" s="30"/>
      <c r="J357" s="9" t="e">
        <f t="shared" si="7"/>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7"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heetViews>
  <sheetFormatPr defaultRowHeight="13.5"/>
  <cols>
    <col min="2" max="2" width="20" customWidth="1"/>
    <col min="5" max="5" width="13" bestFit="1" customWidth="1"/>
    <col min="7" max="7" width="13.125" bestFit="1" customWidth="1"/>
    <col min="8" max="8" width="12.875" bestFit="1" customWidth="1"/>
    <col min="9" max="9" width="11.37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1522964809</v>
      </c>
      <c r="I5" s="75">
        <f>SUM(I6:I65)</f>
        <v>181772766</v>
      </c>
      <c r="J5" s="22">
        <f>H5/I5</f>
        <v>8.3783992647171353</v>
      </c>
    </row>
    <row r="6" spans="1:10" ht="14.25" thickTop="1">
      <c r="A6">
        <v>1</v>
      </c>
      <c r="B6" s="17" t="s">
        <v>1441</v>
      </c>
      <c r="C6" s="17" t="s">
        <v>52</v>
      </c>
      <c r="D6" s="17" t="s">
        <v>1442</v>
      </c>
      <c r="E6" s="77">
        <v>1</v>
      </c>
      <c r="F6" s="17" t="s">
        <v>1443</v>
      </c>
      <c r="G6" s="28" t="s">
        <v>78</v>
      </c>
      <c r="H6" s="5">
        <v>1411538112</v>
      </c>
      <c r="I6" s="5">
        <v>177722425</v>
      </c>
      <c r="J6" s="76">
        <f>H6/I6</f>
        <v>7.9423748128577474</v>
      </c>
    </row>
    <row r="7" spans="1:10">
      <c r="A7">
        <v>2</v>
      </c>
      <c r="B7" s="17" t="s">
        <v>1444</v>
      </c>
      <c r="C7" s="17" t="s">
        <v>52</v>
      </c>
      <c r="D7" s="17" t="s">
        <v>1445</v>
      </c>
      <c r="E7" s="77">
        <v>1</v>
      </c>
      <c r="F7" s="17" t="s">
        <v>1443</v>
      </c>
      <c r="G7" s="28" t="s">
        <v>78</v>
      </c>
      <c r="H7" s="5">
        <v>11511808</v>
      </c>
      <c r="I7" s="5">
        <v>605000</v>
      </c>
      <c r="J7" s="17">
        <f t="shared" ref="J7:J65" si="0">H7/I7</f>
        <v>19.027781818181818</v>
      </c>
    </row>
    <row r="8" spans="1:10">
      <c r="A8">
        <v>3</v>
      </c>
      <c r="B8" s="17" t="s">
        <v>1446</v>
      </c>
      <c r="C8" s="17" t="s">
        <v>1447</v>
      </c>
      <c r="D8" s="17" t="s">
        <v>1448</v>
      </c>
      <c r="E8" s="77"/>
      <c r="F8" s="17" t="s">
        <v>1449</v>
      </c>
      <c r="G8" s="28" t="s">
        <v>78</v>
      </c>
      <c r="H8" s="5">
        <v>99914889</v>
      </c>
      <c r="I8" s="5">
        <v>3445341</v>
      </c>
      <c r="J8" s="17">
        <f t="shared" si="0"/>
        <v>29</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9"/>
  <sheetViews>
    <sheetView view="pageBreakPreview" zoomScale="60" zoomScaleNormal="100" workbookViewId="0">
      <selection activeCell="H41" sqref="H41"/>
    </sheetView>
  </sheetViews>
  <sheetFormatPr defaultRowHeight="13.5"/>
  <cols>
    <col min="2" max="2" width="22.125"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6" max="26" width="12" customWidth="1"/>
  </cols>
  <sheetData>
    <row r="1" spans="1:39">
      <c r="A1" t="s">
        <v>0</v>
      </c>
      <c r="B1" s="1" t="e">
        <f>#REF!</f>
        <v>#REF!</v>
      </c>
      <c r="I1" t="s">
        <v>1</v>
      </c>
    </row>
    <row r="2" spans="1:39" ht="54" customHeight="1">
      <c r="B2" s="4"/>
      <c r="E2" s="813" t="s">
        <v>2</v>
      </c>
      <c r="F2" s="813"/>
      <c r="G2" s="814"/>
      <c r="H2" s="5">
        <f>SUMIF(E8:E357,"PPS",H8:H357)</f>
        <v>79942894</v>
      </c>
      <c r="I2" s="6"/>
      <c r="J2" s="3"/>
      <c r="AD2" t="s">
        <v>175</v>
      </c>
      <c r="AL2" s="17"/>
      <c r="AM2" s="17"/>
    </row>
    <row r="3" spans="1:39" ht="57" customHeight="1">
      <c r="B3" s="2"/>
      <c r="E3" s="815" t="s">
        <v>3</v>
      </c>
      <c r="F3" s="815"/>
      <c r="G3" s="816"/>
      <c r="H3" s="5">
        <f>M7</f>
        <v>79942894</v>
      </c>
      <c r="I3" s="6"/>
      <c r="J3" s="7"/>
      <c r="AL3" s="17"/>
      <c r="AM3" s="17"/>
    </row>
    <row r="4" spans="1:39" s="7" customFormat="1" ht="55.5" customHeight="1">
      <c r="B4" s="8"/>
      <c r="E4" s="817" t="s">
        <v>4</v>
      </c>
      <c r="F4" s="817"/>
      <c r="G4" s="817"/>
      <c r="H4" s="9">
        <f>H3/I7</f>
        <v>0.74478976973534561</v>
      </c>
      <c r="I4" s="6"/>
      <c r="K4" s="10"/>
      <c r="L4" s="10"/>
    </row>
    <row r="5" spans="1:39" s="2" customFormat="1" ht="17.25" customHeight="1">
      <c r="B5" s="11"/>
      <c r="E5" s="12"/>
      <c r="F5" s="12"/>
      <c r="G5" s="12"/>
      <c r="H5" s="13"/>
      <c r="I5" s="14"/>
      <c r="J5" s="11"/>
      <c r="K5" s="15"/>
      <c r="L5" s="15"/>
    </row>
    <row r="6" spans="1:39" ht="54">
      <c r="A6" s="16" t="s">
        <v>5</v>
      </c>
      <c r="B6" s="17" t="s">
        <v>6</v>
      </c>
      <c r="C6" s="17" t="s">
        <v>7</v>
      </c>
      <c r="D6" s="17" t="s">
        <v>8</v>
      </c>
      <c r="E6" s="18" t="s">
        <v>9</v>
      </c>
      <c r="F6" s="17" t="s">
        <v>10</v>
      </c>
      <c r="G6" s="19" t="s">
        <v>11</v>
      </c>
      <c r="H6" s="18" t="s">
        <v>12</v>
      </c>
      <c r="I6" s="18" t="s">
        <v>13</v>
      </c>
      <c r="J6" s="18" t="s">
        <v>14</v>
      </c>
      <c r="K6" s="18" t="s">
        <v>15</v>
      </c>
      <c r="L6" s="18" t="s">
        <v>16</v>
      </c>
      <c r="M6" s="20" t="s">
        <v>17</v>
      </c>
    </row>
    <row r="7" spans="1:39" s="21" customFormat="1" ht="14.25" thickBot="1">
      <c r="B7" s="22" t="s">
        <v>18</v>
      </c>
      <c r="C7" s="22"/>
      <c r="D7" s="22"/>
      <c r="E7" s="22"/>
      <c r="F7" s="671"/>
      <c r="G7" s="671"/>
      <c r="H7" s="672">
        <f>SUM(H8:H357)</f>
        <v>79942894</v>
      </c>
      <c r="I7" s="23">
        <f>SUM(I8:I357)</f>
        <v>107336187</v>
      </c>
      <c r="J7" s="24">
        <f>H7/I7</f>
        <v>0.74478976973534561</v>
      </c>
      <c r="K7" s="25">
        <f>SUM(K8:K357)</f>
        <v>2566</v>
      </c>
      <c r="L7" s="26">
        <f>SUM(L8:L357)</f>
        <v>6128602</v>
      </c>
      <c r="M7" s="27">
        <f>SUM(M8:M357)</f>
        <v>79942894</v>
      </c>
    </row>
    <row r="8" spans="1:39" ht="20.25" customHeight="1" thickTop="1">
      <c r="A8">
        <v>1</v>
      </c>
      <c r="B8" s="39" t="s">
        <v>1450</v>
      </c>
      <c r="C8" s="35" t="s">
        <v>1451</v>
      </c>
      <c r="D8" s="40" t="s">
        <v>1452</v>
      </c>
      <c r="E8" s="40" t="s">
        <v>54</v>
      </c>
      <c r="F8" s="35" t="s">
        <v>23</v>
      </c>
      <c r="G8" s="38" t="s">
        <v>1453</v>
      </c>
      <c r="H8" s="38">
        <v>69677795</v>
      </c>
      <c r="I8" s="41">
        <v>94255417</v>
      </c>
      <c r="J8" s="9">
        <f>H8/I8</f>
        <v>0.73924446167375191</v>
      </c>
      <c r="K8" s="41">
        <v>2250</v>
      </c>
      <c r="L8" s="41">
        <v>5451806</v>
      </c>
      <c r="M8" s="17">
        <f t="shared" ref="M8:M14" si="0">IF(ISBLANK(I8),"",H8)</f>
        <v>69677795</v>
      </c>
    </row>
    <row r="9" spans="1:39">
      <c r="A9">
        <v>2</v>
      </c>
      <c r="B9" s="39" t="s">
        <v>1454</v>
      </c>
      <c r="C9" s="35" t="s">
        <v>1451</v>
      </c>
      <c r="D9" s="40" t="s">
        <v>1452</v>
      </c>
      <c r="E9" s="40" t="s">
        <v>54</v>
      </c>
      <c r="F9" s="35" t="s">
        <v>23</v>
      </c>
      <c r="G9" s="38" t="s">
        <v>1455</v>
      </c>
      <c r="H9" s="38">
        <v>10265099</v>
      </c>
      <c r="I9" s="41">
        <v>13080770</v>
      </c>
      <c r="J9" s="9">
        <f>H9/I9</f>
        <v>0.78474730463114939</v>
      </c>
      <c r="K9" s="41">
        <v>316</v>
      </c>
      <c r="L9" s="41">
        <v>676796</v>
      </c>
      <c r="M9" s="17">
        <f t="shared" si="0"/>
        <v>10265099</v>
      </c>
    </row>
    <row r="10" spans="1:39">
      <c r="A10">
        <v>3</v>
      </c>
      <c r="B10" s="34"/>
      <c r="C10" s="35"/>
      <c r="D10" s="36"/>
      <c r="E10" s="37"/>
      <c r="F10" s="35"/>
      <c r="G10" s="38"/>
      <c r="H10" s="38"/>
      <c r="I10" s="38"/>
      <c r="J10" s="9" t="e">
        <f>H10/I10</f>
        <v>#DIV/0!</v>
      </c>
      <c r="K10" s="35"/>
      <c r="L10" s="38"/>
      <c r="M10" s="17" t="str">
        <f t="shared" si="0"/>
        <v/>
      </c>
    </row>
    <row r="11" spans="1:39">
      <c r="A11">
        <v>4</v>
      </c>
      <c r="B11" s="39"/>
      <c r="C11" s="35"/>
      <c r="D11" s="40"/>
      <c r="E11" s="28"/>
      <c r="F11" s="40"/>
      <c r="G11" s="35"/>
      <c r="H11" s="38"/>
      <c r="I11" s="41"/>
      <c r="J11" s="9" t="e">
        <f t="shared" ref="J11:J74" si="1">H11/I11</f>
        <v>#DIV/0!</v>
      </c>
      <c r="K11" s="18"/>
      <c r="L11" s="18"/>
      <c r="M11" s="17" t="str">
        <f t="shared" si="0"/>
        <v/>
      </c>
    </row>
    <row r="12" spans="1:39">
      <c r="A12">
        <v>5</v>
      </c>
      <c r="B12" s="39"/>
      <c r="C12" s="35"/>
      <c r="D12" s="40"/>
      <c r="E12" s="28"/>
      <c r="F12" s="40"/>
      <c r="G12" s="35"/>
      <c r="H12" s="38"/>
      <c r="I12" s="41"/>
      <c r="J12" s="9" t="e">
        <f t="shared" si="1"/>
        <v>#DIV/0!</v>
      </c>
      <c r="K12" s="18"/>
      <c r="L12" s="18"/>
      <c r="M12" s="17" t="str">
        <f t="shared" si="0"/>
        <v/>
      </c>
    </row>
    <row r="13" spans="1:39" s="42" customFormat="1">
      <c r="A13" s="42">
        <v>6</v>
      </c>
      <c r="B13" s="39"/>
      <c r="C13" s="35"/>
      <c r="D13" s="40"/>
      <c r="E13" s="28"/>
      <c r="F13" s="40"/>
      <c r="G13" s="35"/>
      <c r="H13" s="38"/>
      <c r="I13" s="41"/>
      <c r="J13" s="43" t="e">
        <f t="shared" si="1"/>
        <v>#DIV/0!</v>
      </c>
      <c r="K13" s="20"/>
      <c r="L13" s="20"/>
      <c r="M13" s="17" t="str">
        <f t="shared" si="0"/>
        <v/>
      </c>
    </row>
    <row r="14" spans="1:39" s="42" customFormat="1">
      <c r="A14" s="42">
        <v>7</v>
      </c>
      <c r="B14" s="34"/>
      <c r="C14" s="35"/>
      <c r="D14" s="36"/>
      <c r="E14" s="28"/>
      <c r="F14" s="37"/>
      <c r="G14" s="35"/>
      <c r="H14" s="38"/>
      <c r="I14" s="38"/>
      <c r="J14" s="43" t="e">
        <f t="shared" si="1"/>
        <v>#DIV/0!</v>
      </c>
      <c r="K14" s="20"/>
      <c r="L14" s="20"/>
      <c r="M14" s="17" t="str">
        <f t="shared" si="0"/>
        <v/>
      </c>
    </row>
    <row r="15" spans="1:39">
      <c r="A15">
        <v>8</v>
      </c>
      <c r="B15" s="39"/>
      <c r="C15" s="35"/>
      <c r="D15" s="40"/>
      <c r="E15" s="28"/>
      <c r="F15" s="40"/>
      <c r="G15" s="35"/>
      <c r="H15" s="38"/>
      <c r="I15" s="41"/>
      <c r="J15" s="9" t="e">
        <f t="shared" si="1"/>
        <v>#DIV/0!</v>
      </c>
      <c r="K15" s="20"/>
      <c r="L15" s="20"/>
      <c r="M15" s="17" t="str">
        <f>IF(ISBLANK(I15),"",I15)</f>
        <v/>
      </c>
    </row>
    <row r="16" spans="1:39">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53" right="0.25" top="0.57999999999999996" bottom="0.56000000000000005" header="0.51200000000000001" footer="0.51200000000000001"/>
  <pageSetup paperSize="9" scale="90" fitToHeight="0"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7"/>
  <sheetViews>
    <sheetView view="pageBreakPreview" zoomScale="60" zoomScaleNormal="100" workbookViewId="0">
      <selection activeCell="N12" sqref="N12"/>
    </sheetView>
  </sheetViews>
  <sheetFormatPr defaultRowHeight="13.5"/>
  <cols>
    <col min="2" max="2" width="22.125"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6" max="26" width="12" customWidth="1"/>
  </cols>
  <sheetData>
    <row r="1" spans="1:39">
      <c r="A1" t="s">
        <v>0</v>
      </c>
      <c r="B1" s="1" t="e">
        <f>#REF!</f>
        <v>#REF!</v>
      </c>
      <c r="I1" t="s">
        <v>1</v>
      </c>
    </row>
    <row r="2" spans="1:39" s="42" customFormat="1" ht="51" customHeight="1">
      <c r="B2" s="46"/>
      <c r="E2" s="813" t="s">
        <v>27</v>
      </c>
      <c r="F2" s="813"/>
      <c r="G2" s="814"/>
      <c r="H2" s="5">
        <f>SUMIF(E8:E357,"PPS",H8:H357)</f>
        <v>0</v>
      </c>
      <c r="I2" s="6"/>
      <c r="J2" s="3"/>
      <c r="K2" s="47"/>
      <c r="L2" s="47"/>
      <c r="O2"/>
      <c r="AD2" s="42" t="s">
        <v>175</v>
      </c>
      <c r="AL2" s="19"/>
      <c r="AM2" s="19"/>
    </row>
    <row r="3" spans="1:39" s="42" customFormat="1" ht="41.25" customHeight="1">
      <c r="B3" s="2"/>
      <c r="E3" s="815" t="s">
        <v>28</v>
      </c>
      <c r="F3" s="815"/>
      <c r="G3" s="816"/>
      <c r="H3" s="5">
        <f>O7</f>
        <v>0</v>
      </c>
      <c r="I3" s="6"/>
      <c r="J3" s="2"/>
      <c r="K3" s="47"/>
      <c r="L3" s="47"/>
      <c r="O3"/>
      <c r="AL3" s="19"/>
      <c r="AM3" s="19"/>
    </row>
    <row r="4" spans="1:39" s="42" customFormat="1" ht="60" customHeight="1">
      <c r="B4" s="2"/>
      <c r="E4" s="817" t="s">
        <v>29</v>
      </c>
      <c r="F4" s="817"/>
      <c r="G4" s="817"/>
      <c r="H4" s="48">
        <f>H3/I7</f>
        <v>0</v>
      </c>
      <c r="I4" s="49"/>
      <c r="J4" s="2"/>
      <c r="K4" s="47"/>
      <c r="L4" s="47"/>
    </row>
    <row r="5" spans="1:39" s="2" customFormat="1" ht="12.75" customHeight="1">
      <c r="B5" s="11"/>
      <c r="E5" s="12"/>
      <c r="F5" s="12"/>
      <c r="G5" s="12"/>
      <c r="H5" s="14"/>
      <c r="I5" s="14"/>
      <c r="J5" s="11"/>
      <c r="K5" s="15"/>
      <c r="L5" s="15"/>
    </row>
    <row r="6" spans="1:39"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39" s="21" customFormat="1" ht="27" customHeight="1" thickBot="1">
      <c r="B7" s="22" t="s">
        <v>18</v>
      </c>
      <c r="C7" s="22"/>
      <c r="D7" s="22"/>
      <c r="E7" s="22"/>
      <c r="F7" s="671"/>
      <c r="G7" s="671"/>
      <c r="H7" s="672">
        <f>SUM(H8:H357)</f>
        <v>0</v>
      </c>
      <c r="I7" s="23">
        <f>SUM(I8:I357)</f>
        <v>254356108</v>
      </c>
      <c r="J7" s="24">
        <f>H7/I7</f>
        <v>0</v>
      </c>
      <c r="K7" s="51"/>
      <c r="L7" s="51"/>
      <c r="M7" s="22"/>
      <c r="N7" s="22"/>
      <c r="O7" s="52">
        <f>SUM(O8:O357)</f>
        <v>0</v>
      </c>
    </row>
    <row r="8" spans="1:39" ht="27" customHeight="1" thickTop="1">
      <c r="A8">
        <v>1</v>
      </c>
      <c r="B8" s="37" t="s">
        <v>1456</v>
      </c>
      <c r="C8" s="35" t="s">
        <v>52</v>
      </c>
      <c r="D8" s="35" t="s">
        <v>1457</v>
      </c>
      <c r="E8" s="28" t="s">
        <v>78</v>
      </c>
      <c r="F8" s="59"/>
      <c r="G8" s="81">
        <v>1</v>
      </c>
      <c r="H8" s="82"/>
      <c r="I8" s="673">
        <v>8859626</v>
      </c>
      <c r="J8" s="55">
        <f>H8/I8</f>
        <v>0</v>
      </c>
      <c r="K8" s="84" t="s">
        <v>1458</v>
      </c>
      <c r="L8" s="84"/>
      <c r="M8" s="76"/>
      <c r="N8" s="76"/>
      <c r="O8" s="17">
        <f>IF(ISBLANK(I8),"",H8)</f>
        <v>0</v>
      </c>
    </row>
    <row r="9" spans="1:39" ht="27" customHeight="1">
      <c r="A9">
        <v>2</v>
      </c>
      <c r="B9" s="18" t="s">
        <v>1459</v>
      </c>
      <c r="C9" s="17" t="s">
        <v>215</v>
      </c>
      <c r="D9" s="17" t="s">
        <v>1457</v>
      </c>
      <c r="E9" s="28" t="s">
        <v>78</v>
      </c>
      <c r="F9" s="59"/>
      <c r="G9" s="19">
        <v>1</v>
      </c>
      <c r="H9" s="29"/>
      <c r="I9" s="68">
        <v>245496482</v>
      </c>
      <c r="J9" s="9">
        <f t="shared" ref="J9:J253" si="0">H9/I9</f>
        <v>0</v>
      </c>
      <c r="K9" s="18" t="s">
        <v>1458</v>
      </c>
      <c r="L9" s="18"/>
      <c r="M9" s="17"/>
      <c r="N9" s="17"/>
      <c r="O9" s="17">
        <f>IF(ISBLANK(I9),"",H9)</f>
        <v>0</v>
      </c>
    </row>
    <row r="10" spans="1:39">
      <c r="A10">
        <v>3</v>
      </c>
      <c r="B10" s="20"/>
      <c r="C10" s="18"/>
      <c r="D10" s="17"/>
      <c r="E10" s="28"/>
      <c r="F10" s="59"/>
      <c r="G10" s="19"/>
      <c r="H10" s="60"/>
      <c r="I10" s="30"/>
      <c r="J10" s="9" t="e">
        <f t="shared" si="0"/>
        <v>#DIV/0!</v>
      </c>
      <c r="K10" s="18"/>
      <c r="L10" s="18"/>
      <c r="M10" s="17"/>
      <c r="N10" s="17"/>
      <c r="O10" s="17" t="str">
        <f>IF(ISBLANK(I10),"",H10)</f>
        <v/>
      </c>
    </row>
    <row r="11" spans="1:39">
      <c r="A11">
        <v>4</v>
      </c>
      <c r="B11" s="61"/>
      <c r="C11" s="62"/>
      <c r="D11" s="19"/>
      <c r="E11" s="28"/>
      <c r="F11" s="63"/>
      <c r="G11" s="19"/>
      <c r="H11" s="64"/>
      <c r="I11" s="30"/>
      <c r="J11" s="9" t="e">
        <f t="shared" si="0"/>
        <v>#DIV/0!</v>
      </c>
      <c r="K11" s="18"/>
      <c r="L11" s="18"/>
      <c r="M11" s="17"/>
      <c r="N11" s="17"/>
      <c r="O11" s="17" t="str">
        <f t="shared" ref="O11:O20" si="1">IF(ISBLANK(I11),"",H11)</f>
        <v/>
      </c>
    </row>
    <row r="12" spans="1:39">
      <c r="A12">
        <v>5</v>
      </c>
      <c r="B12" s="65"/>
      <c r="C12" s="35"/>
      <c r="D12" s="19"/>
      <c r="E12" s="28"/>
      <c r="F12" s="17"/>
      <c r="G12" s="19"/>
      <c r="H12" s="66"/>
      <c r="I12" s="30"/>
      <c r="J12" s="9" t="e">
        <f t="shared" si="0"/>
        <v>#DIV/0!</v>
      </c>
      <c r="K12" s="18"/>
      <c r="L12" s="18"/>
      <c r="M12" s="17"/>
      <c r="N12" s="17"/>
      <c r="O12" s="17" t="str">
        <f t="shared" si="1"/>
        <v/>
      </c>
    </row>
    <row r="13" spans="1:39">
      <c r="A13" s="42">
        <v>6</v>
      </c>
      <c r="B13" s="65"/>
      <c r="C13" s="17"/>
      <c r="D13" s="17"/>
      <c r="E13" s="28"/>
      <c r="F13" s="17"/>
      <c r="G13" s="19"/>
      <c r="H13" s="67"/>
      <c r="I13" s="68"/>
      <c r="J13" s="43" t="e">
        <f t="shared" si="0"/>
        <v>#DIV/0!</v>
      </c>
      <c r="K13" s="20"/>
      <c r="L13" s="20"/>
      <c r="M13" s="17"/>
      <c r="N13" s="17"/>
      <c r="O13" s="17" t="str">
        <f t="shared" si="1"/>
        <v/>
      </c>
    </row>
    <row r="14" spans="1:39">
      <c r="A14" s="42">
        <v>7</v>
      </c>
      <c r="B14" s="69"/>
      <c r="C14" s="17"/>
      <c r="D14" s="19"/>
      <c r="E14" s="28"/>
      <c r="F14" s="17"/>
      <c r="G14" s="19"/>
      <c r="H14" s="66"/>
      <c r="I14" s="70"/>
      <c r="J14" s="43" t="e">
        <f t="shared" si="0"/>
        <v>#DIV/0!</v>
      </c>
      <c r="K14" s="20"/>
      <c r="L14" s="20"/>
      <c r="M14" s="17"/>
      <c r="N14" s="17"/>
      <c r="O14" s="17" t="str">
        <f t="shared" si="1"/>
        <v/>
      </c>
    </row>
    <row r="15" spans="1:39">
      <c r="A15">
        <v>8</v>
      </c>
      <c r="B15" s="65"/>
      <c r="C15" s="17"/>
      <c r="D15" s="17"/>
      <c r="E15" s="28"/>
      <c r="F15" s="17"/>
      <c r="G15" s="19"/>
      <c r="H15" s="67"/>
      <c r="I15" s="30"/>
      <c r="J15" s="9" t="e">
        <f t="shared" si="0"/>
        <v>#DIV/0!</v>
      </c>
      <c r="K15" s="20"/>
      <c r="L15" s="20"/>
      <c r="M15" s="17"/>
      <c r="N15" s="17"/>
      <c r="O15" s="17" t="str">
        <f t="shared" si="1"/>
        <v/>
      </c>
    </row>
    <row r="16" spans="1:39">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53" right="0.25" top="0.57999999999999996" bottom="0.56000000000000005" header="0.51200000000000001" footer="0.51200000000000001"/>
  <pageSetup paperSize="9" scale="82"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5"/>
  <sheetViews>
    <sheetView zoomScaleNormal="100" workbookViewId="0">
      <selection activeCell="N12" sqref="N12"/>
    </sheetView>
  </sheetViews>
  <sheetFormatPr defaultRowHeight="13.5"/>
  <cols>
    <col min="2" max="2" width="22.125" customWidth="1"/>
    <col min="5" max="5" width="13" bestFit="1" customWidth="1"/>
    <col min="7" max="7" width="13.125" bestFit="1" customWidth="1"/>
    <col min="8" max="8" width="11.375" bestFit="1" customWidth="1"/>
    <col min="9" max="9" width="10.25" bestFit="1" customWidth="1"/>
    <col min="26" max="26" width="12" customWidth="1"/>
  </cols>
  <sheetData>
    <row r="1" spans="1:39">
      <c r="A1" t="s">
        <v>0</v>
      </c>
      <c r="B1" s="1" t="e">
        <f>#REF!</f>
        <v>#REF!</v>
      </c>
    </row>
    <row r="2" spans="1:39" ht="49.5" customHeight="1">
      <c r="B2" s="46"/>
      <c r="E2" s="818" t="s">
        <v>44</v>
      </c>
      <c r="F2" s="818"/>
      <c r="G2" s="819"/>
      <c r="H2" s="5">
        <f>SUMIF(G6:G356,"PPS",H6:H356)</f>
        <v>0</v>
      </c>
      <c r="AD2" t="s">
        <v>175</v>
      </c>
      <c r="AL2" s="17"/>
      <c r="AM2" s="17"/>
    </row>
    <row r="3" spans="1:39" s="42" customFormat="1" ht="16.5" customHeight="1">
      <c r="B3" s="11"/>
      <c r="E3" s="71"/>
      <c r="F3" s="71"/>
      <c r="G3" s="71"/>
      <c r="H3" s="13"/>
      <c r="AL3" s="19"/>
      <c r="AM3" s="19"/>
    </row>
    <row r="4" spans="1:39" ht="54">
      <c r="A4" s="72" t="s">
        <v>45</v>
      </c>
      <c r="B4" s="17" t="s">
        <v>6</v>
      </c>
      <c r="C4" s="17" t="s">
        <v>7</v>
      </c>
      <c r="D4" s="17" t="s">
        <v>10</v>
      </c>
      <c r="E4" s="17" t="s">
        <v>11</v>
      </c>
      <c r="F4" s="17" t="s">
        <v>8</v>
      </c>
      <c r="G4" s="18" t="s">
        <v>9</v>
      </c>
      <c r="H4" s="18" t="s">
        <v>86</v>
      </c>
      <c r="I4" s="73" t="s">
        <v>87</v>
      </c>
      <c r="J4" s="74" t="s">
        <v>48</v>
      </c>
    </row>
    <row r="5" spans="1:39" s="21" customFormat="1" ht="14.25" thickBot="1">
      <c r="B5" s="22" t="s">
        <v>18</v>
      </c>
      <c r="C5" s="22"/>
      <c r="D5" s="22"/>
      <c r="E5" s="22"/>
      <c r="F5" s="22"/>
      <c r="G5" s="22"/>
      <c r="H5" s="75">
        <f>SUM(H6:H65)</f>
        <v>0</v>
      </c>
      <c r="I5" s="75">
        <f>SUM(I6:I65)</f>
        <v>0</v>
      </c>
      <c r="J5" s="22" t="e">
        <f>H5/I5</f>
        <v>#DIV/0!</v>
      </c>
    </row>
    <row r="6" spans="1:39" ht="14.25" thickTop="1">
      <c r="A6">
        <v>1</v>
      </c>
      <c r="B6" s="17"/>
      <c r="C6" s="17"/>
      <c r="D6" s="17"/>
      <c r="E6" s="77"/>
      <c r="F6" s="17"/>
      <c r="G6" s="28"/>
      <c r="H6" s="5"/>
      <c r="I6" s="5"/>
      <c r="J6" s="76" t="e">
        <f>H6/I6</f>
        <v>#DIV/0!</v>
      </c>
    </row>
    <row r="7" spans="1:39">
      <c r="A7">
        <v>2</v>
      </c>
      <c r="B7" s="17"/>
      <c r="C7" s="17"/>
      <c r="D7" s="17"/>
      <c r="E7" s="77"/>
      <c r="F7" s="76"/>
      <c r="G7" s="674"/>
      <c r="H7" s="675"/>
      <c r="I7" s="5"/>
      <c r="J7" s="17" t="e">
        <f t="shared" ref="J7:J65" si="0">H7/I7</f>
        <v>#DIV/0!</v>
      </c>
    </row>
    <row r="8" spans="1:39" ht="20.25" customHeight="1">
      <c r="A8">
        <v>3</v>
      </c>
      <c r="B8" s="17"/>
      <c r="C8" s="17"/>
      <c r="D8" s="17"/>
      <c r="E8" s="77"/>
      <c r="F8" s="17"/>
      <c r="G8" s="28"/>
      <c r="H8" s="5"/>
      <c r="I8" s="5"/>
      <c r="J8" s="17" t="e">
        <f t="shared" si="0"/>
        <v>#DIV/0!</v>
      </c>
    </row>
    <row r="9" spans="1:39">
      <c r="A9">
        <v>4</v>
      </c>
      <c r="B9" s="17"/>
      <c r="C9" s="17"/>
      <c r="D9" s="17"/>
      <c r="E9" s="17"/>
      <c r="F9" s="17"/>
      <c r="G9" s="28"/>
      <c r="H9" s="17"/>
      <c r="I9" s="17"/>
      <c r="J9" s="17" t="e">
        <f t="shared" si="0"/>
        <v>#DIV/0!</v>
      </c>
    </row>
    <row r="10" spans="1:39">
      <c r="A10">
        <v>5</v>
      </c>
      <c r="B10" s="17"/>
      <c r="C10" s="17"/>
      <c r="D10" s="17"/>
      <c r="E10" s="17"/>
      <c r="F10" s="17"/>
      <c r="G10" s="28"/>
      <c r="H10" s="17"/>
      <c r="I10" s="17"/>
      <c r="J10" s="17" t="e">
        <f t="shared" si="0"/>
        <v>#DIV/0!</v>
      </c>
    </row>
    <row r="11" spans="1:39" s="42" customFormat="1">
      <c r="A11" s="42">
        <v>6</v>
      </c>
      <c r="B11" s="19"/>
      <c r="C11" s="19"/>
      <c r="D11" s="19"/>
      <c r="E11" s="19"/>
      <c r="F11" s="19"/>
      <c r="G11" s="28"/>
      <c r="H11" s="19"/>
      <c r="I11" s="19"/>
      <c r="J11" s="17" t="e">
        <f t="shared" si="0"/>
        <v>#DIV/0!</v>
      </c>
    </row>
    <row r="12" spans="1:39" s="42" customFormat="1">
      <c r="A12" s="42">
        <v>7</v>
      </c>
      <c r="B12" s="19"/>
      <c r="C12" s="19"/>
      <c r="D12" s="19"/>
      <c r="E12" s="19"/>
      <c r="F12" s="19"/>
      <c r="G12" s="28"/>
      <c r="H12" s="19"/>
      <c r="I12" s="19"/>
      <c r="J12" s="17" t="e">
        <f t="shared" si="0"/>
        <v>#DIV/0!</v>
      </c>
    </row>
    <row r="13" spans="1:39">
      <c r="A13">
        <v>8</v>
      </c>
      <c r="B13" s="17"/>
      <c r="C13" s="17"/>
      <c r="D13" s="17"/>
      <c r="E13" s="17"/>
      <c r="F13" s="17"/>
      <c r="G13" s="28"/>
      <c r="H13" s="17"/>
      <c r="I13" s="17"/>
      <c r="J13" s="17" t="e">
        <f t="shared" si="0"/>
        <v>#DIV/0!</v>
      </c>
    </row>
    <row r="14" spans="1:39">
      <c r="A14">
        <v>9</v>
      </c>
      <c r="B14" s="17"/>
      <c r="C14" s="17"/>
      <c r="D14" s="17"/>
      <c r="E14" s="17"/>
      <c r="F14" s="17"/>
      <c r="G14" s="28"/>
      <c r="H14" s="17"/>
      <c r="I14" s="17"/>
      <c r="J14" s="17" t="e">
        <f t="shared" si="0"/>
        <v>#DIV/0!</v>
      </c>
    </row>
    <row r="15" spans="1:39">
      <c r="A15">
        <v>10</v>
      </c>
      <c r="B15" s="17"/>
      <c r="C15" s="17"/>
      <c r="D15" s="17"/>
      <c r="E15" s="17"/>
      <c r="F15" s="17"/>
      <c r="G15" s="28"/>
      <c r="H15" s="17"/>
      <c r="I15" s="17"/>
      <c r="J15" s="17" t="e">
        <f t="shared" si="0"/>
        <v>#DIV/0!</v>
      </c>
    </row>
    <row r="16" spans="1:39">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53" right="0.25" top="0.57999999999999996" bottom="0.56000000000000005" header="0.51200000000000001" footer="0.51200000000000001"/>
  <pageSetup paperSize="9" fitToWidth="0"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5"/>
  <sheetViews>
    <sheetView topLeftCell="A10" zoomScaleNormal="100" workbookViewId="0">
      <selection activeCell="N12" sqref="N12"/>
    </sheetView>
  </sheetViews>
  <sheetFormatPr defaultRowHeight="13.5"/>
  <cols>
    <col min="2" max="2" width="22.125" customWidth="1"/>
    <col min="4" max="4" width="15.375" customWidth="1"/>
    <col min="5" max="5" width="13" bestFit="1" customWidth="1"/>
    <col min="7" max="7" width="13.125" bestFit="1" customWidth="1"/>
    <col min="8" max="8" width="14.25" customWidth="1"/>
    <col min="9" max="9" width="14.625" customWidth="1"/>
    <col min="26" max="26" width="12" customWidth="1"/>
  </cols>
  <sheetData>
    <row r="1" spans="1:39">
      <c r="A1" t="s">
        <v>0</v>
      </c>
      <c r="B1" s="1" t="e">
        <f>#REF!</f>
        <v>#REF!</v>
      </c>
    </row>
    <row r="2" spans="1:39" s="2" customFormat="1" ht="56.25" customHeight="1">
      <c r="B2" s="46"/>
      <c r="E2" s="818" t="s">
        <v>55</v>
      </c>
      <c r="F2" s="818"/>
      <c r="G2" s="819"/>
      <c r="H2" s="78">
        <f>SUMIF(G6:G356,"PPS",H6:H356)</f>
        <v>0</v>
      </c>
      <c r="AD2" s="2" t="s">
        <v>175</v>
      </c>
      <c r="AL2" s="19"/>
      <c r="AM2" s="19"/>
    </row>
    <row r="3" spans="1:39" s="2" customFormat="1" ht="16.5" customHeight="1">
      <c r="B3" s="11"/>
      <c r="E3" s="71"/>
      <c r="F3" s="71"/>
      <c r="G3" s="71"/>
      <c r="H3" s="79"/>
      <c r="AL3" s="19"/>
      <c r="AM3" s="19"/>
    </row>
    <row r="4" spans="1:39" ht="54">
      <c r="A4" s="50" t="s">
        <v>56</v>
      </c>
      <c r="B4" s="17" t="s">
        <v>6</v>
      </c>
      <c r="C4" s="17" t="s">
        <v>7</v>
      </c>
      <c r="D4" s="17" t="s">
        <v>57</v>
      </c>
      <c r="E4" s="17" t="s">
        <v>32</v>
      </c>
      <c r="F4" s="17" t="s">
        <v>58</v>
      </c>
      <c r="G4" s="18" t="s">
        <v>9</v>
      </c>
      <c r="H4" s="73" t="s">
        <v>203</v>
      </c>
      <c r="I4" s="73" t="s">
        <v>204</v>
      </c>
      <c r="J4" s="74" t="s">
        <v>48</v>
      </c>
    </row>
    <row r="5" spans="1:39" s="21" customFormat="1" ht="27" customHeight="1" thickBot="1">
      <c r="B5" s="22" t="s">
        <v>18</v>
      </c>
      <c r="C5" s="22"/>
      <c r="D5" s="22"/>
      <c r="E5" s="22"/>
      <c r="F5" s="22"/>
      <c r="G5" s="22"/>
      <c r="H5" s="75">
        <f>SUM(H6:H65)</f>
        <v>2111093198</v>
      </c>
      <c r="I5" s="75">
        <f>SUM(I6:I65)</f>
        <v>272075508</v>
      </c>
      <c r="J5" s="22">
        <f>H5/I5</f>
        <v>7.7592180697132065</v>
      </c>
    </row>
    <row r="6" spans="1:39" ht="27" customHeight="1" thickTop="1">
      <c r="A6">
        <v>1</v>
      </c>
      <c r="B6" s="17" t="s">
        <v>1226</v>
      </c>
      <c r="C6" s="17" t="s">
        <v>215</v>
      </c>
      <c r="D6" s="17" t="s">
        <v>1460</v>
      </c>
      <c r="E6" s="77">
        <v>1</v>
      </c>
      <c r="F6" s="17" t="s">
        <v>1457</v>
      </c>
      <c r="G6" s="28" t="s">
        <v>78</v>
      </c>
      <c r="H6" s="550">
        <v>2049064798</v>
      </c>
      <c r="I6" s="133">
        <v>270524798</v>
      </c>
      <c r="J6" s="76">
        <f>H6/I6</f>
        <v>7.5744065355516872</v>
      </c>
    </row>
    <row r="7" spans="1:39" ht="27" customHeight="1">
      <c r="A7">
        <v>2</v>
      </c>
      <c r="B7" s="17" t="s">
        <v>1229</v>
      </c>
      <c r="C7" s="17" t="s">
        <v>215</v>
      </c>
      <c r="D7" s="17" t="s">
        <v>1461</v>
      </c>
      <c r="E7" s="77">
        <v>1</v>
      </c>
      <c r="F7" s="76" t="s">
        <v>1457</v>
      </c>
      <c r="G7" s="674" t="s">
        <v>78</v>
      </c>
      <c r="H7" s="676">
        <v>62028400</v>
      </c>
      <c r="I7" s="133">
        <v>1550710</v>
      </c>
      <c r="J7" s="17">
        <f t="shared" ref="J7:J65" si="0">H7/I7</f>
        <v>40</v>
      </c>
    </row>
    <row r="8" spans="1:39" ht="20.25" customHeight="1">
      <c r="A8">
        <v>3</v>
      </c>
      <c r="B8" s="17"/>
      <c r="C8" s="17"/>
      <c r="D8" s="17"/>
      <c r="E8" s="77"/>
      <c r="F8" s="17"/>
      <c r="G8" s="28"/>
      <c r="H8" s="5"/>
      <c r="I8" s="5"/>
      <c r="J8" s="17" t="e">
        <f t="shared" si="0"/>
        <v>#DIV/0!</v>
      </c>
    </row>
    <row r="9" spans="1:39">
      <c r="A9">
        <v>4</v>
      </c>
      <c r="B9" s="17"/>
      <c r="C9" s="17"/>
      <c r="D9" s="17"/>
      <c r="E9" s="17"/>
      <c r="F9" s="17"/>
      <c r="G9" s="28"/>
      <c r="H9" s="17"/>
      <c r="I9" s="17"/>
      <c r="J9" s="17" t="e">
        <f t="shared" si="0"/>
        <v>#DIV/0!</v>
      </c>
    </row>
    <row r="10" spans="1:39">
      <c r="A10">
        <v>5</v>
      </c>
      <c r="B10" s="17"/>
      <c r="C10" s="17"/>
      <c r="D10" s="17"/>
      <c r="E10" s="17"/>
      <c r="F10" s="17"/>
      <c r="G10" s="28"/>
      <c r="H10" s="17"/>
      <c r="I10" s="17"/>
      <c r="J10" s="17" t="e">
        <f t="shared" si="0"/>
        <v>#DIV/0!</v>
      </c>
    </row>
    <row r="11" spans="1:39">
      <c r="A11" s="42">
        <v>6</v>
      </c>
      <c r="B11" s="19"/>
      <c r="C11" s="17"/>
      <c r="D11" s="17"/>
      <c r="E11" s="17"/>
      <c r="F11" s="17"/>
      <c r="G11" s="28"/>
      <c r="H11" s="17"/>
      <c r="I11" s="17"/>
      <c r="J11" s="17" t="e">
        <f t="shared" si="0"/>
        <v>#DIV/0!</v>
      </c>
    </row>
    <row r="12" spans="1:39">
      <c r="A12" s="42">
        <v>7</v>
      </c>
      <c r="B12" s="19"/>
      <c r="C12" s="17"/>
      <c r="D12" s="17"/>
      <c r="E12" s="17"/>
      <c r="F12" s="17"/>
      <c r="G12" s="28"/>
      <c r="H12" s="17"/>
      <c r="I12" s="17"/>
      <c r="J12" s="17" t="e">
        <f t="shared" si="0"/>
        <v>#DIV/0!</v>
      </c>
    </row>
    <row r="13" spans="1:39">
      <c r="A13">
        <v>8</v>
      </c>
      <c r="B13" s="17"/>
      <c r="C13" s="17"/>
      <c r="D13" s="17"/>
      <c r="E13" s="17"/>
      <c r="F13" s="17"/>
      <c r="G13" s="28"/>
      <c r="H13" s="17"/>
      <c r="I13" s="17"/>
      <c r="J13" s="17" t="e">
        <f t="shared" si="0"/>
        <v>#DIV/0!</v>
      </c>
    </row>
    <row r="14" spans="1:39">
      <c r="A14">
        <v>9</v>
      </c>
      <c r="B14" s="17"/>
      <c r="C14" s="17"/>
      <c r="D14" s="17"/>
      <c r="E14" s="17"/>
      <c r="F14" s="17"/>
      <c r="G14" s="28"/>
      <c r="H14" s="17"/>
      <c r="I14" s="17"/>
      <c r="J14" s="17" t="e">
        <f t="shared" si="0"/>
        <v>#DIV/0!</v>
      </c>
    </row>
    <row r="15" spans="1:39">
      <c r="A15">
        <v>10</v>
      </c>
      <c r="B15" s="17"/>
      <c r="C15" s="17"/>
      <c r="D15" s="17"/>
      <c r="E15" s="17"/>
      <c r="F15" s="17"/>
      <c r="G15" s="28"/>
      <c r="H15" s="17"/>
      <c r="I15" s="17"/>
      <c r="J15" s="17" t="e">
        <f t="shared" si="0"/>
        <v>#DIV/0!</v>
      </c>
    </row>
    <row r="16" spans="1:39">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53" right="0.25" top="0.57999999999999996" bottom="0.56000000000000005" header="0.51200000000000001" footer="0.51200000000000001"/>
  <pageSetup paperSize="9" fitToWidth="0"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topLeftCell="A9" zoomScale="90" zoomScaleNormal="90" workbookViewId="0">
      <selection activeCell="F9" sqref="F9"/>
    </sheetView>
  </sheetViews>
  <sheetFormatPr defaultRowHeight="13.5"/>
  <cols>
    <col min="2" max="2" width="19.75" customWidth="1"/>
    <col min="3" max="3" width="14.625" customWidth="1"/>
    <col min="4" max="4" width="25.625" customWidth="1"/>
    <col min="6" max="6" width="14.125" customWidth="1"/>
    <col min="10" max="10" width="19.5" customWidth="1"/>
  </cols>
  <sheetData>
    <row r="1" spans="1:13">
      <c r="A1" t="s">
        <v>0</v>
      </c>
      <c r="B1" s="1" t="str">
        <f>'[14]45宮崎県　電気購入額+配慮契約＋売却額'!B5</f>
        <v>宮崎県</v>
      </c>
      <c r="G1" s="2"/>
      <c r="I1" t="s">
        <v>1</v>
      </c>
      <c r="K1" s="3"/>
      <c r="L1" s="3"/>
    </row>
    <row r="2" spans="1:13">
      <c r="B2" s="4"/>
      <c r="E2" s="821" t="s">
        <v>2</v>
      </c>
      <c r="F2" s="822"/>
      <c r="G2" s="823"/>
      <c r="H2" s="5">
        <f>SUMIF(E8:E358,"PPS",H8:H358)</f>
        <v>1031391.7000000002</v>
      </c>
      <c r="I2" s="6"/>
      <c r="J2" s="3"/>
      <c r="K2" s="3"/>
      <c r="L2" s="3"/>
    </row>
    <row r="3" spans="1:13">
      <c r="B3" s="2"/>
      <c r="E3" s="932" t="s">
        <v>3</v>
      </c>
      <c r="F3" s="933"/>
      <c r="G3" s="934"/>
      <c r="H3" s="5">
        <f>M7</f>
        <v>461480.8</v>
      </c>
      <c r="I3" s="6"/>
      <c r="J3" s="7"/>
      <c r="K3" s="3"/>
      <c r="L3" s="3"/>
    </row>
    <row r="4" spans="1:13">
      <c r="A4" s="7"/>
      <c r="B4" s="8"/>
      <c r="C4" s="7"/>
      <c r="D4" s="7"/>
      <c r="E4" s="817" t="s">
        <v>657</v>
      </c>
      <c r="F4" s="817"/>
      <c r="G4" s="817"/>
      <c r="H4" s="9">
        <f>H3/I7</f>
        <v>0.94587252428318735</v>
      </c>
      <c r="I4" s="6"/>
      <c r="J4" s="7"/>
      <c r="K4" s="10"/>
      <c r="L4" s="10"/>
      <c r="M4" s="7"/>
    </row>
    <row r="5" spans="1:13">
      <c r="A5" s="2"/>
      <c r="B5" s="11"/>
      <c r="C5" s="2"/>
      <c r="D5" s="2"/>
      <c r="E5" s="12"/>
      <c r="F5" s="12"/>
      <c r="G5" s="12"/>
      <c r="H5" s="13"/>
      <c r="I5" s="14"/>
      <c r="J5" s="11"/>
      <c r="K5" s="15"/>
      <c r="L5" s="15"/>
      <c r="M5" s="2"/>
    </row>
    <row r="6" spans="1:13" ht="67.5">
      <c r="A6" s="16" t="s">
        <v>5</v>
      </c>
      <c r="B6" s="136" t="s">
        <v>6</v>
      </c>
      <c r="C6" s="136" t="s">
        <v>7</v>
      </c>
      <c r="D6" s="136" t="s">
        <v>8</v>
      </c>
      <c r="E6" s="18" t="s">
        <v>9</v>
      </c>
      <c r="F6" s="136" t="s">
        <v>10</v>
      </c>
      <c r="G6" s="20" t="s">
        <v>1462</v>
      </c>
      <c r="H6" s="444" t="s">
        <v>12</v>
      </c>
      <c r="I6" s="444" t="s">
        <v>13</v>
      </c>
      <c r="J6" s="18" t="s">
        <v>14</v>
      </c>
      <c r="K6" s="18" t="s">
        <v>15</v>
      </c>
      <c r="L6" s="18" t="s">
        <v>16</v>
      </c>
      <c r="M6" s="20" t="s">
        <v>17</v>
      </c>
    </row>
    <row r="7" spans="1:13" ht="14.25" thickBot="1">
      <c r="A7" s="21"/>
      <c r="B7" s="22" t="s">
        <v>18</v>
      </c>
      <c r="C7" s="22"/>
      <c r="D7" s="22"/>
      <c r="E7" s="22"/>
      <c r="F7" s="22"/>
      <c r="G7" s="22"/>
      <c r="H7" s="23">
        <f>SUM(H8:H358)</f>
        <v>1070512.2000000002</v>
      </c>
      <c r="I7" s="23">
        <f>SUM(I8:I358)</f>
        <v>487889</v>
      </c>
      <c r="J7" s="24">
        <f>H7/I7</f>
        <v>2.1941716251032513</v>
      </c>
      <c r="K7" s="677">
        <f>SUM(K8:K358)</f>
        <v>26055</v>
      </c>
      <c r="L7" s="677">
        <f>SUM(L8:L358)</f>
        <v>67513792</v>
      </c>
      <c r="M7" s="678">
        <f>SUM(M8:M358)</f>
        <v>461480.8</v>
      </c>
    </row>
    <row r="8" spans="1:13" ht="14.25" thickTop="1">
      <c r="A8">
        <v>1</v>
      </c>
      <c r="B8" s="39" t="s">
        <v>1463</v>
      </c>
      <c r="C8" s="651" t="s">
        <v>1464</v>
      </c>
      <c r="D8" s="40" t="s">
        <v>1465</v>
      </c>
      <c r="E8" s="40" t="s">
        <v>54</v>
      </c>
      <c r="F8" s="35" t="s">
        <v>23</v>
      </c>
      <c r="G8" s="38">
        <v>7</v>
      </c>
      <c r="H8" s="38">
        <v>1862.9</v>
      </c>
      <c r="I8" s="679"/>
      <c r="J8" s="9" t="e">
        <f>H8/I8</f>
        <v>#DIV/0!</v>
      </c>
      <c r="K8" s="41">
        <v>64</v>
      </c>
      <c r="L8" s="41">
        <v>108534</v>
      </c>
      <c r="M8" s="32">
        <v>0</v>
      </c>
    </row>
    <row r="9" spans="1:13">
      <c r="A9">
        <v>2</v>
      </c>
      <c r="B9" s="325" t="s">
        <v>1466</v>
      </c>
      <c r="C9" s="943" t="s">
        <v>228</v>
      </c>
      <c r="D9" s="196" t="s">
        <v>1467</v>
      </c>
      <c r="E9" s="196" t="s">
        <v>54</v>
      </c>
      <c r="F9" s="680" t="s">
        <v>1606</v>
      </c>
      <c r="G9" s="222">
        <v>11</v>
      </c>
      <c r="H9" s="222">
        <v>27588</v>
      </c>
      <c r="I9" s="224">
        <v>33735</v>
      </c>
      <c r="J9" s="681">
        <f>H9/I9</f>
        <v>0.81778568252556694</v>
      </c>
      <c r="K9" s="224">
        <v>725</v>
      </c>
      <c r="L9" s="224">
        <v>1786170</v>
      </c>
      <c r="M9" s="682">
        <f>IF(ISBLANK(I9),"",H9)</f>
        <v>27588</v>
      </c>
    </row>
    <row r="10" spans="1:13" ht="24">
      <c r="A10">
        <v>3</v>
      </c>
      <c r="B10" s="683" t="s">
        <v>1468</v>
      </c>
      <c r="C10" s="944"/>
      <c r="D10" s="684" t="s">
        <v>1469</v>
      </c>
      <c r="E10" s="685" t="s">
        <v>54</v>
      </c>
      <c r="F10" s="686" t="s">
        <v>23</v>
      </c>
      <c r="G10" s="687">
        <v>6</v>
      </c>
      <c r="H10" s="687">
        <v>19537.899999999998</v>
      </c>
      <c r="I10" s="687"/>
      <c r="J10" s="688" t="e">
        <f>H10/I10</f>
        <v>#DIV/0!</v>
      </c>
      <c r="K10" s="686" t="s">
        <v>1470</v>
      </c>
      <c r="L10" s="689">
        <v>1083900</v>
      </c>
      <c r="M10" s="690" t="str">
        <f t="shared" ref="M10:M73" si="0">IF(ISBLANK(I10),"",H10)</f>
        <v/>
      </c>
    </row>
    <row r="11" spans="1:13">
      <c r="A11">
        <v>4</v>
      </c>
      <c r="B11" s="691" t="s">
        <v>1471</v>
      </c>
      <c r="C11" s="944"/>
      <c r="D11" s="692" t="s">
        <v>1472</v>
      </c>
      <c r="E11" s="693" t="s">
        <v>54</v>
      </c>
      <c r="F11" s="692" t="s">
        <v>23</v>
      </c>
      <c r="G11" s="686">
        <v>8</v>
      </c>
      <c r="H11" s="687">
        <v>8462.1</v>
      </c>
      <c r="I11" s="694"/>
      <c r="J11" s="688" t="e">
        <f t="shared" ref="J11:J74" si="1">H11/I11</f>
        <v>#DIV/0!</v>
      </c>
      <c r="K11" s="695">
        <v>230</v>
      </c>
      <c r="L11" s="695">
        <v>508000</v>
      </c>
      <c r="M11" s="690" t="str">
        <f t="shared" si="0"/>
        <v/>
      </c>
    </row>
    <row r="12" spans="1:13">
      <c r="A12">
        <v>5</v>
      </c>
      <c r="B12" s="691" t="s">
        <v>1473</v>
      </c>
      <c r="C12" s="944"/>
      <c r="D12" s="692" t="s">
        <v>1474</v>
      </c>
      <c r="E12" s="693" t="s">
        <v>54</v>
      </c>
      <c r="F12" s="692" t="s">
        <v>23</v>
      </c>
      <c r="G12" s="686">
        <v>8</v>
      </c>
      <c r="H12" s="687">
        <v>3299.8</v>
      </c>
      <c r="I12" s="694">
        <v>3844</v>
      </c>
      <c r="J12" s="688">
        <f t="shared" si="1"/>
        <v>0.85842872008324667</v>
      </c>
      <c r="K12" s="695">
        <v>83</v>
      </c>
      <c r="L12" s="695">
        <v>198300</v>
      </c>
      <c r="M12" s="690">
        <f t="shared" si="0"/>
        <v>3299.8</v>
      </c>
    </row>
    <row r="13" spans="1:13">
      <c r="A13" s="42">
        <v>6</v>
      </c>
      <c r="B13" s="691" t="s">
        <v>1475</v>
      </c>
      <c r="C13" s="944"/>
      <c r="D13" s="692" t="s">
        <v>1085</v>
      </c>
      <c r="E13" s="693" t="s">
        <v>54</v>
      </c>
      <c r="F13" s="692" t="s">
        <v>23</v>
      </c>
      <c r="G13" s="686">
        <v>6</v>
      </c>
      <c r="H13" s="687">
        <v>4565.7000000000007</v>
      </c>
      <c r="I13" s="694"/>
      <c r="J13" s="696" t="e">
        <f t="shared" si="1"/>
        <v>#DIV/0!</v>
      </c>
      <c r="K13" s="697">
        <v>129</v>
      </c>
      <c r="L13" s="697">
        <v>270044</v>
      </c>
      <c r="M13" s="690" t="str">
        <f t="shared" si="0"/>
        <v/>
      </c>
    </row>
    <row r="14" spans="1:13">
      <c r="A14" s="42">
        <v>7</v>
      </c>
      <c r="B14" s="683" t="s">
        <v>1476</v>
      </c>
      <c r="C14" s="944"/>
      <c r="D14" s="684" t="s">
        <v>1474</v>
      </c>
      <c r="E14" s="693" t="s">
        <v>54</v>
      </c>
      <c r="F14" s="685" t="s">
        <v>23</v>
      </c>
      <c r="G14" s="686">
        <v>8</v>
      </c>
      <c r="H14" s="687">
        <v>3560.5</v>
      </c>
      <c r="I14" s="687"/>
      <c r="J14" s="696" t="e">
        <f t="shared" si="1"/>
        <v>#DIV/0!</v>
      </c>
      <c r="K14" s="697">
        <v>85</v>
      </c>
      <c r="L14" s="697">
        <v>214400</v>
      </c>
      <c r="M14" s="690" t="str">
        <f t="shared" si="0"/>
        <v/>
      </c>
    </row>
    <row r="15" spans="1:13">
      <c r="A15">
        <v>8</v>
      </c>
      <c r="B15" s="691" t="s">
        <v>1477</v>
      </c>
      <c r="C15" s="944"/>
      <c r="D15" s="692" t="s">
        <v>1085</v>
      </c>
      <c r="E15" s="693" t="s">
        <v>54</v>
      </c>
      <c r="F15" s="692" t="s">
        <v>23</v>
      </c>
      <c r="G15" s="686">
        <v>8</v>
      </c>
      <c r="H15" s="687">
        <v>3542.1</v>
      </c>
      <c r="I15" s="694">
        <v>4299</v>
      </c>
      <c r="J15" s="688">
        <f t="shared" si="1"/>
        <v>0.8239357990230286</v>
      </c>
      <c r="K15" s="697">
        <v>103</v>
      </c>
      <c r="L15" s="697">
        <v>209349</v>
      </c>
      <c r="M15" s="690">
        <f t="shared" si="0"/>
        <v>3542.1</v>
      </c>
    </row>
    <row r="16" spans="1:13">
      <c r="A16">
        <v>9</v>
      </c>
      <c r="B16" s="698" t="s">
        <v>1478</v>
      </c>
      <c r="C16" s="944"/>
      <c r="D16" s="698" t="s">
        <v>1085</v>
      </c>
      <c r="E16" s="693" t="s">
        <v>54</v>
      </c>
      <c r="F16" s="693" t="s">
        <v>23</v>
      </c>
      <c r="G16" s="699">
        <v>7</v>
      </c>
      <c r="H16" s="700">
        <v>2603.6999999999998</v>
      </c>
      <c r="I16" s="701"/>
      <c r="J16" s="696" t="e">
        <f t="shared" si="1"/>
        <v>#DIV/0!</v>
      </c>
      <c r="K16" s="697">
        <v>80</v>
      </c>
      <c r="L16" s="697">
        <v>153000</v>
      </c>
      <c r="M16" s="690" t="str">
        <f t="shared" si="0"/>
        <v/>
      </c>
    </row>
    <row r="17" spans="1:13">
      <c r="A17">
        <v>10</v>
      </c>
      <c r="B17" s="698" t="s">
        <v>1479</v>
      </c>
      <c r="C17" s="944"/>
      <c r="D17" s="698" t="s">
        <v>1474</v>
      </c>
      <c r="E17" s="693" t="s">
        <v>54</v>
      </c>
      <c r="F17" s="693" t="s">
        <v>23</v>
      </c>
      <c r="G17" s="699">
        <v>8</v>
      </c>
      <c r="H17" s="700">
        <v>4204</v>
      </c>
      <c r="I17" s="701"/>
      <c r="J17" s="696" t="e">
        <f t="shared" si="1"/>
        <v>#DIV/0!</v>
      </c>
      <c r="K17" s="695">
        <v>133</v>
      </c>
      <c r="L17" s="695">
        <v>246700</v>
      </c>
      <c r="M17" s="690" t="str">
        <f t="shared" si="0"/>
        <v/>
      </c>
    </row>
    <row r="18" spans="1:13">
      <c r="A18">
        <v>11</v>
      </c>
      <c r="B18" s="698" t="s">
        <v>1480</v>
      </c>
      <c r="C18" s="944"/>
      <c r="D18" s="698" t="s">
        <v>1373</v>
      </c>
      <c r="E18" s="693" t="s">
        <v>78</v>
      </c>
      <c r="F18" s="693" t="s">
        <v>23</v>
      </c>
      <c r="G18" s="699">
        <v>2</v>
      </c>
      <c r="H18" s="700">
        <v>4464.8</v>
      </c>
      <c r="I18" s="701">
        <v>4465</v>
      </c>
      <c r="J18" s="688">
        <f t="shared" si="1"/>
        <v>0.99995520716685338</v>
      </c>
      <c r="K18" s="695">
        <v>68</v>
      </c>
      <c r="L18" s="695">
        <v>302400</v>
      </c>
      <c r="M18" s="690">
        <f t="shared" si="0"/>
        <v>4464.8</v>
      </c>
    </row>
    <row r="19" spans="1:13">
      <c r="A19">
        <v>12</v>
      </c>
      <c r="B19" s="698" t="s">
        <v>1481</v>
      </c>
      <c r="C19" s="944"/>
      <c r="D19" s="698" t="s">
        <v>1465</v>
      </c>
      <c r="E19" s="693" t="s">
        <v>54</v>
      </c>
      <c r="F19" s="693" t="s">
        <v>23</v>
      </c>
      <c r="G19" s="699">
        <v>6</v>
      </c>
      <c r="H19" s="700">
        <v>2924.7</v>
      </c>
      <c r="I19" s="701"/>
      <c r="J19" s="688" t="e">
        <f t="shared" si="1"/>
        <v>#DIV/0!</v>
      </c>
      <c r="K19" s="695">
        <v>78</v>
      </c>
      <c r="L19" s="695">
        <v>177900</v>
      </c>
      <c r="M19" s="690" t="str">
        <f t="shared" si="0"/>
        <v/>
      </c>
    </row>
    <row r="20" spans="1:13">
      <c r="A20">
        <v>13</v>
      </c>
      <c r="B20" s="76" t="s">
        <v>1482</v>
      </c>
      <c r="C20" s="945"/>
      <c r="D20" s="76" t="s">
        <v>1474</v>
      </c>
      <c r="E20" s="674" t="s">
        <v>54</v>
      </c>
      <c r="F20" s="674" t="s">
        <v>23</v>
      </c>
      <c r="G20" s="640">
        <v>7</v>
      </c>
      <c r="H20" s="702">
        <v>1998.1</v>
      </c>
      <c r="I20" s="703"/>
      <c r="J20" s="55" t="e">
        <f t="shared" si="1"/>
        <v>#DIV/0!</v>
      </c>
      <c r="K20" s="704">
        <v>80</v>
      </c>
      <c r="L20" s="704">
        <v>130648</v>
      </c>
      <c r="M20" s="705" t="str">
        <f t="shared" si="0"/>
        <v/>
      </c>
    </row>
    <row r="21" spans="1:13">
      <c r="A21">
        <v>14</v>
      </c>
      <c r="B21" s="194" t="s">
        <v>1483</v>
      </c>
      <c r="C21" s="941" t="s">
        <v>1484</v>
      </c>
      <c r="D21" s="194" t="s">
        <v>1474</v>
      </c>
      <c r="E21" s="212" t="s">
        <v>54</v>
      </c>
      <c r="F21" s="212" t="s">
        <v>23</v>
      </c>
      <c r="G21" s="197">
        <v>6</v>
      </c>
      <c r="H21" s="198">
        <v>2827.4</v>
      </c>
      <c r="I21" s="604"/>
      <c r="J21" s="681" t="e">
        <f t="shared" si="1"/>
        <v>#DIV/0!</v>
      </c>
      <c r="K21" s="706">
        <v>70</v>
      </c>
      <c r="L21" s="706">
        <v>169449</v>
      </c>
      <c r="M21" s="682" t="str">
        <f t="shared" si="0"/>
        <v/>
      </c>
    </row>
    <row r="22" spans="1:13">
      <c r="A22">
        <v>15</v>
      </c>
      <c r="B22" s="698" t="s">
        <v>1485</v>
      </c>
      <c r="C22" s="942"/>
      <c r="D22" s="698" t="s">
        <v>1465</v>
      </c>
      <c r="E22" s="693" t="s">
        <v>54</v>
      </c>
      <c r="F22" s="693" t="s">
        <v>23</v>
      </c>
      <c r="G22" s="699">
        <v>9</v>
      </c>
      <c r="H22" s="700">
        <v>14074.6</v>
      </c>
      <c r="I22" s="701"/>
      <c r="J22" s="696" t="e">
        <f t="shared" si="1"/>
        <v>#DIV/0!</v>
      </c>
      <c r="K22" s="695">
        <v>426</v>
      </c>
      <c r="L22" s="695">
        <v>853312</v>
      </c>
      <c r="M22" s="690" t="str">
        <f t="shared" si="0"/>
        <v/>
      </c>
    </row>
    <row r="23" spans="1:13">
      <c r="A23" s="42">
        <v>16</v>
      </c>
      <c r="B23" s="698" t="s">
        <v>1486</v>
      </c>
      <c r="C23" s="942"/>
      <c r="D23" s="698" t="s">
        <v>1474</v>
      </c>
      <c r="E23" s="693" t="s">
        <v>54</v>
      </c>
      <c r="F23" s="693" t="s">
        <v>23</v>
      </c>
      <c r="G23" s="699">
        <v>7</v>
      </c>
      <c r="H23" s="700">
        <v>1624.1</v>
      </c>
      <c r="I23" s="701">
        <v>2394</v>
      </c>
      <c r="J23" s="696">
        <f t="shared" si="1"/>
        <v>0.67840434419381779</v>
      </c>
      <c r="K23" s="695">
        <v>82</v>
      </c>
      <c r="L23" s="695">
        <v>86993</v>
      </c>
      <c r="M23" s="690">
        <f t="shared" si="0"/>
        <v>1624.1</v>
      </c>
    </row>
    <row r="24" spans="1:13">
      <c r="A24" s="42">
        <v>17</v>
      </c>
      <c r="B24" s="698" t="s">
        <v>1487</v>
      </c>
      <c r="C24" s="942"/>
      <c r="D24" s="698" t="s">
        <v>1474</v>
      </c>
      <c r="E24" s="693" t="s">
        <v>54</v>
      </c>
      <c r="F24" s="693" t="s">
        <v>23</v>
      </c>
      <c r="G24" s="699">
        <v>6</v>
      </c>
      <c r="H24" s="700">
        <v>1568.1999999999998</v>
      </c>
      <c r="I24" s="701"/>
      <c r="J24" s="688" t="e">
        <f t="shared" si="1"/>
        <v>#DIV/0!</v>
      </c>
      <c r="K24" s="695">
        <v>68</v>
      </c>
      <c r="L24" s="695">
        <v>87579</v>
      </c>
      <c r="M24" s="690" t="str">
        <f t="shared" si="0"/>
        <v/>
      </c>
    </row>
    <row r="25" spans="1:13">
      <c r="A25">
        <v>18</v>
      </c>
      <c r="B25" s="698" t="s">
        <v>1488</v>
      </c>
      <c r="C25" s="942"/>
      <c r="D25" s="698" t="s">
        <v>1085</v>
      </c>
      <c r="E25" s="693" t="s">
        <v>54</v>
      </c>
      <c r="F25" s="693" t="s">
        <v>23</v>
      </c>
      <c r="G25" s="699">
        <v>7</v>
      </c>
      <c r="H25" s="700">
        <v>1571.5</v>
      </c>
      <c r="I25" s="701"/>
      <c r="J25" s="696" t="e">
        <f t="shared" si="1"/>
        <v>#DIV/0!</v>
      </c>
      <c r="K25" s="695">
        <v>70</v>
      </c>
      <c r="L25" s="695">
        <v>87275</v>
      </c>
      <c r="M25" s="690" t="str">
        <f t="shared" si="0"/>
        <v/>
      </c>
    </row>
    <row r="26" spans="1:13">
      <c r="A26">
        <v>19</v>
      </c>
      <c r="B26" s="698" t="s">
        <v>1489</v>
      </c>
      <c r="C26" s="942"/>
      <c r="D26" s="698" t="s">
        <v>1474</v>
      </c>
      <c r="E26" s="693" t="s">
        <v>54</v>
      </c>
      <c r="F26" s="693" t="s">
        <v>23</v>
      </c>
      <c r="G26" s="699">
        <v>8</v>
      </c>
      <c r="H26" s="700">
        <v>1278.1999999999998</v>
      </c>
      <c r="I26" s="701"/>
      <c r="J26" s="696" t="e">
        <f t="shared" si="1"/>
        <v>#DIV/0!</v>
      </c>
      <c r="K26" s="695">
        <v>53</v>
      </c>
      <c r="L26" s="695">
        <v>72059</v>
      </c>
      <c r="M26" s="690" t="str">
        <f t="shared" si="0"/>
        <v/>
      </c>
    </row>
    <row r="27" spans="1:13">
      <c r="A27">
        <v>20</v>
      </c>
      <c r="B27" s="698" t="s">
        <v>1490</v>
      </c>
      <c r="C27" s="942"/>
      <c r="D27" s="698" t="s">
        <v>1474</v>
      </c>
      <c r="E27" s="693" t="s">
        <v>54</v>
      </c>
      <c r="F27" s="693" t="s">
        <v>23</v>
      </c>
      <c r="G27" s="699">
        <v>7</v>
      </c>
      <c r="H27" s="700">
        <v>1301.5</v>
      </c>
      <c r="I27" s="701"/>
      <c r="J27" s="688" t="e">
        <f t="shared" si="1"/>
        <v>#DIV/0!</v>
      </c>
      <c r="K27" s="695">
        <v>68</v>
      </c>
      <c r="L27" s="695">
        <v>69049</v>
      </c>
      <c r="M27" s="690" t="str">
        <f t="shared" si="0"/>
        <v/>
      </c>
    </row>
    <row r="28" spans="1:13">
      <c r="A28">
        <v>21</v>
      </c>
      <c r="B28" s="698" t="s">
        <v>1491</v>
      </c>
      <c r="C28" s="942"/>
      <c r="D28" s="698" t="s">
        <v>1492</v>
      </c>
      <c r="E28" s="693" t="s">
        <v>54</v>
      </c>
      <c r="F28" s="693" t="s">
        <v>23</v>
      </c>
      <c r="G28" s="699">
        <v>8</v>
      </c>
      <c r="H28" s="700">
        <v>1425.3999999999999</v>
      </c>
      <c r="I28" s="701"/>
      <c r="J28" s="688" t="e">
        <f t="shared" si="1"/>
        <v>#DIV/0!</v>
      </c>
      <c r="K28" s="695">
        <v>50</v>
      </c>
      <c r="L28" s="695">
        <v>82575</v>
      </c>
      <c r="M28" s="690" t="str">
        <f t="shared" si="0"/>
        <v/>
      </c>
    </row>
    <row r="29" spans="1:13">
      <c r="A29">
        <v>22</v>
      </c>
      <c r="B29" s="698" t="s">
        <v>1493</v>
      </c>
      <c r="C29" s="942"/>
      <c r="D29" s="698" t="s">
        <v>1465</v>
      </c>
      <c r="E29" s="693" t="s">
        <v>54</v>
      </c>
      <c r="F29" s="693" t="s">
        <v>23</v>
      </c>
      <c r="G29" s="699">
        <v>9</v>
      </c>
      <c r="H29" s="700">
        <v>16416.199999999997</v>
      </c>
      <c r="I29" s="701"/>
      <c r="J29" s="688" t="e">
        <f t="shared" si="1"/>
        <v>#DIV/0!</v>
      </c>
      <c r="K29" s="695">
        <v>550</v>
      </c>
      <c r="L29" s="695">
        <v>980490</v>
      </c>
      <c r="M29" s="690" t="str">
        <f t="shared" si="0"/>
        <v/>
      </c>
    </row>
    <row r="30" spans="1:13">
      <c r="A30">
        <v>23</v>
      </c>
      <c r="B30" s="698" t="s">
        <v>1494</v>
      </c>
      <c r="C30" s="942"/>
      <c r="D30" s="698" t="s">
        <v>1495</v>
      </c>
      <c r="E30" s="693" t="s">
        <v>54</v>
      </c>
      <c r="F30" s="693" t="s">
        <v>23</v>
      </c>
      <c r="G30" s="699">
        <v>3</v>
      </c>
      <c r="H30" s="700">
        <v>8223.8000000000011</v>
      </c>
      <c r="I30" s="701"/>
      <c r="J30" s="688" t="e">
        <f t="shared" si="1"/>
        <v>#DIV/0!</v>
      </c>
      <c r="K30" s="695">
        <v>173</v>
      </c>
      <c r="L30" s="695">
        <v>533000</v>
      </c>
      <c r="M30" s="690" t="str">
        <f t="shared" si="0"/>
        <v/>
      </c>
    </row>
    <row r="31" spans="1:13">
      <c r="A31">
        <v>24</v>
      </c>
      <c r="B31" s="76" t="s">
        <v>1496</v>
      </c>
      <c r="C31" s="946"/>
      <c r="D31" s="76" t="s">
        <v>1495</v>
      </c>
      <c r="E31" s="674" t="s">
        <v>54</v>
      </c>
      <c r="F31" s="674" t="s">
        <v>23</v>
      </c>
      <c r="G31" s="640">
        <v>8</v>
      </c>
      <c r="H31" s="702">
        <v>18098.5</v>
      </c>
      <c r="I31" s="703"/>
      <c r="J31" s="707" t="e">
        <f t="shared" si="1"/>
        <v>#DIV/0!</v>
      </c>
      <c r="K31" s="704">
        <v>550</v>
      </c>
      <c r="L31" s="704">
        <v>1101298</v>
      </c>
      <c r="M31" s="705" t="str">
        <f t="shared" si="0"/>
        <v/>
      </c>
    </row>
    <row r="32" spans="1:13">
      <c r="A32">
        <v>25</v>
      </c>
      <c r="B32" s="708" t="s">
        <v>1497</v>
      </c>
      <c r="C32" s="941" t="s">
        <v>206</v>
      </c>
      <c r="D32" s="194" t="s">
        <v>1373</v>
      </c>
      <c r="E32" s="300" t="s">
        <v>78</v>
      </c>
      <c r="F32" s="212" t="s">
        <v>23</v>
      </c>
      <c r="G32" s="197">
        <v>2</v>
      </c>
      <c r="H32" s="198">
        <v>5980</v>
      </c>
      <c r="I32" s="604">
        <v>5980</v>
      </c>
      <c r="J32" s="605">
        <f t="shared" si="1"/>
        <v>1</v>
      </c>
      <c r="K32" s="706">
        <v>100</v>
      </c>
      <c r="L32" s="706">
        <v>381100</v>
      </c>
      <c r="M32" s="682">
        <f t="shared" si="0"/>
        <v>5980</v>
      </c>
    </row>
    <row r="33" spans="1:13">
      <c r="A33" s="42">
        <v>26</v>
      </c>
      <c r="B33" s="76" t="s">
        <v>1498</v>
      </c>
      <c r="C33" s="942"/>
      <c r="D33" s="709" t="s">
        <v>1474</v>
      </c>
      <c r="E33" s="709" t="s">
        <v>54</v>
      </c>
      <c r="F33" s="710" t="s">
        <v>23</v>
      </c>
      <c r="G33" s="711">
        <v>6</v>
      </c>
      <c r="H33" s="712">
        <v>5061.7000000000007</v>
      </c>
      <c r="I33" s="713"/>
      <c r="J33" s="714" t="e">
        <f t="shared" si="1"/>
        <v>#DIV/0!</v>
      </c>
      <c r="K33" s="715">
        <v>155</v>
      </c>
      <c r="L33" s="715">
        <v>298300</v>
      </c>
      <c r="M33" s="716" t="str">
        <f t="shared" si="0"/>
        <v/>
      </c>
    </row>
    <row r="34" spans="1:13">
      <c r="A34" s="42">
        <v>27</v>
      </c>
      <c r="B34" s="194" t="s">
        <v>1499</v>
      </c>
      <c r="C34" s="941" t="s">
        <v>1500</v>
      </c>
      <c r="D34" s="708" t="s">
        <v>1465</v>
      </c>
      <c r="E34" s="717" t="s">
        <v>54</v>
      </c>
      <c r="F34" s="718" t="s">
        <v>23</v>
      </c>
      <c r="G34" s="719">
        <v>3</v>
      </c>
      <c r="H34" s="720">
        <v>23078.7</v>
      </c>
      <c r="I34" s="721"/>
      <c r="J34" s="722" t="e">
        <f t="shared" si="1"/>
        <v>#DIV/0!</v>
      </c>
      <c r="K34" s="723">
        <v>384</v>
      </c>
      <c r="L34" s="723">
        <v>1530584</v>
      </c>
      <c r="M34" s="724" t="str">
        <f t="shared" si="0"/>
        <v/>
      </c>
    </row>
    <row r="35" spans="1:13">
      <c r="A35">
        <v>28</v>
      </c>
      <c r="B35" s="698" t="s">
        <v>1501</v>
      </c>
      <c r="C35" s="942"/>
      <c r="D35" s="214" t="s">
        <v>1474</v>
      </c>
      <c r="E35" s="698" t="s">
        <v>54</v>
      </c>
      <c r="F35" s="300" t="s">
        <v>23</v>
      </c>
      <c r="G35" s="619">
        <v>8</v>
      </c>
      <c r="H35" s="725">
        <v>8502.3000000000011</v>
      </c>
      <c r="I35" s="726"/>
      <c r="J35" s="727" t="e">
        <f t="shared" si="1"/>
        <v>#DIV/0!</v>
      </c>
      <c r="K35" s="728">
        <v>352</v>
      </c>
      <c r="L35" s="728">
        <v>479535</v>
      </c>
      <c r="M35" s="729" t="str">
        <f t="shared" si="0"/>
        <v/>
      </c>
    </row>
    <row r="36" spans="1:13">
      <c r="A36">
        <v>29</v>
      </c>
      <c r="B36" s="76" t="s">
        <v>1502</v>
      </c>
      <c r="C36" s="946"/>
      <c r="D36" s="709" t="s">
        <v>1085</v>
      </c>
      <c r="E36" s="674" t="s">
        <v>54</v>
      </c>
      <c r="F36" s="710" t="s">
        <v>23</v>
      </c>
      <c r="G36" s="711">
        <v>7</v>
      </c>
      <c r="H36" s="712">
        <v>904.5</v>
      </c>
      <c r="I36" s="713"/>
      <c r="J36" s="714" t="e">
        <f t="shared" si="1"/>
        <v>#DIV/0!</v>
      </c>
      <c r="K36" s="715">
        <v>53</v>
      </c>
      <c r="L36" s="715">
        <v>46253</v>
      </c>
      <c r="M36" s="716" t="str">
        <f t="shared" si="0"/>
        <v/>
      </c>
    </row>
    <row r="37" spans="1:13">
      <c r="A37">
        <v>30</v>
      </c>
      <c r="B37" s="194" t="s">
        <v>1503</v>
      </c>
      <c r="C37" s="941" t="s">
        <v>1504</v>
      </c>
      <c r="D37" s="708" t="s">
        <v>1495</v>
      </c>
      <c r="E37" s="300" t="s">
        <v>54</v>
      </c>
      <c r="F37" s="718" t="s">
        <v>23</v>
      </c>
      <c r="G37" s="719">
        <v>3</v>
      </c>
      <c r="H37" s="720">
        <v>27944.899999999998</v>
      </c>
      <c r="I37" s="721">
        <v>28282</v>
      </c>
      <c r="J37" s="730">
        <f t="shared" si="1"/>
        <v>0.9880807580793437</v>
      </c>
      <c r="K37" s="723">
        <v>520</v>
      </c>
      <c r="L37" s="723">
        <v>1915152</v>
      </c>
      <c r="M37" s="724">
        <f t="shared" si="0"/>
        <v>27944.899999999998</v>
      </c>
    </row>
    <row r="38" spans="1:13">
      <c r="A38">
        <v>31</v>
      </c>
      <c r="B38" s="698" t="s">
        <v>1505</v>
      </c>
      <c r="C38" s="942"/>
      <c r="D38" s="698" t="s">
        <v>1465</v>
      </c>
      <c r="E38" s="698" t="s">
        <v>54</v>
      </c>
      <c r="F38" s="300" t="s">
        <v>23</v>
      </c>
      <c r="G38" s="619">
        <v>5</v>
      </c>
      <c r="H38" s="725">
        <v>1277.3</v>
      </c>
      <c r="I38" s="726"/>
      <c r="J38" s="731" t="e">
        <f t="shared" si="1"/>
        <v>#DIV/0!</v>
      </c>
      <c r="K38" s="728">
        <v>36</v>
      </c>
      <c r="L38" s="728">
        <v>79897</v>
      </c>
      <c r="M38" s="729" t="str">
        <f t="shared" si="0"/>
        <v/>
      </c>
    </row>
    <row r="39" spans="1:13">
      <c r="A39">
        <v>32</v>
      </c>
      <c r="B39" s="698" t="s">
        <v>1506</v>
      </c>
      <c r="C39" s="942"/>
      <c r="D39" s="698" t="s">
        <v>1465</v>
      </c>
      <c r="E39" s="698" t="s">
        <v>54</v>
      </c>
      <c r="F39" s="693" t="s">
        <v>23</v>
      </c>
      <c r="G39" s="699">
        <v>6</v>
      </c>
      <c r="H39" s="700">
        <v>1539.6</v>
      </c>
      <c r="I39" s="701"/>
      <c r="J39" s="688" t="e">
        <f t="shared" si="1"/>
        <v>#DIV/0!</v>
      </c>
      <c r="K39" s="695">
        <v>144</v>
      </c>
      <c r="L39" s="695">
        <v>67739</v>
      </c>
      <c r="M39" s="690" t="str">
        <f t="shared" si="0"/>
        <v/>
      </c>
    </row>
    <row r="40" spans="1:13">
      <c r="A40">
        <v>33</v>
      </c>
      <c r="B40" s="698" t="s">
        <v>1507</v>
      </c>
      <c r="C40" s="942"/>
      <c r="D40" s="698" t="s">
        <v>1465</v>
      </c>
      <c r="E40" s="698" t="s">
        <v>54</v>
      </c>
      <c r="F40" s="693" t="s">
        <v>23</v>
      </c>
      <c r="G40" s="699">
        <v>6</v>
      </c>
      <c r="H40" s="700">
        <v>2223.6</v>
      </c>
      <c r="I40" s="701">
        <v>2486</v>
      </c>
      <c r="J40" s="696">
        <f t="shared" si="1"/>
        <v>0.89444891391794046</v>
      </c>
      <c r="K40" s="695">
        <v>55</v>
      </c>
      <c r="L40" s="695">
        <v>140853</v>
      </c>
      <c r="M40" s="690">
        <f t="shared" si="0"/>
        <v>2223.6</v>
      </c>
    </row>
    <row r="41" spans="1:13">
      <c r="A41">
        <v>34</v>
      </c>
      <c r="B41" s="698" t="s">
        <v>1508</v>
      </c>
      <c r="C41" s="942"/>
      <c r="D41" s="698" t="s">
        <v>1465</v>
      </c>
      <c r="E41" s="698" t="s">
        <v>54</v>
      </c>
      <c r="F41" s="693" t="s">
        <v>23</v>
      </c>
      <c r="G41" s="699">
        <v>4</v>
      </c>
      <c r="H41" s="700">
        <v>1410.6</v>
      </c>
      <c r="I41" s="701"/>
      <c r="J41" s="696" t="e">
        <f t="shared" si="1"/>
        <v>#DIV/0!</v>
      </c>
      <c r="K41" s="695">
        <v>34</v>
      </c>
      <c r="L41" s="695">
        <v>89835</v>
      </c>
      <c r="M41" s="690" t="str">
        <f t="shared" si="0"/>
        <v/>
      </c>
    </row>
    <row r="42" spans="1:13">
      <c r="A42">
        <v>35</v>
      </c>
      <c r="B42" s="698" t="s">
        <v>1509</v>
      </c>
      <c r="C42" s="942"/>
      <c r="D42" s="698" t="s">
        <v>1472</v>
      </c>
      <c r="E42" s="698" t="s">
        <v>54</v>
      </c>
      <c r="F42" s="693" t="s">
        <v>23</v>
      </c>
      <c r="G42" s="699">
        <v>7</v>
      </c>
      <c r="H42" s="700">
        <v>1065.6999999999998</v>
      </c>
      <c r="I42" s="701"/>
      <c r="J42" s="688" t="e">
        <f t="shared" si="1"/>
        <v>#DIV/0!</v>
      </c>
      <c r="K42" s="695">
        <v>52</v>
      </c>
      <c r="L42" s="695">
        <v>57800</v>
      </c>
      <c r="M42" s="690" t="str">
        <f t="shared" si="0"/>
        <v/>
      </c>
    </row>
    <row r="43" spans="1:13">
      <c r="A43" s="42">
        <v>36</v>
      </c>
      <c r="B43" s="698" t="s">
        <v>1510</v>
      </c>
      <c r="C43" s="942"/>
      <c r="D43" s="698" t="s">
        <v>1472</v>
      </c>
      <c r="E43" s="698" t="s">
        <v>54</v>
      </c>
      <c r="F43" s="693" t="s">
        <v>23</v>
      </c>
      <c r="G43" s="699">
        <v>8</v>
      </c>
      <c r="H43" s="700">
        <v>897.7</v>
      </c>
      <c r="I43" s="701"/>
      <c r="J43" s="696" t="e">
        <f t="shared" si="1"/>
        <v>#DIV/0!</v>
      </c>
      <c r="K43" s="695">
        <v>40</v>
      </c>
      <c r="L43" s="695">
        <v>49900</v>
      </c>
      <c r="M43" s="690" t="str">
        <f t="shared" si="0"/>
        <v/>
      </c>
    </row>
    <row r="44" spans="1:13">
      <c r="A44" s="42">
        <v>37</v>
      </c>
      <c r="B44" s="698" t="s">
        <v>1511</v>
      </c>
      <c r="C44" s="942"/>
      <c r="D44" s="698" t="s">
        <v>1474</v>
      </c>
      <c r="E44" s="698" t="s">
        <v>54</v>
      </c>
      <c r="F44" s="693" t="s">
        <v>23</v>
      </c>
      <c r="G44" s="699">
        <v>8</v>
      </c>
      <c r="H44" s="700">
        <v>1036.1999999999998</v>
      </c>
      <c r="I44" s="701"/>
      <c r="J44" s="696" t="e">
        <f t="shared" si="1"/>
        <v>#DIV/0!</v>
      </c>
      <c r="K44" s="695">
        <v>45</v>
      </c>
      <c r="L44" s="695">
        <v>57897</v>
      </c>
      <c r="M44" s="690" t="str">
        <f t="shared" si="0"/>
        <v/>
      </c>
    </row>
    <row r="45" spans="1:13">
      <c r="A45">
        <v>38</v>
      </c>
      <c r="B45" s="698" t="s">
        <v>1512</v>
      </c>
      <c r="C45" s="942"/>
      <c r="D45" s="698" t="s">
        <v>220</v>
      </c>
      <c r="E45" s="698" t="s">
        <v>54</v>
      </c>
      <c r="F45" s="693" t="s">
        <v>23</v>
      </c>
      <c r="G45" s="699">
        <v>3</v>
      </c>
      <c r="H45" s="700">
        <v>19350.199999999997</v>
      </c>
      <c r="I45" s="701">
        <v>21304</v>
      </c>
      <c r="J45" s="688">
        <f t="shared" si="1"/>
        <v>0.90828952309425448</v>
      </c>
      <c r="K45" s="695">
        <v>450</v>
      </c>
      <c r="L45" s="695">
        <v>1193382</v>
      </c>
      <c r="M45" s="690">
        <f t="shared" si="0"/>
        <v>19350.199999999997</v>
      </c>
    </row>
    <row r="46" spans="1:13">
      <c r="A46">
        <v>39</v>
      </c>
      <c r="B46" s="698" t="s">
        <v>1513</v>
      </c>
      <c r="C46" s="942"/>
      <c r="D46" s="698" t="s">
        <v>1465</v>
      </c>
      <c r="E46" s="698" t="s">
        <v>54</v>
      </c>
      <c r="F46" s="693" t="s">
        <v>23</v>
      </c>
      <c r="G46" s="699">
        <v>5</v>
      </c>
      <c r="H46" s="700">
        <v>3347</v>
      </c>
      <c r="I46" s="701"/>
      <c r="J46" s="688" t="e">
        <f t="shared" si="1"/>
        <v>#DIV/0!</v>
      </c>
      <c r="K46" s="695">
        <v>78</v>
      </c>
      <c r="L46" s="695">
        <v>202615</v>
      </c>
      <c r="M46" s="690" t="str">
        <f t="shared" si="0"/>
        <v/>
      </c>
    </row>
    <row r="47" spans="1:13">
      <c r="A47">
        <v>40</v>
      </c>
      <c r="B47" s="698" t="s">
        <v>1514</v>
      </c>
      <c r="C47" s="942"/>
      <c r="D47" s="698" t="s">
        <v>1465</v>
      </c>
      <c r="E47" s="698" t="s">
        <v>54</v>
      </c>
      <c r="F47" s="693" t="s">
        <v>23</v>
      </c>
      <c r="G47" s="699">
        <v>4</v>
      </c>
      <c r="H47" s="700">
        <v>1285.0999999999999</v>
      </c>
      <c r="I47" s="701"/>
      <c r="J47" s="688" t="e">
        <f t="shared" si="1"/>
        <v>#DIV/0!</v>
      </c>
      <c r="K47" s="695">
        <v>33</v>
      </c>
      <c r="L47" s="695">
        <v>78500</v>
      </c>
      <c r="M47" s="690" t="str">
        <f t="shared" si="0"/>
        <v/>
      </c>
    </row>
    <row r="48" spans="1:13">
      <c r="A48">
        <v>41</v>
      </c>
      <c r="B48" s="698" t="s">
        <v>1515</v>
      </c>
      <c r="C48" s="942"/>
      <c r="D48" s="698" t="s">
        <v>1085</v>
      </c>
      <c r="E48" s="698" t="s">
        <v>54</v>
      </c>
      <c r="F48" s="693" t="s">
        <v>23</v>
      </c>
      <c r="G48" s="699">
        <v>6</v>
      </c>
      <c r="H48" s="700">
        <v>5184</v>
      </c>
      <c r="I48" s="701">
        <v>5868</v>
      </c>
      <c r="J48" s="688">
        <f t="shared" si="1"/>
        <v>0.8834355828220859</v>
      </c>
      <c r="K48" s="695">
        <v>127</v>
      </c>
      <c r="L48" s="695">
        <v>311767</v>
      </c>
      <c r="M48" s="690">
        <f t="shared" si="0"/>
        <v>5184</v>
      </c>
    </row>
    <row r="49" spans="1:13">
      <c r="A49">
        <v>42</v>
      </c>
      <c r="B49" s="698" t="s">
        <v>1516</v>
      </c>
      <c r="C49" s="942"/>
      <c r="D49" s="698" t="s">
        <v>1373</v>
      </c>
      <c r="E49" s="698" t="s">
        <v>78</v>
      </c>
      <c r="F49" s="693" t="s">
        <v>23</v>
      </c>
      <c r="G49" s="699">
        <v>1</v>
      </c>
      <c r="H49" s="700">
        <v>8933.5</v>
      </c>
      <c r="I49" s="701">
        <v>8933</v>
      </c>
      <c r="J49" s="696">
        <f t="shared" si="1"/>
        <v>1.00005597223777</v>
      </c>
      <c r="K49" s="695">
        <v>111</v>
      </c>
      <c r="L49" s="695">
        <v>514380</v>
      </c>
      <c r="M49" s="690">
        <f t="shared" si="0"/>
        <v>8933.5</v>
      </c>
    </row>
    <row r="50" spans="1:13">
      <c r="A50">
        <v>43</v>
      </c>
      <c r="B50" s="698" t="s">
        <v>1517</v>
      </c>
      <c r="C50" s="942"/>
      <c r="D50" s="698" t="s">
        <v>1518</v>
      </c>
      <c r="E50" s="698" t="s">
        <v>54</v>
      </c>
      <c r="F50" s="693" t="s">
        <v>23</v>
      </c>
      <c r="G50" s="699">
        <v>2</v>
      </c>
      <c r="H50" s="700">
        <v>6132.2000000000007</v>
      </c>
      <c r="I50" s="701">
        <v>6133</v>
      </c>
      <c r="J50" s="696">
        <f t="shared" si="1"/>
        <v>0.99986955812815925</v>
      </c>
      <c r="K50" s="695">
        <v>101</v>
      </c>
      <c r="L50" s="695">
        <v>399756</v>
      </c>
      <c r="M50" s="690">
        <f t="shared" si="0"/>
        <v>6132.2000000000007</v>
      </c>
    </row>
    <row r="51" spans="1:13">
      <c r="A51">
        <v>44</v>
      </c>
      <c r="B51" s="698" t="s">
        <v>1519</v>
      </c>
      <c r="C51" s="942"/>
      <c r="D51" s="698" t="s">
        <v>1373</v>
      </c>
      <c r="E51" s="698" t="s">
        <v>78</v>
      </c>
      <c r="F51" s="693" t="s">
        <v>23</v>
      </c>
      <c r="G51" s="699">
        <v>1</v>
      </c>
      <c r="H51" s="700">
        <v>9544.1</v>
      </c>
      <c r="I51" s="701">
        <v>9544</v>
      </c>
      <c r="J51" s="688">
        <f t="shared" si="1"/>
        <v>1.0000104777870915</v>
      </c>
      <c r="K51" s="695">
        <v>150</v>
      </c>
      <c r="L51" s="695">
        <v>647940</v>
      </c>
      <c r="M51" s="690">
        <f t="shared" si="0"/>
        <v>9544.1</v>
      </c>
    </row>
    <row r="52" spans="1:13">
      <c r="A52">
        <v>45</v>
      </c>
      <c r="B52" s="76" t="s">
        <v>1520</v>
      </c>
      <c r="C52" s="946"/>
      <c r="D52" s="76" t="s">
        <v>1474</v>
      </c>
      <c r="E52" s="674" t="s">
        <v>54</v>
      </c>
      <c r="F52" s="674" t="s">
        <v>23</v>
      </c>
      <c r="G52" s="640">
        <v>5</v>
      </c>
      <c r="H52" s="702">
        <v>1684.6</v>
      </c>
      <c r="I52" s="703">
        <v>2358</v>
      </c>
      <c r="J52" s="707">
        <f t="shared" si="1"/>
        <v>0.7144189991518235</v>
      </c>
      <c r="K52" s="704">
        <v>68</v>
      </c>
      <c r="L52" s="704">
        <v>95609</v>
      </c>
      <c r="M52" s="705">
        <f t="shared" si="0"/>
        <v>1684.6</v>
      </c>
    </row>
    <row r="53" spans="1:13">
      <c r="A53" s="42">
        <v>46</v>
      </c>
      <c r="B53" s="17" t="s">
        <v>1521</v>
      </c>
      <c r="C53" s="136" t="s">
        <v>163</v>
      </c>
      <c r="D53" s="17" t="s">
        <v>1465</v>
      </c>
      <c r="E53" s="674" t="s">
        <v>54</v>
      </c>
      <c r="F53" s="28" t="s">
        <v>23</v>
      </c>
      <c r="G53" s="19">
        <v>8</v>
      </c>
      <c r="H53" s="33">
        <v>1354</v>
      </c>
      <c r="I53" s="30"/>
      <c r="J53" s="43" t="e">
        <f t="shared" si="1"/>
        <v>#DIV/0!</v>
      </c>
      <c r="K53" s="732">
        <v>40</v>
      </c>
      <c r="L53" s="732">
        <v>84134</v>
      </c>
      <c r="M53" s="32" t="str">
        <f t="shared" si="0"/>
        <v/>
      </c>
    </row>
    <row r="54" spans="1:13">
      <c r="A54" s="42">
        <v>47</v>
      </c>
      <c r="B54" s="194" t="s">
        <v>1522</v>
      </c>
      <c r="C54" s="941" t="s">
        <v>1523</v>
      </c>
      <c r="D54" s="194" t="s">
        <v>1465</v>
      </c>
      <c r="E54" s="674" t="s">
        <v>54</v>
      </c>
      <c r="F54" s="212" t="s">
        <v>23</v>
      </c>
      <c r="G54" s="197">
        <v>3</v>
      </c>
      <c r="H54" s="198">
        <v>126097.70000000001</v>
      </c>
      <c r="I54" s="604"/>
      <c r="J54" s="681" t="e">
        <f t="shared" si="1"/>
        <v>#DIV/0!</v>
      </c>
      <c r="K54" s="706">
        <v>2010</v>
      </c>
      <c r="L54" s="706">
        <v>8573040</v>
      </c>
      <c r="M54" s="682" t="str">
        <f t="shared" si="0"/>
        <v/>
      </c>
    </row>
    <row r="55" spans="1:13">
      <c r="A55">
        <v>48</v>
      </c>
      <c r="B55" s="698" t="s">
        <v>1524</v>
      </c>
      <c r="C55" s="942"/>
      <c r="D55" s="698" t="s">
        <v>1465</v>
      </c>
      <c r="E55" s="674" t="s">
        <v>54</v>
      </c>
      <c r="F55" s="693" t="s">
        <v>23</v>
      </c>
      <c r="G55" s="699">
        <v>3</v>
      </c>
      <c r="H55" s="700">
        <v>115705.1</v>
      </c>
      <c r="I55" s="701">
        <v>116625</v>
      </c>
      <c r="J55" s="688">
        <f t="shared" si="1"/>
        <v>0.9921123258306539</v>
      </c>
      <c r="K55" s="695">
        <v>1750</v>
      </c>
      <c r="L55" s="695">
        <v>7891640</v>
      </c>
      <c r="M55" s="690">
        <f t="shared" si="0"/>
        <v>115705.1</v>
      </c>
    </row>
    <row r="56" spans="1:13">
      <c r="A56">
        <v>49</v>
      </c>
      <c r="B56" s="76" t="s">
        <v>1525</v>
      </c>
      <c r="C56" s="946"/>
      <c r="D56" s="76" t="s">
        <v>1465</v>
      </c>
      <c r="E56" s="674" t="s">
        <v>54</v>
      </c>
      <c r="F56" s="674" t="s">
        <v>23</v>
      </c>
      <c r="G56" s="640">
        <v>3</v>
      </c>
      <c r="H56" s="702">
        <v>80445.700000000012</v>
      </c>
      <c r="I56" s="703">
        <v>82240</v>
      </c>
      <c r="J56" s="55">
        <f t="shared" si="1"/>
        <v>0.9781821498054476</v>
      </c>
      <c r="K56" s="704">
        <v>1265</v>
      </c>
      <c r="L56" s="704">
        <v>5476392</v>
      </c>
      <c r="M56" s="705">
        <f t="shared" si="0"/>
        <v>80445.700000000012</v>
      </c>
    </row>
    <row r="57" spans="1:13">
      <c r="A57">
        <v>50</v>
      </c>
      <c r="B57" s="194" t="s">
        <v>1526</v>
      </c>
      <c r="C57" s="941" t="s">
        <v>122</v>
      </c>
      <c r="D57" s="194" t="s">
        <v>1465</v>
      </c>
      <c r="E57" s="674" t="s">
        <v>54</v>
      </c>
      <c r="F57" s="212" t="s">
        <v>23</v>
      </c>
      <c r="G57" s="197">
        <v>7</v>
      </c>
      <c r="H57" s="198">
        <v>3263.6</v>
      </c>
      <c r="I57" s="604"/>
      <c r="J57" s="681" t="e">
        <f t="shared" si="1"/>
        <v>#DIV/0!</v>
      </c>
      <c r="K57" s="706">
        <v>203</v>
      </c>
      <c r="L57" s="706">
        <v>168600</v>
      </c>
      <c r="M57" s="682" t="str">
        <f t="shared" si="0"/>
        <v/>
      </c>
    </row>
    <row r="58" spans="1:13">
      <c r="A58">
        <v>51</v>
      </c>
      <c r="B58" s="698" t="s">
        <v>1527</v>
      </c>
      <c r="C58" s="942"/>
      <c r="D58" s="698" t="s">
        <v>1085</v>
      </c>
      <c r="E58" s="693" t="s">
        <v>54</v>
      </c>
      <c r="F58" s="693" t="s">
        <v>23</v>
      </c>
      <c r="G58" s="699">
        <v>8</v>
      </c>
      <c r="H58" s="700">
        <v>10390.4</v>
      </c>
      <c r="I58" s="701"/>
      <c r="J58" s="696" t="e">
        <f t="shared" si="1"/>
        <v>#DIV/0!</v>
      </c>
      <c r="K58" s="695">
        <v>278</v>
      </c>
      <c r="L58" s="695">
        <v>622024</v>
      </c>
      <c r="M58" s="690" t="str">
        <f t="shared" si="0"/>
        <v/>
      </c>
    </row>
    <row r="59" spans="1:13">
      <c r="A59">
        <v>52</v>
      </c>
      <c r="B59" s="698" t="s">
        <v>1528</v>
      </c>
      <c r="C59" s="942"/>
      <c r="D59" s="698" t="s">
        <v>1465</v>
      </c>
      <c r="E59" s="693" t="s">
        <v>54</v>
      </c>
      <c r="F59" s="693" t="s">
        <v>23</v>
      </c>
      <c r="G59" s="699">
        <v>3</v>
      </c>
      <c r="H59" s="700">
        <v>25099</v>
      </c>
      <c r="I59" s="701"/>
      <c r="J59" s="696" t="e">
        <f t="shared" si="1"/>
        <v>#DIV/0!</v>
      </c>
      <c r="K59" s="695">
        <v>431</v>
      </c>
      <c r="L59" s="695">
        <v>1685004</v>
      </c>
      <c r="M59" s="690" t="str">
        <f t="shared" si="0"/>
        <v/>
      </c>
    </row>
    <row r="60" spans="1:13">
      <c r="A60">
        <v>53</v>
      </c>
      <c r="B60" s="698" t="s">
        <v>1529</v>
      </c>
      <c r="C60" s="942"/>
      <c r="D60" s="698" t="s">
        <v>1085</v>
      </c>
      <c r="E60" s="693" t="s">
        <v>54</v>
      </c>
      <c r="F60" s="693" t="s">
        <v>23</v>
      </c>
      <c r="G60" s="699">
        <v>10</v>
      </c>
      <c r="H60" s="700">
        <v>10181.1</v>
      </c>
      <c r="I60" s="701"/>
      <c r="J60" s="688" t="e">
        <f t="shared" si="1"/>
        <v>#DIV/0!</v>
      </c>
      <c r="K60" s="695">
        <v>322</v>
      </c>
      <c r="L60" s="695">
        <v>596960</v>
      </c>
      <c r="M60" s="690" t="str">
        <f t="shared" si="0"/>
        <v/>
      </c>
    </row>
    <row r="61" spans="1:13">
      <c r="A61">
        <v>54</v>
      </c>
      <c r="B61" s="698" t="s">
        <v>1530</v>
      </c>
      <c r="C61" s="942"/>
      <c r="D61" s="698" t="s">
        <v>1465</v>
      </c>
      <c r="E61" s="693" t="s">
        <v>54</v>
      </c>
      <c r="F61" s="693" t="s">
        <v>23</v>
      </c>
      <c r="G61" s="699">
        <v>7</v>
      </c>
      <c r="H61" s="700">
        <v>13775.1</v>
      </c>
      <c r="I61" s="701"/>
      <c r="J61" s="696" t="e">
        <f t="shared" si="1"/>
        <v>#DIV/0!</v>
      </c>
      <c r="K61" s="695">
        <v>366</v>
      </c>
      <c r="L61" s="695">
        <v>838476</v>
      </c>
      <c r="M61" s="690" t="str">
        <f t="shared" si="0"/>
        <v/>
      </c>
    </row>
    <row r="62" spans="1:13">
      <c r="A62">
        <v>55</v>
      </c>
      <c r="B62" s="698" t="s">
        <v>1531</v>
      </c>
      <c r="C62" s="942"/>
      <c r="D62" s="698" t="s">
        <v>1474</v>
      </c>
      <c r="E62" s="693" t="s">
        <v>54</v>
      </c>
      <c r="F62" s="693" t="s">
        <v>23</v>
      </c>
      <c r="G62" s="699">
        <v>6</v>
      </c>
      <c r="H62" s="700">
        <v>1479.3</v>
      </c>
      <c r="I62" s="701"/>
      <c r="J62" s="696" t="e">
        <f t="shared" si="1"/>
        <v>#DIV/0!</v>
      </c>
      <c r="K62" s="695">
        <v>49</v>
      </c>
      <c r="L62" s="695">
        <v>86362</v>
      </c>
      <c r="M62" s="690" t="str">
        <f t="shared" si="0"/>
        <v/>
      </c>
    </row>
    <row r="63" spans="1:13">
      <c r="A63" s="42">
        <v>56</v>
      </c>
      <c r="B63" s="698" t="s">
        <v>1532</v>
      </c>
      <c r="C63" s="942"/>
      <c r="D63" s="698" t="s">
        <v>1465</v>
      </c>
      <c r="E63" s="693" t="s">
        <v>54</v>
      </c>
      <c r="F63" s="693" t="s">
        <v>23</v>
      </c>
      <c r="G63" s="699">
        <v>9</v>
      </c>
      <c r="H63" s="700">
        <v>7392.7000000000007</v>
      </c>
      <c r="I63" s="701"/>
      <c r="J63" s="688" t="e">
        <f t="shared" si="1"/>
        <v>#DIV/0!</v>
      </c>
      <c r="K63" s="695">
        <v>328</v>
      </c>
      <c r="L63" s="695">
        <v>419100</v>
      </c>
      <c r="M63" s="690" t="str">
        <f t="shared" si="0"/>
        <v/>
      </c>
    </row>
    <row r="64" spans="1:13">
      <c r="A64" s="42">
        <v>57</v>
      </c>
      <c r="B64" s="698" t="s">
        <v>1533</v>
      </c>
      <c r="C64" s="942"/>
      <c r="D64" s="698" t="s">
        <v>1085</v>
      </c>
      <c r="E64" s="693" t="s">
        <v>54</v>
      </c>
      <c r="F64" s="693" t="s">
        <v>23</v>
      </c>
      <c r="G64" s="699">
        <v>6</v>
      </c>
      <c r="H64" s="700">
        <v>3248.7999999999997</v>
      </c>
      <c r="I64" s="701"/>
      <c r="J64" s="688" t="e">
        <f t="shared" si="1"/>
        <v>#DIV/0!</v>
      </c>
      <c r="K64" s="695">
        <v>107</v>
      </c>
      <c r="L64" s="695">
        <v>190407</v>
      </c>
      <c r="M64" s="690" t="str">
        <f t="shared" si="0"/>
        <v/>
      </c>
    </row>
    <row r="65" spans="1:13">
      <c r="A65">
        <v>58</v>
      </c>
      <c r="B65" s="698" t="s">
        <v>1534</v>
      </c>
      <c r="C65" s="942"/>
      <c r="D65" s="698" t="s">
        <v>1465</v>
      </c>
      <c r="E65" s="693" t="s">
        <v>54</v>
      </c>
      <c r="F65" s="693" t="s">
        <v>23</v>
      </c>
      <c r="G65" s="699">
        <v>7</v>
      </c>
      <c r="H65" s="700">
        <v>9215.5</v>
      </c>
      <c r="I65" s="701"/>
      <c r="J65" s="688" t="e">
        <f t="shared" si="1"/>
        <v>#DIV/0!</v>
      </c>
      <c r="K65" s="695">
        <v>239</v>
      </c>
      <c r="L65" s="695">
        <v>570130</v>
      </c>
      <c r="M65" s="690" t="str">
        <f t="shared" si="0"/>
        <v/>
      </c>
    </row>
    <row r="66" spans="1:13">
      <c r="A66">
        <v>59</v>
      </c>
      <c r="B66" s="698" t="s">
        <v>1535</v>
      </c>
      <c r="C66" s="942"/>
      <c r="D66" s="698" t="s">
        <v>1465</v>
      </c>
      <c r="E66" s="693" t="s">
        <v>54</v>
      </c>
      <c r="F66" s="693" t="s">
        <v>23</v>
      </c>
      <c r="G66" s="699">
        <v>6</v>
      </c>
      <c r="H66" s="700">
        <v>5842.6</v>
      </c>
      <c r="I66" s="701"/>
      <c r="J66" s="688" t="e">
        <f t="shared" si="1"/>
        <v>#DIV/0!</v>
      </c>
      <c r="K66" s="695">
        <v>202</v>
      </c>
      <c r="L66" s="695">
        <v>347347</v>
      </c>
      <c r="M66" s="690" t="str">
        <f t="shared" si="0"/>
        <v/>
      </c>
    </row>
    <row r="67" spans="1:13">
      <c r="A67">
        <v>60</v>
      </c>
      <c r="B67" s="698" t="s">
        <v>1536</v>
      </c>
      <c r="C67" s="942"/>
      <c r="D67" s="698" t="s">
        <v>1465</v>
      </c>
      <c r="E67" s="693" t="s">
        <v>54</v>
      </c>
      <c r="F67" s="693" t="s">
        <v>23</v>
      </c>
      <c r="G67" s="699">
        <v>6</v>
      </c>
      <c r="H67" s="700">
        <v>7446.1</v>
      </c>
      <c r="I67" s="701"/>
      <c r="J67" s="696" t="e">
        <f t="shared" si="1"/>
        <v>#DIV/0!</v>
      </c>
      <c r="K67" s="695">
        <v>241</v>
      </c>
      <c r="L67" s="695">
        <v>447224</v>
      </c>
      <c r="M67" s="690" t="str">
        <f t="shared" si="0"/>
        <v/>
      </c>
    </row>
    <row r="68" spans="1:13">
      <c r="A68">
        <v>61</v>
      </c>
      <c r="B68" s="698" t="s">
        <v>1537</v>
      </c>
      <c r="C68" s="942"/>
      <c r="D68" s="698" t="s">
        <v>1465</v>
      </c>
      <c r="E68" s="693" t="s">
        <v>54</v>
      </c>
      <c r="F68" s="693" t="s">
        <v>23</v>
      </c>
      <c r="G68" s="699">
        <v>8</v>
      </c>
      <c r="H68" s="700">
        <v>7002.7000000000007</v>
      </c>
      <c r="I68" s="701"/>
      <c r="J68" s="696" t="e">
        <f t="shared" si="1"/>
        <v>#DIV/0!</v>
      </c>
      <c r="K68" s="695">
        <v>350</v>
      </c>
      <c r="L68" s="695">
        <v>385749</v>
      </c>
      <c r="M68" s="690" t="str">
        <f t="shared" si="0"/>
        <v/>
      </c>
    </row>
    <row r="69" spans="1:13">
      <c r="A69">
        <v>62</v>
      </c>
      <c r="B69" s="698" t="s">
        <v>1538</v>
      </c>
      <c r="C69" s="942"/>
      <c r="D69" s="698" t="s">
        <v>1085</v>
      </c>
      <c r="E69" s="693" t="s">
        <v>54</v>
      </c>
      <c r="F69" s="693" t="s">
        <v>23</v>
      </c>
      <c r="G69" s="699">
        <v>9</v>
      </c>
      <c r="H69" s="700">
        <v>6871.6</v>
      </c>
      <c r="I69" s="701"/>
      <c r="J69" s="688" t="e">
        <f t="shared" si="1"/>
        <v>#DIV/0!</v>
      </c>
      <c r="K69" s="695">
        <v>363</v>
      </c>
      <c r="L69" s="695">
        <v>363000</v>
      </c>
      <c r="M69" s="690" t="str">
        <f t="shared" si="0"/>
        <v/>
      </c>
    </row>
    <row r="70" spans="1:13">
      <c r="A70">
        <v>63</v>
      </c>
      <c r="B70" s="698" t="s">
        <v>1539</v>
      </c>
      <c r="C70" s="942"/>
      <c r="D70" s="698" t="s">
        <v>1465</v>
      </c>
      <c r="E70" s="693" t="s">
        <v>54</v>
      </c>
      <c r="F70" s="693" t="s">
        <v>23</v>
      </c>
      <c r="G70" s="699">
        <v>6</v>
      </c>
      <c r="H70" s="700">
        <v>5780.4000000000005</v>
      </c>
      <c r="I70" s="701"/>
      <c r="J70" s="696" t="e">
        <f t="shared" si="1"/>
        <v>#DIV/0!</v>
      </c>
      <c r="K70" s="695">
        <v>227</v>
      </c>
      <c r="L70" s="695">
        <v>335837</v>
      </c>
      <c r="M70" s="690" t="str">
        <f t="shared" si="0"/>
        <v/>
      </c>
    </row>
    <row r="71" spans="1:13">
      <c r="A71">
        <v>64</v>
      </c>
      <c r="B71" s="698" t="s">
        <v>1540</v>
      </c>
      <c r="C71" s="942"/>
      <c r="D71" s="698" t="s">
        <v>1465</v>
      </c>
      <c r="E71" s="693" t="s">
        <v>54</v>
      </c>
      <c r="F71" s="693" t="s">
        <v>23</v>
      </c>
      <c r="G71" s="699">
        <v>1</v>
      </c>
      <c r="H71" s="700">
        <v>6375.6</v>
      </c>
      <c r="I71" s="701"/>
      <c r="J71" s="696" t="e">
        <f t="shared" si="1"/>
        <v>#DIV/0!</v>
      </c>
      <c r="K71" s="695">
        <v>112</v>
      </c>
      <c r="L71" s="695">
        <v>395667</v>
      </c>
      <c r="M71" s="690" t="str">
        <f t="shared" si="0"/>
        <v/>
      </c>
    </row>
    <row r="72" spans="1:13">
      <c r="A72">
        <v>65</v>
      </c>
      <c r="B72" s="698" t="s">
        <v>1541</v>
      </c>
      <c r="C72" s="942"/>
      <c r="D72" s="698" t="s">
        <v>220</v>
      </c>
      <c r="E72" s="693" t="s">
        <v>54</v>
      </c>
      <c r="F72" s="693" t="s">
        <v>23</v>
      </c>
      <c r="G72" s="699">
        <v>8</v>
      </c>
      <c r="H72" s="700">
        <v>8287.3000000000011</v>
      </c>
      <c r="I72" s="701"/>
      <c r="J72" s="688" t="e">
        <f t="shared" si="1"/>
        <v>#DIV/0!</v>
      </c>
      <c r="K72" s="695">
        <v>406</v>
      </c>
      <c r="L72" s="695">
        <v>450800</v>
      </c>
      <c r="M72" s="690" t="str">
        <f t="shared" si="0"/>
        <v/>
      </c>
    </row>
    <row r="73" spans="1:13">
      <c r="A73" s="42">
        <v>66</v>
      </c>
      <c r="B73" s="698" t="s">
        <v>1542</v>
      </c>
      <c r="C73" s="942"/>
      <c r="D73" s="698" t="s">
        <v>1465</v>
      </c>
      <c r="E73" s="693" t="s">
        <v>54</v>
      </c>
      <c r="F73" s="693" t="s">
        <v>23</v>
      </c>
      <c r="G73" s="699">
        <v>6</v>
      </c>
      <c r="H73" s="700">
        <v>3066.2999999999997</v>
      </c>
      <c r="I73" s="701"/>
      <c r="J73" s="688" t="e">
        <f t="shared" si="1"/>
        <v>#DIV/0!</v>
      </c>
      <c r="K73" s="695">
        <v>112</v>
      </c>
      <c r="L73" s="695">
        <v>178100</v>
      </c>
      <c r="M73" s="690" t="str">
        <f t="shared" si="0"/>
        <v/>
      </c>
    </row>
    <row r="74" spans="1:13">
      <c r="A74" s="42">
        <v>67</v>
      </c>
      <c r="B74" s="698" t="s">
        <v>1543</v>
      </c>
      <c r="C74" s="942"/>
      <c r="D74" s="698" t="s">
        <v>1472</v>
      </c>
      <c r="E74" s="693" t="s">
        <v>54</v>
      </c>
      <c r="F74" s="693" t="s">
        <v>23</v>
      </c>
      <c r="G74" s="699">
        <v>8</v>
      </c>
      <c r="H74" s="700">
        <v>3576.6</v>
      </c>
      <c r="I74" s="701">
        <v>5562</v>
      </c>
      <c r="J74" s="688">
        <f t="shared" si="1"/>
        <v>0.64304207119741097</v>
      </c>
      <c r="K74" s="695">
        <v>175</v>
      </c>
      <c r="L74" s="695">
        <v>212862</v>
      </c>
      <c r="M74" s="690">
        <f t="shared" ref="M74:M134" si="2">IF(ISBLANK(I74),"",H74)</f>
        <v>3576.6</v>
      </c>
    </row>
    <row r="75" spans="1:13">
      <c r="A75">
        <v>68</v>
      </c>
      <c r="B75" s="698" t="s">
        <v>1544</v>
      </c>
      <c r="C75" s="942"/>
      <c r="D75" s="698" t="s">
        <v>1465</v>
      </c>
      <c r="E75" s="693" t="s">
        <v>54</v>
      </c>
      <c r="F75" s="693" t="s">
        <v>23</v>
      </c>
      <c r="G75" s="699">
        <v>7</v>
      </c>
      <c r="H75" s="700">
        <v>6247.6</v>
      </c>
      <c r="I75" s="701">
        <v>7989</v>
      </c>
      <c r="J75" s="688">
        <f t="shared" ref="J75:J134" si="3">H75/I75</f>
        <v>0.78202528476655409</v>
      </c>
      <c r="K75" s="695">
        <v>203</v>
      </c>
      <c r="L75" s="695">
        <v>370000</v>
      </c>
      <c r="M75" s="690">
        <f t="shared" si="2"/>
        <v>6247.6</v>
      </c>
    </row>
    <row r="76" spans="1:13">
      <c r="A76">
        <v>69</v>
      </c>
      <c r="B76" s="698" t="s">
        <v>1545</v>
      </c>
      <c r="C76" s="942"/>
      <c r="D76" s="698" t="s">
        <v>1085</v>
      </c>
      <c r="E76" s="693" t="s">
        <v>54</v>
      </c>
      <c r="F76" s="693" t="s">
        <v>23</v>
      </c>
      <c r="G76" s="699">
        <v>7</v>
      </c>
      <c r="H76" s="700">
        <v>2948.2999999999997</v>
      </c>
      <c r="I76" s="701">
        <v>3870</v>
      </c>
      <c r="J76" s="696">
        <f t="shared" si="3"/>
        <v>0.76183462532299739</v>
      </c>
      <c r="K76" s="695">
        <v>103</v>
      </c>
      <c r="L76" s="695">
        <v>171000</v>
      </c>
      <c r="M76" s="690">
        <f t="shared" si="2"/>
        <v>2948.2999999999997</v>
      </c>
    </row>
    <row r="77" spans="1:13">
      <c r="A77">
        <v>70</v>
      </c>
      <c r="B77" s="698" t="s">
        <v>1546</v>
      </c>
      <c r="C77" s="942"/>
      <c r="D77" s="698" t="s">
        <v>1465</v>
      </c>
      <c r="E77" s="693" t="s">
        <v>54</v>
      </c>
      <c r="F77" s="693" t="s">
        <v>23</v>
      </c>
      <c r="G77" s="699">
        <v>6</v>
      </c>
      <c r="H77" s="700">
        <v>5694.8</v>
      </c>
      <c r="I77" s="701"/>
      <c r="J77" s="696" t="e">
        <f t="shared" si="3"/>
        <v>#DIV/0!</v>
      </c>
      <c r="K77" s="695">
        <v>217</v>
      </c>
      <c r="L77" s="695">
        <v>328295</v>
      </c>
      <c r="M77" s="690" t="str">
        <f t="shared" si="2"/>
        <v/>
      </c>
    </row>
    <row r="78" spans="1:13">
      <c r="A78">
        <v>71</v>
      </c>
      <c r="B78" s="698" t="s">
        <v>1547</v>
      </c>
      <c r="C78" s="942"/>
      <c r="D78" s="698" t="s">
        <v>1465</v>
      </c>
      <c r="E78" s="693" t="s">
        <v>54</v>
      </c>
      <c r="F78" s="693" t="s">
        <v>23</v>
      </c>
      <c r="G78" s="699">
        <v>6</v>
      </c>
      <c r="H78" s="700">
        <v>4651.1000000000004</v>
      </c>
      <c r="I78" s="701"/>
      <c r="J78" s="688" t="e">
        <f t="shared" si="3"/>
        <v>#DIV/0!</v>
      </c>
      <c r="K78" s="695">
        <v>125</v>
      </c>
      <c r="L78" s="695">
        <v>282600</v>
      </c>
      <c r="M78" s="690" t="str">
        <f t="shared" si="2"/>
        <v/>
      </c>
    </row>
    <row r="79" spans="1:13">
      <c r="A79">
        <v>72</v>
      </c>
      <c r="B79" s="698" t="s">
        <v>1548</v>
      </c>
      <c r="C79" s="942"/>
      <c r="D79" s="698" t="s">
        <v>1085</v>
      </c>
      <c r="E79" s="693" t="s">
        <v>54</v>
      </c>
      <c r="F79" s="693" t="s">
        <v>23</v>
      </c>
      <c r="G79" s="699">
        <v>7</v>
      </c>
      <c r="H79" s="700">
        <v>5012</v>
      </c>
      <c r="I79" s="701"/>
      <c r="J79" s="696" t="e">
        <f t="shared" si="3"/>
        <v>#DIV/0!</v>
      </c>
      <c r="K79" s="695">
        <v>166</v>
      </c>
      <c r="L79" s="695">
        <v>293331</v>
      </c>
      <c r="M79" s="690" t="str">
        <f t="shared" si="2"/>
        <v/>
      </c>
    </row>
    <row r="80" spans="1:13">
      <c r="A80">
        <v>73</v>
      </c>
      <c r="B80" s="698" t="s">
        <v>1549</v>
      </c>
      <c r="C80" s="942"/>
      <c r="D80" s="698" t="s">
        <v>1465</v>
      </c>
      <c r="E80" s="693" t="s">
        <v>54</v>
      </c>
      <c r="F80" s="693" t="s">
        <v>23</v>
      </c>
      <c r="G80" s="699">
        <v>8</v>
      </c>
      <c r="H80" s="700">
        <v>5911.6</v>
      </c>
      <c r="I80" s="701"/>
      <c r="J80" s="696" t="e">
        <f t="shared" si="3"/>
        <v>#DIV/0!</v>
      </c>
      <c r="K80" s="695">
        <v>195</v>
      </c>
      <c r="L80" s="695">
        <v>349226</v>
      </c>
      <c r="M80" s="690" t="str">
        <f t="shared" si="2"/>
        <v/>
      </c>
    </row>
    <row r="81" spans="1:13">
      <c r="A81">
        <v>74</v>
      </c>
      <c r="B81" s="698" t="s">
        <v>1550</v>
      </c>
      <c r="C81" s="942"/>
      <c r="D81" s="698" t="s">
        <v>1085</v>
      </c>
      <c r="E81" s="693" t="s">
        <v>54</v>
      </c>
      <c r="F81" s="693" t="s">
        <v>23</v>
      </c>
      <c r="G81" s="699">
        <v>7</v>
      </c>
      <c r="H81" s="700">
        <v>4769.1000000000004</v>
      </c>
      <c r="I81" s="701"/>
      <c r="J81" s="688" t="e">
        <f t="shared" si="3"/>
        <v>#DIV/0!</v>
      </c>
      <c r="K81" s="695">
        <v>181</v>
      </c>
      <c r="L81" s="695">
        <v>273198</v>
      </c>
      <c r="M81" s="690" t="str">
        <f t="shared" si="2"/>
        <v/>
      </c>
    </row>
    <row r="82" spans="1:13">
      <c r="A82">
        <v>75</v>
      </c>
      <c r="B82" s="698" t="s">
        <v>1551</v>
      </c>
      <c r="C82" s="942"/>
      <c r="D82" s="698" t="s">
        <v>1085</v>
      </c>
      <c r="E82" s="693" t="s">
        <v>54</v>
      </c>
      <c r="F82" s="693" t="s">
        <v>23</v>
      </c>
      <c r="G82" s="699">
        <v>6</v>
      </c>
      <c r="H82" s="700">
        <v>2313.2999999999997</v>
      </c>
      <c r="I82" s="701"/>
      <c r="J82" s="688" t="e">
        <f t="shared" si="3"/>
        <v>#DIV/0!</v>
      </c>
      <c r="K82" s="695">
        <v>97</v>
      </c>
      <c r="L82" s="695">
        <v>130510</v>
      </c>
      <c r="M82" s="690" t="str">
        <f t="shared" si="2"/>
        <v/>
      </c>
    </row>
    <row r="83" spans="1:13">
      <c r="A83" s="42">
        <v>76</v>
      </c>
      <c r="B83" s="698" t="s">
        <v>1552</v>
      </c>
      <c r="C83" s="942"/>
      <c r="D83" s="698" t="s">
        <v>1085</v>
      </c>
      <c r="E83" s="693" t="s">
        <v>54</v>
      </c>
      <c r="F83" s="693" t="s">
        <v>23</v>
      </c>
      <c r="G83" s="699">
        <v>6</v>
      </c>
      <c r="H83" s="700">
        <v>7017.8</v>
      </c>
      <c r="I83" s="701"/>
      <c r="J83" s="688" t="e">
        <f t="shared" si="3"/>
        <v>#DIV/0!</v>
      </c>
      <c r="K83" s="695">
        <v>211</v>
      </c>
      <c r="L83" s="695">
        <v>414000</v>
      </c>
      <c r="M83" s="690" t="str">
        <f t="shared" si="2"/>
        <v/>
      </c>
    </row>
    <row r="84" spans="1:13">
      <c r="A84" s="42">
        <v>77</v>
      </c>
      <c r="B84" s="698" t="s">
        <v>1553</v>
      </c>
      <c r="C84" s="942"/>
      <c r="D84" s="698" t="s">
        <v>1465</v>
      </c>
      <c r="E84" s="693" t="s">
        <v>54</v>
      </c>
      <c r="F84" s="693" t="s">
        <v>23</v>
      </c>
      <c r="G84" s="699">
        <v>3</v>
      </c>
      <c r="H84" s="700">
        <v>5303.1</v>
      </c>
      <c r="I84" s="701"/>
      <c r="J84" s="688" t="e">
        <f t="shared" si="3"/>
        <v>#DIV/0!</v>
      </c>
      <c r="K84" s="695">
        <v>118</v>
      </c>
      <c r="L84" s="695">
        <v>343000</v>
      </c>
      <c r="M84" s="690" t="str">
        <f t="shared" si="2"/>
        <v/>
      </c>
    </row>
    <row r="85" spans="1:13">
      <c r="A85">
        <v>78</v>
      </c>
      <c r="B85" s="698" t="s">
        <v>1554</v>
      </c>
      <c r="C85" s="942"/>
      <c r="D85" s="698" t="s">
        <v>1085</v>
      </c>
      <c r="E85" s="693" t="s">
        <v>54</v>
      </c>
      <c r="F85" s="693" t="s">
        <v>23</v>
      </c>
      <c r="G85" s="699">
        <v>7</v>
      </c>
      <c r="H85" s="700">
        <v>7149.7000000000007</v>
      </c>
      <c r="I85" s="701"/>
      <c r="J85" s="696" t="e">
        <f t="shared" si="3"/>
        <v>#DIV/0!</v>
      </c>
      <c r="K85" s="695">
        <v>175</v>
      </c>
      <c r="L85" s="695">
        <v>431300</v>
      </c>
      <c r="M85" s="690" t="str">
        <f t="shared" si="2"/>
        <v/>
      </c>
    </row>
    <row r="86" spans="1:13">
      <c r="A86">
        <v>79</v>
      </c>
      <c r="B86" s="698" t="s">
        <v>1555</v>
      </c>
      <c r="C86" s="942"/>
      <c r="D86" s="698" t="s">
        <v>1085</v>
      </c>
      <c r="E86" s="693" t="s">
        <v>54</v>
      </c>
      <c r="F86" s="693" t="s">
        <v>23</v>
      </c>
      <c r="G86" s="699">
        <v>6</v>
      </c>
      <c r="H86" s="700">
        <v>2681.1</v>
      </c>
      <c r="I86" s="701"/>
      <c r="J86" s="696" t="e">
        <f t="shared" si="3"/>
        <v>#DIV/0!</v>
      </c>
      <c r="K86" s="695">
        <v>96</v>
      </c>
      <c r="L86" s="695">
        <v>155000</v>
      </c>
      <c r="M86" s="690" t="str">
        <f t="shared" si="2"/>
        <v/>
      </c>
    </row>
    <row r="87" spans="1:13">
      <c r="A87">
        <v>80</v>
      </c>
      <c r="B87" s="698" t="s">
        <v>1556</v>
      </c>
      <c r="C87" s="942"/>
      <c r="D87" s="698" t="s">
        <v>1085</v>
      </c>
      <c r="E87" s="693" t="s">
        <v>54</v>
      </c>
      <c r="F87" s="693" t="s">
        <v>23</v>
      </c>
      <c r="G87" s="699">
        <v>8</v>
      </c>
      <c r="H87" s="700">
        <v>7079.4000000000005</v>
      </c>
      <c r="I87" s="701"/>
      <c r="J87" s="688" t="e">
        <f t="shared" si="3"/>
        <v>#DIV/0!</v>
      </c>
      <c r="K87" s="695">
        <v>370</v>
      </c>
      <c r="L87" s="695">
        <v>375700</v>
      </c>
      <c r="M87" s="690" t="str">
        <f t="shared" si="2"/>
        <v/>
      </c>
    </row>
    <row r="88" spans="1:13">
      <c r="A88">
        <v>81</v>
      </c>
      <c r="B88" s="698" t="s">
        <v>1557</v>
      </c>
      <c r="C88" s="942"/>
      <c r="D88" s="698" t="s">
        <v>1465</v>
      </c>
      <c r="E88" s="693" t="s">
        <v>54</v>
      </c>
      <c r="F88" s="693" t="s">
        <v>23</v>
      </c>
      <c r="G88" s="699">
        <v>8</v>
      </c>
      <c r="H88" s="700">
        <v>3713</v>
      </c>
      <c r="I88" s="701"/>
      <c r="J88" s="696" t="e">
        <f t="shared" si="3"/>
        <v>#DIV/0!</v>
      </c>
      <c r="K88" s="695">
        <v>315</v>
      </c>
      <c r="L88" s="695">
        <v>168019</v>
      </c>
      <c r="M88" s="690" t="str">
        <f t="shared" si="2"/>
        <v/>
      </c>
    </row>
    <row r="89" spans="1:13">
      <c r="A89">
        <v>82</v>
      </c>
      <c r="B89" s="698" t="s">
        <v>1558</v>
      </c>
      <c r="C89" s="942"/>
      <c r="D89" s="698" t="s">
        <v>1085</v>
      </c>
      <c r="E89" s="693" t="s">
        <v>54</v>
      </c>
      <c r="F89" s="693" t="s">
        <v>23</v>
      </c>
      <c r="G89" s="699">
        <v>6</v>
      </c>
      <c r="H89" s="700">
        <v>1382.1999999999998</v>
      </c>
      <c r="I89" s="701"/>
      <c r="J89" s="696" t="e">
        <f t="shared" si="3"/>
        <v>#DIV/0!</v>
      </c>
      <c r="K89" s="695">
        <v>47</v>
      </c>
      <c r="L89" s="695">
        <v>80342</v>
      </c>
      <c r="M89" s="690" t="str">
        <f t="shared" si="2"/>
        <v/>
      </c>
    </row>
    <row r="90" spans="1:13">
      <c r="A90">
        <v>83</v>
      </c>
      <c r="B90" s="698" t="s">
        <v>1559</v>
      </c>
      <c r="C90" s="942"/>
      <c r="D90" s="698" t="s">
        <v>1465</v>
      </c>
      <c r="E90" s="693" t="s">
        <v>54</v>
      </c>
      <c r="F90" s="693" t="s">
        <v>23</v>
      </c>
      <c r="G90" s="699">
        <v>8</v>
      </c>
      <c r="H90" s="700">
        <v>8173.4000000000005</v>
      </c>
      <c r="I90" s="701"/>
      <c r="J90" s="688" t="e">
        <f t="shared" si="3"/>
        <v>#DIV/0!</v>
      </c>
      <c r="K90" s="695">
        <v>401</v>
      </c>
      <c r="L90" s="695">
        <v>446119</v>
      </c>
      <c r="M90" s="690" t="str">
        <f t="shared" si="2"/>
        <v/>
      </c>
    </row>
    <row r="91" spans="1:13">
      <c r="A91">
        <v>84</v>
      </c>
      <c r="B91" s="698" t="s">
        <v>1560</v>
      </c>
      <c r="C91" s="942"/>
      <c r="D91" s="698" t="s">
        <v>1085</v>
      </c>
      <c r="E91" s="693" t="s">
        <v>54</v>
      </c>
      <c r="F91" s="693" t="s">
        <v>23</v>
      </c>
      <c r="G91" s="699">
        <v>7</v>
      </c>
      <c r="H91" s="700">
        <v>5020.6000000000004</v>
      </c>
      <c r="I91" s="701"/>
      <c r="J91" s="688" t="e">
        <f t="shared" si="3"/>
        <v>#DIV/0!</v>
      </c>
      <c r="K91" s="695">
        <v>259</v>
      </c>
      <c r="L91" s="695">
        <v>267582</v>
      </c>
      <c r="M91" s="690" t="str">
        <f t="shared" si="2"/>
        <v/>
      </c>
    </row>
    <row r="92" spans="1:13">
      <c r="A92">
        <v>85</v>
      </c>
      <c r="B92" s="698" t="s">
        <v>1561</v>
      </c>
      <c r="C92" s="942"/>
      <c r="D92" s="698" t="s">
        <v>1465</v>
      </c>
      <c r="E92" s="693" t="s">
        <v>54</v>
      </c>
      <c r="F92" s="693" t="s">
        <v>23</v>
      </c>
      <c r="G92" s="699">
        <v>6</v>
      </c>
      <c r="H92" s="700">
        <v>6768.1</v>
      </c>
      <c r="I92" s="701"/>
      <c r="J92" s="688" t="e">
        <f t="shared" si="3"/>
        <v>#DIV/0!</v>
      </c>
      <c r="K92" s="695">
        <v>280</v>
      </c>
      <c r="L92" s="695">
        <v>400418</v>
      </c>
      <c r="M92" s="690" t="str">
        <f t="shared" si="2"/>
        <v/>
      </c>
    </row>
    <row r="93" spans="1:13">
      <c r="A93" s="42">
        <v>86</v>
      </c>
      <c r="B93" s="698" t="s">
        <v>1562</v>
      </c>
      <c r="C93" s="942"/>
      <c r="D93" s="698" t="s">
        <v>1465</v>
      </c>
      <c r="E93" s="693" t="s">
        <v>54</v>
      </c>
      <c r="F93" s="693" t="s">
        <v>23</v>
      </c>
      <c r="G93" s="699">
        <v>3</v>
      </c>
      <c r="H93" s="700">
        <v>1798.3999999999999</v>
      </c>
      <c r="I93" s="701"/>
      <c r="J93" s="688" t="e">
        <f t="shared" si="3"/>
        <v>#DIV/0!</v>
      </c>
      <c r="K93" s="695">
        <v>33</v>
      </c>
      <c r="L93" s="695">
        <v>118169</v>
      </c>
      <c r="M93" s="690" t="str">
        <f t="shared" si="2"/>
        <v/>
      </c>
    </row>
    <row r="94" spans="1:13">
      <c r="A94" s="42">
        <v>87</v>
      </c>
      <c r="B94" s="698" t="s">
        <v>1563</v>
      </c>
      <c r="C94" s="942"/>
      <c r="D94" s="698" t="s">
        <v>1085</v>
      </c>
      <c r="E94" s="693" t="s">
        <v>54</v>
      </c>
      <c r="F94" s="693" t="s">
        <v>23</v>
      </c>
      <c r="G94" s="699">
        <v>7</v>
      </c>
      <c r="H94" s="700">
        <v>2636.9</v>
      </c>
      <c r="I94" s="701"/>
      <c r="J94" s="696" t="e">
        <f t="shared" si="3"/>
        <v>#DIV/0!</v>
      </c>
      <c r="K94" s="695">
        <v>81</v>
      </c>
      <c r="L94" s="695">
        <v>155500</v>
      </c>
      <c r="M94" s="690" t="str">
        <f t="shared" si="2"/>
        <v/>
      </c>
    </row>
    <row r="95" spans="1:13">
      <c r="A95">
        <v>88</v>
      </c>
      <c r="B95" s="698" t="s">
        <v>1564</v>
      </c>
      <c r="C95" s="942"/>
      <c r="D95" s="698" t="s">
        <v>1085</v>
      </c>
      <c r="E95" s="693" t="s">
        <v>54</v>
      </c>
      <c r="F95" s="693" t="s">
        <v>23</v>
      </c>
      <c r="G95" s="699">
        <v>6</v>
      </c>
      <c r="H95" s="700">
        <v>5081.1000000000004</v>
      </c>
      <c r="I95" s="701"/>
      <c r="J95" s="696" t="e">
        <f t="shared" si="3"/>
        <v>#DIV/0!</v>
      </c>
      <c r="K95" s="695">
        <v>205</v>
      </c>
      <c r="L95" s="695">
        <v>288000</v>
      </c>
      <c r="M95" s="690" t="str">
        <f t="shared" si="2"/>
        <v/>
      </c>
    </row>
    <row r="96" spans="1:13">
      <c r="A96">
        <v>89</v>
      </c>
      <c r="B96" s="698" t="s">
        <v>1565</v>
      </c>
      <c r="C96" s="942"/>
      <c r="D96" s="698" t="s">
        <v>1085</v>
      </c>
      <c r="E96" s="693" t="s">
        <v>54</v>
      </c>
      <c r="F96" s="693" t="s">
        <v>23</v>
      </c>
      <c r="G96" s="699">
        <v>6</v>
      </c>
      <c r="H96" s="700">
        <v>2113.6999999999998</v>
      </c>
      <c r="I96" s="701"/>
      <c r="J96" s="688" t="e">
        <f t="shared" si="3"/>
        <v>#DIV/0!</v>
      </c>
      <c r="K96" s="695">
        <v>83</v>
      </c>
      <c r="L96" s="695">
        <v>120561</v>
      </c>
      <c r="M96" s="690" t="str">
        <f t="shared" si="2"/>
        <v/>
      </c>
    </row>
    <row r="97" spans="1:13">
      <c r="A97">
        <v>90</v>
      </c>
      <c r="B97" s="698" t="s">
        <v>1566</v>
      </c>
      <c r="C97" s="942"/>
      <c r="D97" s="698" t="s">
        <v>1085</v>
      </c>
      <c r="E97" s="693" t="s">
        <v>54</v>
      </c>
      <c r="F97" s="693" t="s">
        <v>23</v>
      </c>
      <c r="G97" s="699">
        <v>7</v>
      </c>
      <c r="H97" s="700">
        <v>5853.6</v>
      </c>
      <c r="I97" s="701"/>
      <c r="J97" s="696" t="e">
        <f t="shared" si="3"/>
        <v>#DIV/0!</v>
      </c>
      <c r="K97" s="695">
        <v>179</v>
      </c>
      <c r="L97" s="695">
        <v>345000</v>
      </c>
      <c r="M97" s="690" t="str">
        <f t="shared" si="2"/>
        <v/>
      </c>
    </row>
    <row r="98" spans="1:13">
      <c r="A98">
        <v>91</v>
      </c>
      <c r="B98" s="698" t="s">
        <v>1567</v>
      </c>
      <c r="C98" s="942"/>
      <c r="D98" s="698" t="s">
        <v>1085</v>
      </c>
      <c r="E98" s="693" t="s">
        <v>54</v>
      </c>
      <c r="F98" s="693" t="s">
        <v>23</v>
      </c>
      <c r="G98" s="699">
        <v>6</v>
      </c>
      <c r="H98" s="700">
        <v>3885</v>
      </c>
      <c r="I98" s="701"/>
      <c r="J98" s="696" t="e">
        <f t="shared" si="3"/>
        <v>#DIV/0!</v>
      </c>
      <c r="K98" s="695">
        <v>157</v>
      </c>
      <c r="L98" s="695">
        <v>220400</v>
      </c>
      <c r="M98" s="690" t="str">
        <f t="shared" si="2"/>
        <v/>
      </c>
    </row>
    <row r="99" spans="1:13">
      <c r="A99">
        <v>92</v>
      </c>
      <c r="B99" s="698" t="s">
        <v>1568</v>
      </c>
      <c r="C99" s="942"/>
      <c r="D99" s="698" t="s">
        <v>1472</v>
      </c>
      <c r="E99" s="693" t="s">
        <v>54</v>
      </c>
      <c r="F99" s="693" t="s">
        <v>23</v>
      </c>
      <c r="G99" s="699">
        <v>5</v>
      </c>
      <c r="H99" s="700">
        <v>4790.8</v>
      </c>
      <c r="I99" s="701"/>
      <c r="J99" s="688" t="e">
        <f t="shared" si="3"/>
        <v>#DIV/0!</v>
      </c>
      <c r="K99" s="695">
        <v>184</v>
      </c>
      <c r="L99" s="695">
        <v>273460</v>
      </c>
      <c r="M99" s="690" t="str">
        <f t="shared" si="2"/>
        <v/>
      </c>
    </row>
    <row r="100" spans="1:13">
      <c r="A100">
        <v>93</v>
      </c>
      <c r="B100" s="698" t="s">
        <v>1569</v>
      </c>
      <c r="C100" s="942"/>
      <c r="D100" s="698" t="s">
        <v>1472</v>
      </c>
      <c r="E100" s="693" t="s">
        <v>54</v>
      </c>
      <c r="F100" s="693" t="s">
        <v>23</v>
      </c>
      <c r="G100" s="699">
        <v>6</v>
      </c>
      <c r="H100" s="700">
        <v>4369.7000000000007</v>
      </c>
      <c r="I100" s="701"/>
      <c r="J100" s="688" t="e">
        <f t="shared" si="3"/>
        <v>#DIV/0!</v>
      </c>
      <c r="K100" s="695">
        <v>130</v>
      </c>
      <c r="L100" s="695">
        <v>257961</v>
      </c>
      <c r="M100" s="690" t="str">
        <f t="shared" si="2"/>
        <v/>
      </c>
    </row>
    <row r="101" spans="1:13">
      <c r="A101">
        <v>94</v>
      </c>
      <c r="B101" s="698" t="s">
        <v>1570</v>
      </c>
      <c r="C101" s="942"/>
      <c r="D101" s="698" t="s">
        <v>1465</v>
      </c>
      <c r="E101" s="693" t="s">
        <v>54</v>
      </c>
      <c r="F101" s="693" t="s">
        <v>23</v>
      </c>
      <c r="G101" s="699">
        <v>7</v>
      </c>
      <c r="H101" s="700">
        <v>1616.3999999999999</v>
      </c>
      <c r="I101" s="701"/>
      <c r="J101" s="688" t="e">
        <f t="shared" si="3"/>
        <v>#DIV/0!</v>
      </c>
      <c r="K101" s="695">
        <v>58</v>
      </c>
      <c r="L101" s="695">
        <v>97482</v>
      </c>
      <c r="M101" s="690" t="str">
        <f t="shared" si="2"/>
        <v/>
      </c>
    </row>
    <row r="102" spans="1:13">
      <c r="A102">
        <v>95</v>
      </c>
      <c r="B102" s="698" t="s">
        <v>1571</v>
      </c>
      <c r="C102" s="942"/>
      <c r="D102" s="698" t="s">
        <v>1465</v>
      </c>
      <c r="E102" s="693" t="s">
        <v>54</v>
      </c>
      <c r="F102" s="693" t="s">
        <v>23</v>
      </c>
      <c r="G102" s="699">
        <v>5</v>
      </c>
      <c r="H102" s="700">
        <v>4498</v>
      </c>
      <c r="I102" s="701"/>
      <c r="J102" s="688" t="e">
        <f t="shared" si="3"/>
        <v>#DIV/0!</v>
      </c>
      <c r="K102" s="695">
        <v>114</v>
      </c>
      <c r="L102" s="695">
        <v>269700</v>
      </c>
      <c r="M102" s="690" t="str">
        <f t="shared" si="2"/>
        <v/>
      </c>
    </row>
    <row r="103" spans="1:13">
      <c r="A103">
        <v>96</v>
      </c>
      <c r="B103" s="698" t="s">
        <v>1572</v>
      </c>
      <c r="C103" s="942"/>
      <c r="D103" s="698" t="s">
        <v>1465</v>
      </c>
      <c r="E103" s="693" t="s">
        <v>54</v>
      </c>
      <c r="F103" s="693" t="s">
        <v>23</v>
      </c>
      <c r="G103" s="699">
        <v>6</v>
      </c>
      <c r="H103" s="700">
        <v>3028.7999999999997</v>
      </c>
      <c r="I103" s="701"/>
      <c r="J103" s="696" t="e">
        <f t="shared" si="3"/>
        <v>#DIV/0!</v>
      </c>
      <c r="K103" s="695">
        <v>110</v>
      </c>
      <c r="L103" s="695">
        <v>176090</v>
      </c>
      <c r="M103" s="690" t="str">
        <f t="shared" si="2"/>
        <v/>
      </c>
    </row>
    <row r="104" spans="1:13">
      <c r="A104">
        <v>97</v>
      </c>
      <c r="B104" s="698" t="s">
        <v>1573</v>
      </c>
      <c r="C104" s="942"/>
      <c r="D104" s="698" t="s">
        <v>1474</v>
      </c>
      <c r="E104" s="693" t="s">
        <v>54</v>
      </c>
      <c r="F104" s="693" t="s">
        <v>23</v>
      </c>
      <c r="G104" s="699">
        <v>6</v>
      </c>
      <c r="H104" s="700">
        <v>3964.4</v>
      </c>
      <c r="I104" s="701"/>
      <c r="J104" s="696" t="e">
        <f>H104/I104</f>
        <v>#DIV/0!</v>
      </c>
      <c r="K104" s="695">
        <v>97</v>
      </c>
      <c r="L104" s="695">
        <v>239936</v>
      </c>
      <c r="M104" s="690" t="str">
        <f t="shared" si="2"/>
        <v/>
      </c>
    </row>
    <row r="105" spans="1:13">
      <c r="A105">
        <v>98</v>
      </c>
      <c r="B105" s="698" t="s">
        <v>1574</v>
      </c>
      <c r="C105" s="942"/>
      <c r="D105" s="698" t="s">
        <v>1465</v>
      </c>
      <c r="E105" s="693" t="s">
        <v>54</v>
      </c>
      <c r="F105" s="693" t="s">
        <v>23</v>
      </c>
      <c r="G105" s="699">
        <v>7</v>
      </c>
      <c r="H105" s="700">
        <v>4195.3</v>
      </c>
      <c r="I105" s="701"/>
      <c r="J105" s="688" t="e">
        <f t="shared" si="3"/>
        <v>#DIV/0!</v>
      </c>
      <c r="K105" s="695">
        <v>116</v>
      </c>
      <c r="L105" s="695">
        <v>254122</v>
      </c>
      <c r="M105" s="690" t="str">
        <f t="shared" si="2"/>
        <v/>
      </c>
    </row>
    <row r="106" spans="1:13">
      <c r="A106">
        <v>99</v>
      </c>
      <c r="B106" s="698" t="s">
        <v>1575</v>
      </c>
      <c r="C106" s="942"/>
      <c r="D106" s="698" t="s">
        <v>1495</v>
      </c>
      <c r="E106" s="693" t="s">
        <v>54</v>
      </c>
      <c r="F106" s="693" t="s">
        <v>23</v>
      </c>
      <c r="G106" s="699">
        <v>4</v>
      </c>
      <c r="H106" s="700">
        <v>8813.1</v>
      </c>
      <c r="I106" s="701">
        <v>9090</v>
      </c>
      <c r="J106" s="696">
        <f t="shared" si="3"/>
        <v>0.96953795379537955</v>
      </c>
      <c r="K106" s="695">
        <v>172</v>
      </c>
      <c r="L106" s="695">
        <v>539765</v>
      </c>
      <c r="M106" s="690">
        <f t="shared" si="2"/>
        <v>8813.1</v>
      </c>
    </row>
    <row r="107" spans="1:13">
      <c r="A107">
        <v>100</v>
      </c>
      <c r="B107" s="698" t="s">
        <v>1576</v>
      </c>
      <c r="C107" s="942"/>
      <c r="D107" s="698" t="s">
        <v>1465</v>
      </c>
      <c r="E107" s="693" t="s">
        <v>54</v>
      </c>
      <c r="F107" s="693" t="s">
        <v>23</v>
      </c>
      <c r="G107" s="699">
        <v>6</v>
      </c>
      <c r="H107" s="700">
        <v>3242.7999999999997</v>
      </c>
      <c r="I107" s="701"/>
      <c r="J107" s="696" t="e">
        <f t="shared" si="3"/>
        <v>#DIV/0!</v>
      </c>
      <c r="K107" s="695">
        <v>111</v>
      </c>
      <c r="L107" s="695">
        <v>190452</v>
      </c>
      <c r="M107" s="690" t="str">
        <f t="shared" si="2"/>
        <v/>
      </c>
    </row>
    <row r="108" spans="1:13">
      <c r="A108">
        <v>101</v>
      </c>
      <c r="B108" s="698" t="s">
        <v>1577</v>
      </c>
      <c r="C108" s="942"/>
      <c r="D108" s="698" t="s">
        <v>1474</v>
      </c>
      <c r="E108" s="693" t="s">
        <v>54</v>
      </c>
      <c r="F108" s="693" t="s">
        <v>23</v>
      </c>
      <c r="G108" s="699">
        <v>5</v>
      </c>
      <c r="H108" s="700">
        <v>4068</v>
      </c>
      <c r="I108" s="701"/>
      <c r="J108" s="688" t="e">
        <f t="shared" si="3"/>
        <v>#DIV/0!</v>
      </c>
      <c r="K108" s="695">
        <v>217</v>
      </c>
      <c r="L108" s="695">
        <v>214665</v>
      </c>
      <c r="M108" s="690" t="str">
        <f t="shared" si="2"/>
        <v/>
      </c>
    </row>
    <row r="109" spans="1:13">
      <c r="A109">
        <v>102</v>
      </c>
      <c r="B109" s="698" t="s">
        <v>1578</v>
      </c>
      <c r="C109" s="942"/>
      <c r="D109" s="698" t="s">
        <v>1492</v>
      </c>
      <c r="E109" s="693" t="s">
        <v>54</v>
      </c>
      <c r="F109" s="693" t="s">
        <v>23</v>
      </c>
      <c r="G109" s="699">
        <v>7</v>
      </c>
      <c r="H109" s="700">
        <v>5383.5</v>
      </c>
      <c r="I109" s="701"/>
      <c r="J109" s="688" t="e">
        <f t="shared" si="3"/>
        <v>#DIV/0!</v>
      </c>
      <c r="K109" s="695">
        <v>182</v>
      </c>
      <c r="L109" s="695">
        <v>314128</v>
      </c>
      <c r="M109" s="690" t="str">
        <f t="shared" si="2"/>
        <v/>
      </c>
    </row>
    <row r="110" spans="1:13">
      <c r="A110">
        <v>103</v>
      </c>
      <c r="B110" s="698" t="s">
        <v>1579</v>
      </c>
      <c r="C110" s="942"/>
      <c r="D110" s="698" t="s">
        <v>1085</v>
      </c>
      <c r="E110" s="693" t="s">
        <v>54</v>
      </c>
      <c r="F110" s="693" t="s">
        <v>23</v>
      </c>
      <c r="G110" s="699">
        <v>6</v>
      </c>
      <c r="H110" s="700">
        <v>3762</v>
      </c>
      <c r="I110" s="701"/>
      <c r="J110" s="688" t="e">
        <f t="shared" si="3"/>
        <v>#DIV/0!</v>
      </c>
      <c r="K110" s="695">
        <v>149</v>
      </c>
      <c r="L110" s="695">
        <v>214280</v>
      </c>
      <c r="M110" s="690" t="str">
        <f t="shared" si="2"/>
        <v/>
      </c>
    </row>
    <row r="111" spans="1:13">
      <c r="A111">
        <v>104</v>
      </c>
      <c r="B111" s="698" t="s">
        <v>1580</v>
      </c>
      <c r="C111" s="942"/>
      <c r="D111" s="698" t="s">
        <v>1085</v>
      </c>
      <c r="E111" s="693" t="s">
        <v>54</v>
      </c>
      <c r="F111" s="693" t="s">
        <v>23</v>
      </c>
      <c r="G111" s="699">
        <v>7</v>
      </c>
      <c r="H111" s="700">
        <v>1347.3</v>
      </c>
      <c r="I111" s="701"/>
      <c r="J111" s="688" t="e">
        <f t="shared" si="3"/>
        <v>#DIV/0!</v>
      </c>
      <c r="K111" s="695">
        <v>60</v>
      </c>
      <c r="L111" s="695">
        <v>75000</v>
      </c>
      <c r="M111" s="690" t="str">
        <f t="shared" si="2"/>
        <v/>
      </c>
    </row>
    <row r="112" spans="1:13">
      <c r="A112">
        <v>105</v>
      </c>
      <c r="B112" s="698" t="s">
        <v>1581</v>
      </c>
      <c r="C112" s="942"/>
      <c r="D112" s="698" t="s">
        <v>1472</v>
      </c>
      <c r="E112" s="693" t="s">
        <v>54</v>
      </c>
      <c r="F112" s="693" t="s">
        <v>23</v>
      </c>
      <c r="G112" s="699">
        <v>7</v>
      </c>
      <c r="H112" s="700">
        <v>2260.2999999999997</v>
      </c>
      <c r="I112" s="701">
        <v>3220</v>
      </c>
      <c r="J112" s="696">
        <f t="shared" si="3"/>
        <v>0.70195652173913037</v>
      </c>
      <c r="K112" s="695">
        <v>98</v>
      </c>
      <c r="L112" s="695">
        <v>126706</v>
      </c>
      <c r="M112" s="690">
        <f t="shared" si="2"/>
        <v>2260.2999999999997</v>
      </c>
    </row>
    <row r="113" spans="1:13">
      <c r="A113">
        <v>106</v>
      </c>
      <c r="B113" s="698" t="s">
        <v>1582</v>
      </c>
      <c r="C113" s="942"/>
      <c r="D113" s="698" t="s">
        <v>1474</v>
      </c>
      <c r="E113" s="693" t="s">
        <v>54</v>
      </c>
      <c r="F113" s="693" t="s">
        <v>23</v>
      </c>
      <c r="G113" s="699">
        <v>6</v>
      </c>
      <c r="H113" s="700">
        <v>3958.9</v>
      </c>
      <c r="I113" s="701"/>
      <c r="J113" s="696" t="e">
        <f t="shared" si="3"/>
        <v>#DIV/0!</v>
      </c>
      <c r="K113" s="695">
        <v>160</v>
      </c>
      <c r="L113" s="695">
        <v>224232</v>
      </c>
      <c r="M113" s="690" t="str">
        <f t="shared" si="2"/>
        <v/>
      </c>
    </row>
    <row r="114" spans="1:13">
      <c r="A114">
        <v>107</v>
      </c>
      <c r="B114" s="698" t="s">
        <v>1583</v>
      </c>
      <c r="C114" s="942"/>
      <c r="D114" s="698" t="s">
        <v>1465</v>
      </c>
      <c r="E114" s="693" t="s">
        <v>54</v>
      </c>
      <c r="F114" s="693" t="s">
        <v>23</v>
      </c>
      <c r="G114" s="699">
        <v>6</v>
      </c>
      <c r="H114" s="700">
        <v>2146.7999999999997</v>
      </c>
      <c r="I114" s="701"/>
      <c r="J114" s="688" t="e">
        <f t="shared" si="3"/>
        <v>#DIV/0!</v>
      </c>
      <c r="K114" s="695">
        <v>92</v>
      </c>
      <c r="L114" s="695">
        <v>120845</v>
      </c>
      <c r="M114" s="690" t="str">
        <f t="shared" si="2"/>
        <v/>
      </c>
    </row>
    <row r="115" spans="1:13">
      <c r="A115">
        <v>108</v>
      </c>
      <c r="B115" s="698" t="s">
        <v>1584</v>
      </c>
      <c r="C115" s="942"/>
      <c r="D115" s="698" t="s">
        <v>1465</v>
      </c>
      <c r="E115" s="693" t="s">
        <v>54</v>
      </c>
      <c r="F115" s="693" t="s">
        <v>23</v>
      </c>
      <c r="G115" s="699">
        <v>8</v>
      </c>
      <c r="H115" s="700">
        <v>3583.7999999999997</v>
      </c>
      <c r="I115" s="701"/>
      <c r="J115" s="696" t="e">
        <f t="shared" si="3"/>
        <v>#DIV/0!</v>
      </c>
      <c r="K115" s="695">
        <v>190</v>
      </c>
      <c r="L115" s="695">
        <v>191771</v>
      </c>
      <c r="M115" s="690" t="str">
        <f t="shared" si="2"/>
        <v/>
      </c>
    </row>
    <row r="116" spans="1:13">
      <c r="A116">
        <v>109</v>
      </c>
      <c r="B116" s="76" t="s">
        <v>1585</v>
      </c>
      <c r="C116" s="946"/>
      <c r="D116" s="76" t="s">
        <v>1085</v>
      </c>
      <c r="E116" s="674" t="s">
        <v>54</v>
      </c>
      <c r="F116" s="674" t="s">
        <v>23</v>
      </c>
      <c r="G116" s="640">
        <v>6</v>
      </c>
      <c r="H116" s="702">
        <v>6065.1</v>
      </c>
      <c r="I116" s="703"/>
      <c r="J116" s="707" t="e">
        <f t="shared" si="3"/>
        <v>#DIV/0!</v>
      </c>
      <c r="K116" s="704">
        <v>211</v>
      </c>
      <c r="L116" s="704">
        <v>352701</v>
      </c>
      <c r="M116" s="705" t="str">
        <f t="shared" si="2"/>
        <v/>
      </c>
    </row>
    <row r="117" spans="1:13">
      <c r="A117">
        <v>110</v>
      </c>
      <c r="B117" s="194" t="s">
        <v>1586</v>
      </c>
      <c r="C117" s="941" t="s">
        <v>1587</v>
      </c>
      <c r="D117" s="194" t="s">
        <v>1465</v>
      </c>
      <c r="E117" s="212" t="s">
        <v>54</v>
      </c>
      <c r="F117" s="212" t="s">
        <v>23</v>
      </c>
      <c r="G117" s="197">
        <v>5</v>
      </c>
      <c r="H117" s="198">
        <v>53476.1</v>
      </c>
      <c r="I117" s="604">
        <v>56250</v>
      </c>
      <c r="J117" s="681">
        <f t="shared" si="3"/>
        <v>0.95068622222222221</v>
      </c>
      <c r="K117" s="706">
        <v>900</v>
      </c>
      <c r="L117" s="706">
        <v>3567990</v>
      </c>
      <c r="M117" s="682">
        <f t="shared" si="2"/>
        <v>53476.1</v>
      </c>
    </row>
    <row r="118" spans="1:13">
      <c r="A118">
        <v>111</v>
      </c>
      <c r="B118" s="698" t="s">
        <v>1588</v>
      </c>
      <c r="C118" s="942"/>
      <c r="D118" s="698" t="s">
        <v>1474</v>
      </c>
      <c r="E118" s="698" t="s">
        <v>54</v>
      </c>
      <c r="F118" s="698" t="s">
        <v>23</v>
      </c>
      <c r="G118" s="699">
        <v>7</v>
      </c>
      <c r="H118" s="733">
        <v>1831.1</v>
      </c>
      <c r="I118" s="733"/>
      <c r="J118" s="688" t="e">
        <f t="shared" si="3"/>
        <v>#DIV/0!</v>
      </c>
      <c r="K118" s="695">
        <v>45</v>
      </c>
      <c r="L118" s="695">
        <v>109948</v>
      </c>
      <c r="M118" s="690" t="str">
        <f t="shared" si="2"/>
        <v/>
      </c>
    </row>
    <row r="119" spans="1:13">
      <c r="A119">
        <v>112</v>
      </c>
      <c r="B119" s="698" t="s">
        <v>1589</v>
      </c>
      <c r="C119" s="942"/>
      <c r="D119" s="698" t="s">
        <v>1465</v>
      </c>
      <c r="E119" s="698" t="s">
        <v>54</v>
      </c>
      <c r="F119" s="698" t="s">
        <v>23</v>
      </c>
      <c r="G119" s="699">
        <v>3</v>
      </c>
      <c r="H119" s="733">
        <v>14074.2</v>
      </c>
      <c r="I119" s="733">
        <v>14262</v>
      </c>
      <c r="J119" s="688">
        <f t="shared" si="3"/>
        <v>0.98683214135464881</v>
      </c>
      <c r="K119" s="695">
        <v>254</v>
      </c>
      <c r="L119" s="695">
        <v>871866</v>
      </c>
      <c r="M119" s="690">
        <f t="shared" si="2"/>
        <v>14074.2</v>
      </c>
    </row>
    <row r="120" spans="1:13">
      <c r="A120">
        <v>113</v>
      </c>
      <c r="B120" s="698" t="s">
        <v>1590</v>
      </c>
      <c r="C120" s="942"/>
      <c r="D120" s="698" t="s">
        <v>1465</v>
      </c>
      <c r="E120" s="698" t="s">
        <v>54</v>
      </c>
      <c r="F120" s="698" t="s">
        <v>23</v>
      </c>
      <c r="G120" s="699">
        <v>3</v>
      </c>
      <c r="H120" s="733">
        <v>6241.3</v>
      </c>
      <c r="I120" s="733">
        <v>6716</v>
      </c>
      <c r="J120" s="688">
        <f t="shared" si="3"/>
        <v>0.92931804645622396</v>
      </c>
      <c r="K120" s="695">
        <v>123</v>
      </c>
      <c r="L120" s="695">
        <v>408508</v>
      </c>
      <c r="M120" s="690">
        <f t="shared" si="2"/>
        <v>6241.3</v>
      </c>
    </row>
    <row r="121" spans="1:13">
      <c r="A121">
        <v>114</v>
      </c>
      <c r="B121" s="698" t="s">
        <v>1591</v>
      </c>
      <c r="C121" s="942"/>
      <c r="D121" s="698" t="s">
        <v>1465</v>
      </c>
      <c r="E121" s="698" t="s">
        <v>54</v>
      </c>
      <c r="F121" s="698" t="s">
        <v>23</v>
      </c>
      <c r="G121" s="699">
        <v>4</v>
      </c>
      <c r="H121" s="733">
        <v>3166.7</v>
      </c>
      <c r="I121" s="733">
        <v>3438</v>
      </c>
      <c r="J121" s="696">
        <f t="shared" si="3"/>
        <v>0.92108784176847003</v>
      </c>
      <c r="K121" s="695">
        <v>65</v>
      </c>
      <c r="L121" s="695">
        <v>206394</v>
      </c>
      <c r="M121" s="690">
        <f t="shared" si="2"/>
        <v>3166.7</v>
      </c>
    </row>
    <row r="122" spans="1:13">
      <c r="A122">
        <v>115</v>
      </c>
      <c r="B122" s="698" t="s">
        <v>1592</v>
      </c>
      <c r="C122" s="942"/>
      <c r="D122" s="698" t="s">
        <v>1465</v>
      </c>
      <c r="E122" s="698" t="s">
        <v>54</v>
      </c>
      <c r="F122" s="698" t="s">
        <v>23</v>
      </c>
      <c r="G122" s="699">
        <v>5</v>
      </c>
      <c r="H122" s="733">
        <v>1949</v>
      </c>
      <c r="I122" s="733">
        <v>2186</v>
      </c>
      <c r="J122" s="696">
        <f t="shared" si="3"/>
        <v>0.89158279963403475</v>
      </c>
      <c r="K122" s="695">
        <v>46</v>
      </c>
      <c r="L122" s="695">
        <v>124423</v>
      </c>
      <c r="M122" s="690">
        <f t="shared" si="2"/>
        <v>1949</v>
      </c>
    </row>
    <row r="123" spans="1:13">
      <c r="A123">
        <v>116</v>
      </c>
      <c r="B123" s="698" t="s">
        <v>1593</v>
      </c>
      <c r="C123" s="942"/>
      <c r="D123" s="698" t="s">
        <v>1465</v>
      </c>
      <c r="E123" s="698" t="s">
        <v>54</v>
      </c>
      <c r="F123" s="698" t="s">
        <v>23</v>
      </c>
      <c r="G123" s="699">
        <v>3</v>
      </c>
      <c r="H123" s="733">
        <v>6916.8</v>
      </c>
      <c r="I123" s="733">
        <v>7102</v>
      </c>
      <c r="J123" s="688">
        <f t="shared" si="3"/>
        <v>0.97392283863700368</v>
      </c>
      <c r="K123" s="695">
        <v>126</v>
      </c>
      <c r="L123" s="695">
        <v>437039</v>
      </c>
      <c r="M123" s="690">
        <f t="shared" si="2"/>
        <v>6916.8</v>
      </c>
    </row>
    <row r="124" spans="1:13">
      <c r="A124">
        <v>117</v>
      </c>
      <c r="B124" s="698" t="s">
        <v>1594</v>
      </c>
      <c r="C124" s="942"/>
      <c r="D124" s="698" t="s">
        <v>1595</v>
      </c>
      <c r="E124" s="698" t="s">
        <v>78</v>
      </c>
      <c r="F124" s="698" t="s">
        <v>23</v>
      </c>
      <c r="G124" s="699">
        <v>2</v>
      </c>
      <c r="H124" s="733">
        <v>2954.7</v>
      </c>
      <c r="I124" s="733">
        <v>2955</v>
      </c>
      <c r="J124" s="696">
        <f t="shared" si="3"/>
        <v>0.99989847715736035</v>
      </c>
      <c r="K124" s="695">
        <v>49</v>
      </c>
      <c r="L124" s="695">
        <v>189366</v>
      </c>
      <c r="M124" s="690">
        <f t="shared" si="2"/>
        <v>2954.7</v>
      </c>
    </row>
    <row r="125" spans="1:13">
      <c r="A125">
        <v>118</v>
      </c>
      <c r="B125" s="698" t="s">
        <v>1596</v>
      </c>
      <c r="C125" s="942"/>
      <c r="D125" s="698" t="s">
        <v>1465</v>
      </c>
      <c r="E125" s="698" t="s">
        <v>54</v>
      </c>
      <c r="F125" s="698" t="s">
        <v>23</v>
      </c>
      <c r="G125" s="699">
        <v>7</v>
      </c>
      <c r="H125" s="733">
        <v>2172.4</v>
      </c>
      <c r="I125" s="733">
        <v>2533</v>
      </c>
      <c r="J125" s="696">
        <f t="shared" si="3"/>
        <v>0.85763916304776944</v>
      </c>
      <c r="K125" s="695">
        <v>55</v>
      </c>
      <c r="L125" s="695">
        <v>138633</v>
      </c>
      <c r="M125" s="690">
        <f t="shared" si="2"/>
        <v>2172.4</v>
      </c>
    </row>
    <row r="126" spans="1:13">
      <c r="A126">
        <v>119</v>
      </c>
      <c r="B126" s="698" t="s">
        <v>1597</v>
      </c>
      <c r="C126" s="942"/>
      <c r="D126" s="698" t="s">
        <v>1465</v>
      </c>
      <c r="E126" s="698" t="s">
        <v>54</v>
      </c>
      <c r="F126" s="698" t="s">
        <v>23</v>
      </c>
      <c r="G126" s="699">
        <v>3</v>
      </c>
      <c r="H126" s="733">
        <v>3716.7</v>
      </c>
      <c r="I126" s="733">
        <v>3836</v>
      </c>
      <c r="J126" s="688">
        <f t="shared" si="3"/>
        <v>0.96889989572471324</v>
      </c>
      <c r="K126" s="695">
        <v>75</v>
      </c>
      <c r="L126" s="695">
        <v>223674</v>
      </c>
      <c r="M126" s="690">
        <f t="shared" si="2"/>
        <v>3716.7</v>
      </c>
    </row>
    <row r="127" spans="1:13">
      <c r="A127">
        <v>120</v>
      </c>
      <c r="B127" s="698" t="s">
        <v>1598</v>
      </c>
      <c r="C127" s="942"/>
      <c r="D127" s="698" t="s">
        <v>1518</v>
      </c>
      <c r="E127" s="698" t="s">
        <v>54</v>
      </c>
      <c r="F127" s="698" t="s">
        <v>23</v>
      </c>
      <c r="G127" s="699">
        <v>3</v>
      </c>
      <c r="H127" s="733">
        <v>4910.4000000000005</v>
      </c>
      <c r="I127" s="733">
        <v>4911</v>
      </c>
      <c r="J127" s="688">
        <f t="shared" si="3"/>
        <v>0.999877825290165</v>
      </c>
      <c r="K127" s="695">
        <v>77</v>
      </c>
      <c r="L127" s="695">
        <v>324828</v>
      </c>
      <c r="M127" s="690">
        <f t="shared" si="2"/>
        <v>4910.4000000000005</v>
      </c>
    </row>
    <row r="128" spans="1:13">
      <c r="A128">
        <v>121</v>
      </c>
      <c r="B128" s="698" t="s">
        <v>1599</v>
      </c>
      <c r="C128" s="942"/>
      <c r="D128" s="698" t="s">
        <v>1465</v>
      </c>
      <c r="E128" s="698" t="s">
        <v>54</v>
      </c>
      <c r="F128" s="698" t="s">
        <v>23</v>
      </c>
      <c r="G128" s="699">
        <v>2</v>
      </c>
      <c r="H128" s="733">
        <v>5488.3</v>
      </c>
      <c r="I128" s="733"/>
      <c r="J128" s="688" t="e">
        <f t="shared" si="3"/>
        <v>#DIV/0!</v>
      </c>
      <c r="K128" s="695">
        <v>113</v>
      </c>
      <c r="L128" s="695">
        <v>357711</v>
      </c>
      <c r="M128" s="690" t="str">
        <f t="shared" si="2"/>
        <v/>
      </c>
    </row>
    <row r="129" spans="1:13">
      <c r="A129">
        <v>122</v>
      </c>
      <c r="B129" s="698" t="s">
        <v>1600</v>
      </c>
      <c r="C129" s="942"/>
      <c r="D129" s="698" t="s">
        <v>1595</v>
      </c>
      <c r="E129" s="698" t="s">
        <v>78</v>
      </c>
      <c r="F129" s="698" t="s">
        <v>23</v>
      </c>
      <c r="G129" s="699">
        <v>3</v>
      </c>
      <c r="H129" s="733">
        <v>7243.4000000000005</v>
      </c>
      <c r="I129" s="733">
        <v>7243</v>
      </c>
      <c r="J129" s="688">
        <f>H129/I129</f>
        <v>1.0000552257351927</v>
      </c>
      <c r="K129" s="695">
        <v>115</v>
      </c>
      <c r="L129" s="695">
        <v>475782</v>
      </c>
      <c r="M129" s="690">
        <f t="shared" si="2"/>
        <v>7243.4000000000005</v>
      </c>
    </row>
    <row r="130" spans="1:13">
      <c r="A130">
        <v>123</v>
      </c>
      <c r="B130" s="698" t="s">
        <v>1601</v>
      </c>
      <c r="C130" s="942"/>
      <c r="D130" s="698" t="s">
        <v>1474</v>
      </c>
      <c r="E130" s="698" t="s">
        <v>54</v>
      </c>
      <c r="F130" s="698" t="s">
        <v>23</v>
      </c>
      <c r="G130" s="699">
        <v>8</v>
      </c>
      <c r="H130" s="733">
        <v>1675.5</v>
      </c>
      <c r="I130" s="733">
        <v>2002</v>
      </c>
      <c r="J130" s="688">
        <f t="shared" si="3"/>
        <v>0.83691308691308697</v>
      </c>
      <c r="K130" s="695">
        <v>47</v>
      </c>
      <c r="L130" s="695">
        <v>99990</v>
      </c>
      <c r="M130" s="690">
        <f t="shared" si="2"/>
        <v>1675.5</v>
      </c>
    </row>
    <row r="131" spans="1:13">
      <c r="A131">
        <v>124</v>
      </c>
      <c r="B131" s="698" t="s">
        <v>1602</v>
      </c>
      <c r="C131" s="942"/>
      <c r="D131" s="698" t="s">
        <v>1474</v>
      </c>
      <c r="E131" s="698" t="s">
        <v>54</v>
      </c>
      <c r="F131" s="698" t="s">
        <v>23</v>
      </c>
      <c r="G131" s="699">
        <v>7</v>
      </c>
      <c r="H131" s="733">
        <v>2118.6999999999998</v>
      </c>
      <c r="I131" s="733"/>
      <c r="J131" s="696" t="e">
        <f t="shared" si="3"/>
        <v>#DIV/0!</v>
      </c>
      <c r="K131" s="695">
        <v>100</v>
      </c>
      <c r="L131" s="695">
        <v>115570</v>
      </c>
      <c r="M131" s="690" t="str">
        <f t="shared" si="2"/>
        <v/>
      </c>
    </row>
    <row r="132" spans="1:13">
      <c r="A132">
        <v>125</v>
      </c>
      <c r="B132" s="698" t="s">
        <v>1603</v>
      </c>
      <c r="C132" s="942"/>
      <c r="D132" s="698" t="s">
        <v>1474</v>
      </c>
      <c r="E132" s="698" t="s">
        <v>54</v>
      </c>
      <c r="F132" s="698" t="s">
        <v>23</v>
      </c>
      <c r="G132" s="699">
        <v>7</v>
      </c>
      <c r="H132" s="733">
        <v>7481.6</v>
      </c>
      <c r="I132" s="733"/>
      <c r="J132" s="696" t="e">
        <f t="shared" si="3"/>
        <v>#DIV/0!</v>
      </c>
      <c r="K132" s="695">
        <v>275</v>
      </c>
      <c r="L132" s="695">
        <v>431790</v>
      </c>
      <c r="M132" s="690" t="str">
        <f t="shared" si="2"/>
        <v/>
      </c>
    </row>
    <row r="133" spans="1:13">
      <c r="A133">
        <v>126</v>
      </c>
      <c r="B133" s="698" t="s">
        <v>1604</v>
      </c>
      <c r="C133" s="942"/>
      <c r="D133" s="698" t="s">
        <v>1467</v>
      </c>
      <c r="E133" s="698" t="s">
        <v>54</v>
      </c>
      <c r="F133" s="698" t="s">
        <v>23</v>
      </c>
      <c r="G133" s="699">
        <v>2</v>
      </c>
      <c r="H133" s="733">
        <v>4553.9000000000005</v>
      </c>
      <c r="I133" s="733">
        <v>4875</v>
      </c>
      <c r="J133" s="688">
        <f t="shared" si="3"/>
        <v>0.93413333333333348</v>
      </c>
      <c r="K133" s="695">
        <v>107</v>
      </c>
      <c r="L133" s="695">
        <v>255635</v>
      </c>
      <c r="M133" s="690">
        <f t="shared" si="2"/>
        <v>4553.9000000000005</v>
      </c>
    </row>
    <row r="134" spans="1:13">
      <c r="A134">
        <v>127</v>
      </c>
      <c r="B134" s="76" t="s">
        <v>1605</v>
      </c>
      <c r="C134" s="946"/>
      <c r="D134" s="76" t="s">
        <v>1083</v>
      </c>
      <c r="E134" s="674" t="s">
        <v>54</v>
      </c>
      <c r="F134" s="674" t="s">
        <v>23</v>
      </c>
      <c r="G134" s="640">
        <v>2</v>
      </c>
      <c r="H134" s="702">
        <v>937.1</v>
      </c>
      <c r="I134" s="703">
        <v>1359</v>
      </c>
      <c r="J134" s="707">
        <f t="shared" si="3"/>
        <v>0.68955114054451805</v>
      </c>
      <c r="K134" s="704">
        <v>53</v>
      </c>
      <c r="L134" s="704">
        <v>44006</v>
      </c>
      <c r="M134" s="705">
        <f t="shared" si="2"/>
        <v>937.1</v>
      </c>
    </row>
  </sheetData>
  <mergeCells count="11">
    <mergeCell ref="C34:C36"/>
    <mergeCell ref="C37:C52"/>
    <mergeCell ref="C54:C56"/>
    <mergeCell ref="C57:C116"/>
    <mergeCell ref="C117:C134"/>
    <mergeCell ref="C32:C33"/>
    <mergeCell ref="E2:G2"/>
    <mergeCell ref="E3:G3"/>
    <mergeCell ref="E4:G4"/>
    <mergeCell ref="C9:C20"/>
    <mergeCell ref="C21:C31"/>
  </mergeCells>
  <phoneticPr fontId="2"/>
  <dataValidations count="1">
    <dataValidation type="list" allowBlank="1" showInputMessage="1" showErrorMessage="1" sqref="E8:E134">
      <formula1>"10電力,PPS"</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str">
        <f>'[5]05秋田県　電気購入額+配慮契約＋売却額'!B6</f>
        <v>秋田県</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88</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workbookViewId="0">
      <selection activeCell="F21" sqref="F21"/>
    </sheetView>
  </sheetViews>
  <sheetFormatPr defaultRowHeight="13.5"/>
  <sheetData>
    <row r="1" spans="1:15">
      <c r="A1" t="s">
        <v>0</v>
      </c>
      <c r="B1" s="1" t="str">
        <f>'[14]45宮崎県　電気購入額+配慮契約＋売却額'!B5</f>
        <v>宮崎県</v>
      </c>
      <c r="G1" s="2"/>
      <c r="I1" t="s">
        <v>1</v>
      </c>
      <c r="K1" s="3"/>
      <c r="L1" s="3"/>
    </row>
    <row r="2" spans="1:15">
      <c r="A2" s="42"/>
      <c r="B2" s="46"/>
      <c r="C2" s="42"/>
      <c r="D2" s="42"/>
      <c r="E2" s="813" t="s">
        <v>27</v>
      </c>
      <c r="F2" s="813"/>
      <c r="G2" s="814"/>
      <c r="H2" s="5">
        <f>SUMIF(E8:E357,"PPS",H8:H357)</f>
        <v>0</v>
      </c>
      <c r="I2" s="6"/>
      <c r="J2" s="3"/>
      <c r="K2" s="47"/>
      <c r="L2" s="47"/>
      <c r="M2" s="42"/>
      <c r="N2" s="42"/>
    </row>
    <row r="3" spans="1:15">
      <c r="A3" s="42"/>
      <c r="B3" s="2"/>
      <c r="C3" s="42"/>
      <c r="D3" s="42"/>
      <c r="E3" s="815" t="s">
        <v>28</v>
      </c>
      <c r="F3" s="815"/>
      <c r="G3" s="816"/>
      <c r="H3" s="5">
        <f>O7</f>
        <v>0</v>
      </c>
      <c r="I3" s="6"/>
      <c r="J3" s="2"/>
      <c r="K3" s="47"/>
      <c r="L3" s="47"/>
      <c r="M3" s="42"/>
      <c r="N3" s="42"/>
    </row>
    <row r="4" spans="1:15">
      <c r="A4" s="42"/>
      <c r="B4" s="2"/>
      <c r="C4" s="42"/>
      <c r="D4" s="42"/>
      <c r="E4" s="817" t="s">
        <v>29</v>
      </c>
      <c r="F4" s="817"/>
      <c r="G4" s="817"/>
      <c r="H4" s="48" t="e">
        <f>H3/I7</f>
        <v>#DIV/0!</v>
      </c>
      <c r="I4" s="49"/>
      <c r="J4" s="2"/>
      <c r="K4" s="47"/>
      <c r="L4" s="47"/>
      <c r="M4" s="42"/>
      <c r="N4" s="42"/>
      <c r="O4" s="42"/>
    </row>
    <row r="5" spans="1:15">
      <c r="A5" s="2"/>
      <c r="B5" s="11"/>
      <c r="C5" s="2"/>
      <c r="D5" s="2"/>
      <c r="E5" s="12"/>
      <c r="F5" s="12"/>
      <c r="G5" s="12"/>
      <c r="H5" s="14"/>
      <c r="I5" s="14"/>
      <c r="J5" s="11"/>
      <c r="K5" s="15"/>
      <c r="L5" s="15"/>
      <c r="M5" s="2"/>
      <c r="N5" s="2"/>
      <c r="O5" s="2"/>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ht="14.25" thickBot="1">
      <c r="A7" s="2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t="s">
        <v>93</v>
      </c>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17" si="0">H9/I9</f>
        <v>#DIV/0!</v>
      </c>
      <c r="K9" s="18"/>
      <c r="L9" s="18"/>
      <c r="M9" s="17"/>
      <c r="N9" s="17"/>
      <c r="O9" s="17" t="str">
        <f>IF(ISBLANK(I9),"",H9)</f>
        <v/>
      </c>
    </row>
    <row r="10" spans="1:15">
      <c r="A10">
        <v>3</v>
      </c>
      <c r="B10" s="20"/>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17"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sheetData>
  <mergeCells count="3">
    <mergeCell ref="E2:G2"/>
    <mergeCell ref="E3:G3"/>
    <mergeCell ref="E4:G4"/>
  </mergeCells>
  <phoneticPr fontId="2"/>
  <dataValidations count="1">
    <dataValidation type="list" allowBlank="1" showInputMessage="1" showErrorMessage="1" sqref="E8:E17">
      <formula1>"10電力,PPS"</formula1>
    </dataValidation>
  </dataValidation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sqref="A1:J15"/>
    </sheetView>
  </sheetViews>
  <sheetFormatPr defaultRowHeight="13.5"/>
  <sheetData>
    <row r="1" spans="1:10">
      <c r="A1" t="s">
        <v>0</v>
      </c>
      <c r="B1" s="1" t="str">
        <f>'[14]45宮崎県　電気購入額+配慮契約＋売却額'!B5</f>
        <v>宮崎県</v>
      </c>
    </row>
    <row r="2" spans="1:10">
      <c r="B2" s="46"/>
      <c r="E2" s="818" t="s">
        <v>44</v>
      </c>
      <c r="F2" s="818"/>
      <c r="G2" s="819"/>
      <c r="H2" s="5">
        <f>SUMIF(G6:G356,"PPS",H6:H356)</f>
        <v>0</v>
      </c>
    </row>
    <row r="3" spans="1:10">
      <c r="A3" s="42"/>
      <c r="B3" s="11"/>
      <c r="C3" s="42"/>
      <c r="D3" s="42"/>
      <c r="E3" s="71"/>
      <c r="F3" s="71"/>
      <c r="G3" s="71"/>
      <c r="H3" s="13"/>
      <c r="I3" s="42"/>
      <c r="J3" s="42"/>
    </row>
    <row r="4" spans="1:10" ht="54">
      <c r="A4" s="72" t="s">
        <v>45</v>
      </c>
      <c r="B4" s="17" t="s">
        <v>6</v>
      </c>
      <c r="C4" s="136" t="s">
        <v>7</v>
      </c>
      <c r="D4" s="136" t="s">
        <v>10</v>
      </c>
      <c r="E4" s="136" t="s">
        <v>11</v>
      </c>
      <c r="F4" s="136" t="s">
        <v>8</v>
      </c>
      <c r="G4" s="444" t="s">
        <v>9</v>
      </c>
      <c r="H4" s="444" t="s">
        <v>203</v>
      </c>
      <c r="I4" s="734" t="s">
        <v>204</v>
      </c>
      <c r="J4" s="735" t="s">
        <v>48</v>
      </c>
    </row>
    <row r="5" spans="1:10" ht="14.25" thickBot="1">
      <c r="A5" s="21"/>
      <c r="B5" s="22" t="s">
        <v>18</v>
      </c>
      <c r="C5" s="22"/>
      <c r="D5" s="22"/>
      <c r="E5" s="22"/>
      <c r="F5" s="22"/>
      <c r="G5" s="22"/>
      <c r="H5" s="75">
        <f>SUM(H6:H65)</f>
        <v>0</v>
      </c>
      <c r="I5" s="75">
        <f>SUM(I6:I65)</f>
        <v>0</v>
      </c>
      <c r="J5" s="22" t="e">
        <f>H5/I5</f>
        <v>#DIV/0!</v>
      </c>
    </row>
    <row r="6" spans="1:10" ht="14.25" thickTop="1">
      <c r="A6">
        <v>1</v>
      </c>
      <c r="B6" s="17" t="s">
        <v>93</v>
      </c>
      <c r="C6" s="17"/>
      <c r="D6" s="17"/>
      <c r="E6" s="77"/>
      <c r="F6" s="17"/>
      <c r="G6" s="28"/>
      <c r="H6" s="5"/>
      <c r="I6" s="5"/>
      <c r="J6" s="76" t="e">
        <f>H6/I6</f>
        <v>#DIV/0!</v>
      </c>
    </row>
    <row r="7" spans="1:10">
      <c r="A7">
        <v>2</v>
      </c>
      <c r="B7" s="17"/>
      <c r="C7" s="17"/>
      <c r="D7" s="17"/>
      <c r="E7" s="77"/>
      <c r="F7" s="17"/>
      <c r="G7" s="28"/>
      <c r="H7" s="5"/>
      <c r="I7" s="5"/>
      <c r="J7" s="17" t="e">
        <f t="shared" ref="J7:J1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9"/>
      <c r="D11" s="19"/>
      <c r="E11" s="19"/>
      <c r="F11" s="19"/>
      <c r="G11" s="28"/>
      <c r="H11" s="19"/>
      <c r="I11" s="19"/>
      <c r="J11" s="17" t="e">
        <f t="shared" si="0"/>
        <v>#DIV/0!</v>
      </c>
    </row>
    <row r="12" spans="1:10">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sheetData>
  <mergeCells count="1">
    <mergeCell ref="E2:G2"/>
  </mergeCells>
  <phoneticPr fontId="2"/>
  <dataValidations count="1">
    <dataValidation type="list" allowBlank="1" showInputMessage="1" showErrorMessage="1" sqref="G6:G15">
      <formula1>"10電力,PPS"</formula1>
    </dataValidation>
  </dataValidation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K28" sqref="K28"/>
    </sheetView>
  </sheetViews>
  <sheetFormatPr defaultRowHeight="13.5"/>
  <sheetData>
    <row r="1" spans="1:10">
      <c r="A1" t="s">
        <v>0</v>
      </c>
      <c r="B1" s="1" t="str">
        <f>'[14]45宮崎県　電気購入額+配慮契約＋売却額'!B5</f>
        <v>宮崎県</v>
      </c>
    </row>
    <row r="2" spans="1:10">
      <c r="A2" s="2"/>
      <c r="B2" s="46"/>
      <c r="C2" s="2"/>
      <c r="D2" s="2"/>
      <c r="E2" s="818" t="s">
        <v>55</v>
      </c>
      <c r="F2" s="818"/>
      <c r="G2" s="819"/>
      <c r="H2" s="78">
        <f>SUMIF(G6:G356,"PPS",H6:H356)</f>
        <v>0</v>
      </c>
      <c r="I2" s="2"/>
      <c r="J2" s="2"/>
    </row>
    <row r="3" spans="1:10">
      <c r="A3" s="2"/>
      <c r="B3" s="11"/>
      <c r="C3" s="2"/>
      <c r="D3" s="2"/>
      <c r="E3" s="71"/>
      <c r="F3" s="71"/>
      <c r="G3" s="71"/>
      <c r="H3" s="79"/>
      <c r="I3" s="2"/>
      <c r="J3" s="2"/>
    </row>
    <row r="4" spans="1:10" ht="54">
      <c r="A4" s="50" t="s">
        <v>56</v>
      </c>
      <c r="B4" s="17" t="s">
        <v>6</v>
      </c>
      <c r="C4" s="136" t="s">
        <v>7</v>
      </c>
      <c r="D4" s="136" t="s">
        <v>57</v>
      </c>
      <c r="E4" s="136" t="s">
        <v>32</v>
      </c>
      <c r="F4" s="136" t="s">
        <v>58</v>
      </c>
      <c r="G4" s="444" t="s">
        <v>9</v>
      </c>
      <c r="H4" s="734" t="s">
        <v>203</v>
      </c>
      <c r="I4" s="734" t="s">
        <v>204</v>
      </c>
      <c r="J4" s="735" t="s">
        <v>48</v>
      </c>
    </row>
    <row r="5" spans="1:10" ht="14.25" thickBot="1">
      <c r="A5" s="21"/>
      <c r="B5" s="22" t="s">
        <v>18</v>
      </c>
      <c r="C5" s="22"/>
      <c r="D5" s="22"/>
      <c r="E5" s="22"/>
      <c r="F5" s="22"/>
      <c r="G5" s="22"/>
      <c r="H5" s="736">
        <f>SUM(H6:H65)</f>
        <v>3824847801</v>
      </c>
      <c r="I5" s="736">
        <f>SUM(I6:I65)</f>
        <v>594794456</v>
      </c>
      <c r="J5" s="22">
        <f>H5/I5</f>
        <v>6.4305370744746817</v>
      </c>
    </row>
    <row r="6" spans="1:10" ht="14.25" thickTop="1">
      <c r="A6">
        <v>1</v>
      </c>
      <c r="B6" s="17" t="s">
        <v>1607</v>
      </c>
      <c r="C6" s="17" t="s">
        <v>1504</v>
      </c>
      <c r="D6" s="17" t="s">
        <v>90</v>
      </c>
      <c r="E6" s="77"/>
      <c r="F6" s="17" t="s">
        <v>1373</v>
      </c>
      <c r="G6" s="660" t="s">
        <v>78</v>
      </c>
      <c r="H6" s="361">
        <v>1218716</v>
      </c>
      <c r="I6" s="361">
        <v>30468</v>
      </c>
      <c r="J6" s="737">
        <f>H6/I6</f>
        <v>39.999868714717081</v>
      </c>
    </row>
    <row r="7" spans="1:10">
      <c r="A7">
        <v>2</v>
      </c>
      <c r="B7" s="17" t="s">
        <v>1608</v>
      </c>
      <c r="C7" s="17" t="s">
        <v>215</v>
      </c>
      <c r="D7" s="17" t="s">
        <v>90</v>
      </c>
      <c r="E7" s="77"/>
      <c r="F7" s="17" t="s">
        <v>1373</v>
      </c>
      <c r="G7" s="660" t="s">
        <v>78</v>
      </c>
      <c r="H7" s="361">
        <v>3818887129</v>
      </c>
      <c r="I7" s="361">
        <v>594549423</v>
      </c>
      <c r="J7" s="738">
        <f t="shared" ref="J7:J15" si="0">H7/I7</f>
        <v>6.4231617780915755</v>
      </c>
    </row>
    <row r="8" spans="1:10">
      <c r="A8">
        <v>3</v>
      </c>
      <c r="B8" s="17" t="s">
        <v>1609</v>
      </c>
      <c r="C8" s="17" t="s">
        <v>215</v>
      </c>
      <c r="D8" s="17" t="s">
        <v>90</v>
      </c>
      <c r="E8" s="77"/>
      <c r="F8" s="17" t="s">
        <v>1373</v>
      </c>
      <c r="G8" s="660" t="s">
        <v>78</v>
      </c>
      <c r="H8" s="361">
        <v>2118656</v>
      </c>
      <c r="I8" s="361">
        <v>135866</v>
      </c>
      <c r="J8" s="738">
        <f t="shared" si="0"/>
        <v>15.593717339142978</v>
      </c>
    </row>
    <row r="9" spans="1:10">
      <c r="A9">
        <v>4</v>
      </c>
      <c r="B9" s="17" t="s">
        <v>1610</v>
      </c>
      <c r="C9" s="17" t="s">
        <v>215</v>
      </c>
      <c r="D9" s="17" t="s">
        <v>90</v>
      </c>
      <c r="E9" s="17"/>
      <c r="F9" s="17" t="s">
        <v>1373</v>
      </c>
      <c r="G9" s="660" t="s">
        <v>78</v>
      </c>
      <c r="H9" s="362">
        <v>2623300</v>
      </c>
      <c r="I9" s="362">
        <v>78699</v>
      </c>
      <c r="J9" s="738">
        <f t="shared" si="0"/>
        <v>33.333333333333336</v>
      </c>
    </row>
    <row r="10" spans="1:10">
      <c r="B10" s="17"/>
      <c r="C10" s="17"/>
      <c r="D10" s="17"/>
      <c r="E10" s="17"/>
      <c r="F10" s="17"/>
      <c r="G10" s="28"/>
      <c r="H10" s="362"/>
      <c r="I10" s="362"/>
      <c r="J10" s="738" t="e">
        <f t="shared" si="0"/>
        <v>#DIV/0!</v>
      </c>
    </row>
    <row r="11" spans="1:10">
      <c r="A11" s="42"/>
      <c r="B11" s="19"/>
      <c r="C11" s="17"/>
      <c r="D11" s="17"/>
      <c r="E11" s="17"/>
      <c r="F11" s="17"/>
      <c r="G11" s="28"/>
      <c r="H11" s="17"/>
      <c r="I11" s="17"/>
      <c r="J11" s="738" t="e">
        <f t="shared" si="0"/>
        <v>#DIV/0!</v>
      </c>
    </row>
    <row r="12" spans="1:10">
      <c r="A12" s="42"/>
      <c r="B12" s="19"/>
      <c r="C12" s="17"/>
      <c r="D12" s="17"/>
      <c r="E12" s="17"/>
      <c r="F12" s="17"/>
      <c r="G12" s="28"/>
      <c r="H12" s="17"/>
      <c r="I12" s="17"/>
      <c r="J12" s="738" t="e">
        <f t="shared" si="0"/>
        <v>#DIV/0!</v>
      </c>
    </row>
    <row r="13" spans="1:10">
      <c r="B13" s="17"/>
      <c r="C13" s="17"/>
      <c r="D13" s="17"/>
      <c r="E13" s="17"/>
      <c r="F13" s="17"/>
      <c r="G13" s="28"/>
      <c r="H13" s="17"/>
      <c r="I13" s="17"/>
      <c r="J13" s="738" t="e">
        <f t="shared" si="0"/>
        <v>#DIV/0!</v>
      </c>
    </row>
    <row r="14" spans="1:10">
      <c r="B14" s="17"/>
      <c r="C14" s="17"/>
      <c r="D14" s="17"/>
      <c r="E14" s="17"/>
      <c r="F14" s="17"/>
      <c r="G14" s="28"/>
      <c r="H14" s="17"/>
      <c r="I14" s="17"/>
      <c r="J14" s="738" t="e">
        <f t="shared" si="0"/>
        <v>#DIV/0!</v>
      </c>
    </row>
    <row r="15" spans="1:10">
      <c r="B15" s="17"/>
      <c r="C15" s="17"/>
      <c r="D15" s="17"/>
      <c r="E15" s="17"/>
      <c r="F15" s="17"/>
      <c r="G15" s="28"/>
      <c r="H15" s="17"/>
      <c r="I15" s="17"/>
      <c r="J15" s="738" t="e">
        <f t="shared" si="0"/>
        <v>#DIV/0!</v>
      </c>
    </row>
  </sheetData>
  <mergeCells count="1">
    <mergeCell ref="E2:G2"/>
  </mergeCells>
  <phoneticPr fontId="2"/>
  <dataValidations count="1">
    <dataValidation type="list" allowBlank="1" showInputMessage="1" showErrorMessage="1" sqref="G6:G15">
      <formula1>"10電力,PPS"</formula1>
    </dataValidation>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4"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style="112" customWidth="1"/>
    <col min="14" max="14" width="7.25" bestFit="1" customWidth="1"/>
  </cols>
  <sheetData>
    <row r="1" spans="1:13">
      <c r="A1" t="s">
        <v>0</v>
      </c>
      <c r="B1" s="1" t="e">
        <f>#REF!</f>
        <v>#REF!</v>
      </c>
      <c r="I1" t="s">
        <v>1</v>
      </c>
    </row>
    <row r="2" spans="1:13" ht="54" customHeight="1">
      <c r="B2" s="4"/>
      <c r="E2" s="813" t="s">
        <v>2</v>
      </c>
      <c r="F2" s="813"/>
      <c r="G2" s="814"/>
      <c r="H2" s="5">
        <f>SUMIF(E8:E357,"PPS",H8:H357)</f>
        <v>465338</v>
      </c>
      <c r="I2" s="6"/>
      <c r="J2" s="3"/>
    </row>
    <row r="3" spans="1:13" ht="57" customHeight="1">
      <c r="B3" s="2"/>
      <c r="E3" s="815" t="s">
        <v>3</v>
      </c>
      <c r="F3" s="815"/>
      <c r="G3" s="816"/>
      <c r="H3" s="5">
        <f>M7</f>
        <v>513091</v>
      </c>
      <c r="I3" s="6"/>
      <c r="J3" s="7"/>
    </row>
    <row r="4" spans="1:13" s="7" customFormat="1" ht="55.5" customHeight="1">
      <c r="B4" s="8"/>
      <c r="E4" s="817" t="s">
        <v>4</v>
      </c>
      <c r="F4" s="817"/>
      <c r="G4" s="817"/>
      <c r="H4" s="9">
        <f>H3/I7</f>
        <v>0.94166044204309585</v>
      </c>
      <c r="I4" s="6"/>
      <c r="K4" s="10"/>
      <c r="L4" s="10"/>
      <c r="M4" s="139"/>
    </row>
    <row r="5" spans="1:13" s="2" customFormat="1" ht="17.25" customHeight="1">
      <c r="B5" s="11"/>
      <c r="E5" s="12"/>
      <c r="F5" s="12"/>
      <c r="G5" s="12"/>
      <c r="H5" s="13"/>
      <c r="I5" s="14"/>
      <c r="J5" s="11"/>
      <c r="K5" s="15"/>
      <c r="L5" s="15"/>
      <c r="M5" s="49"/>
    </row>
    <row r="6" spans="1:13" ht="54">
      <c r="A6" s="16" t="s">
        <v>5</v>
      </c>
      <c r="B6" s="17" t="s">
        <v>6</v>
      </c>
      <c r="C6" s="17" t="s">
        <v>7</v>
      </c>
      <c r="D6" s="17" t="s">
        <v>8</v>
      </c>
      <c r="E6" s="18" t="s">
        <v>9</v>
      </c>
      <c r="F6" s="17" t="s">
        <v>10</v>
      </c>
      <c r="G6" s="19" t="s">
        <v>11</v>
      </c>
      <c r="H6" s="18" t="s">
        <v>12</v>
      </c>
      <c r="I6" s="18" t="s">
        <v>13</v>
      </c>
      <c r="J6" s="18" t="s">
        <v>14</v>
      </c>
      <c r="K6" s="18" t="s">
        <v>15</v>
      </c>
      <c r="L6" s="18" t="s">
        <v>16</v>
      </c>
      <c r="M6" s="101" t="s">
        <v>17</v>
      </c>
    </row>
    <row r="7" spans="1:13" s="21" customFormat="1" ht="14.25" thickBot="1">
      <c r="B7" s="22" t="s">
        <v>18</v>
      </c>
      <c r="C7" s="22"/>
      <c r="D7" s="22"/>
      <c r="E7" s="22"/>
      <c r="F7" s="22"/>
      <c r="G7" s="22"/>
      <c r="H7" s="23">
        <f>SUM(H8:H357)</f>
        <v>487177</v>
      </c>
      <c r="I7" s="23">
        <f>SUM(I8:I357)</f>
        <v>544879</v>
      </c>
      <c r="J7" s="24">
        <f>H7/I7</f>
        <v>0.89410125917864336</v>
      </c>
      <c r="K7" s="25">
        <f>SUM(K8:K357)</f>
        <v>11076</v>
      </c>
      <c r="L7" s="26">
        <f>SUM(L8:L357)</f>
        <v>31909225</v>
      </c>
      <c r="M7" s="52">
        <f>SUM(M8:M357)</f>
        <v>513091</v>
      </c>
    </row>
    <row r="8" spans="1:13" ht="14.25" thickTop="1">
      <c r="A8">
        <v>1</v>
      </c>
      <c r="B8" s="39" t="s">
        <v>1611</v>
      </c>
      <c r="C8" s="35" t="s">
        <v>1612</v>
      </c>
      <c r="D8" s="40" t="s">
        <v>1613</v>
      </c>
      <c r="E8" s="40" t="s">
        <v>54</v>
      </c>
      <c r="F8" s="35" t="s">
        <v>23</v>
      </c>
      <c r="G8" s="38">
        <v>3</v>
      </c>
      <c r="H8" s="38">
        <v>185034</v>
      </c>
      <c r="I8" s="41">
        <v>190522</v>
      </c>
      <c r="J8" s="9">
        <f>H8/I8</f>
        <v>0.97119492761990744</v>
      </c>
      <c r="K8" s="41">
        <v>3500</v>
      </c>
      <c r="L8" s="41">
        <v>13339000</v>
      </c>
      <c r="M8" s="5">
        <f t="shared" ref="M8:M14" si="0">IF(ISBLANK(I8),"",H8)</f>
        <v>185034</v>
      </c>
    </row>
    <row r="9" spans="1:13">
      <c r="A9">
        <v>2</v>
      </c>
      <c r="B9" s="39" t="s">
        <v>1614</v>
      </c>
      <c r="C9" s="35" t="s">
        <v>1615</v>
      </c>
      <c r="D9" s="40" t="s">
        <v>154</v>
      </c>
      <c r="E9" s="40" t="s">
        <v>54</v>
      </c>
      <c r="F9" s="35" t="s">
        <v>23</v>
      </c>
      <c r="G9" s="38">
        <v>4</v>
      </c>
      <c r="H9" s="38">
        <v>45256</v>
      </c>
      <c r="I9" s="41">
        <v>55247</v>
      </c>
      <c r="J9" s="9">
        <f>H9/I9</f>
        <v>0.81915760131771864</v>
      </c>
      <c r="K9" s="41">
        <v>1350</v>
      </c>
      <c r="L9" s="41">
        <v>2969000</v>
      </c>
      <c r="M9" s="5">
        <f t="shared" si="0"/>
        <v>45256</v>
      </c>
    </row>
    <row r="10" spans="1:13">
      <c r="A10">
        <v>3</v>
      </c>
      <c r="B10" s="34" t="s">
        <v>1616</v>
      </c>
      <c r="C10" s="35" t="s">
        <v>1615</v>
      </c>
      <c r="D10" s="347" t="s">
        <v>1617</v>
      </c>
      <c r="E10" s="37" t="s">
        <v>54</v>
      </c>
      <c r="F10" s="35" t="s">
        <v>23</v>
      </c>
      <c r="G10" s="38">
        <v>6</v>
      </c>
      <c r="H10" s="38">
        <v>19683</v>
      </c>
      <c r="I10" s="38">
        <v>26950</v>
      </c>
      <c r="J10" s="9">
        <f>H10/I10</f>
        <v>0.73035250463821888</v>
      </c>
      <c r="K10" s="35">
        <v>750</v>
      </c>
      <c r="L10" s="38">
        <v>1143000</v>
      </c>
      <c r="M10" s="5">
        <f t="shared" si="0"/>
        <v>19683</v>
      </c>
    </row>
    <row r="11" spans="1:13">
      <c r="A11">
        <v>4</v>
      </c>
      <c r="B11" s="39" t="s">
        <v>1618</v>
      </c>
      <c r="C11" s="35" t="s">
        <v>161</v>
      </c>
      <c r="D11" s="40" t="s">
        <v>154</v>
      </c>
      <c r="E11" s="28" t="s">
        <v>54</v>
      </c>
      <c r="F11" s="35" t="s">
        <v>23</v>
      </c>
      <c r="G11" s="35">
        <v>2</v>
      </c>
      <c r="H11" s="38">
        <v>23398</v>
      </c>
      <c r="I11" s="41">
        <v>24222</v>
      </c>
      <c r="J11" s="9">
        <f t="shared" ref="J11:J74" si="1">H11/I11</f>
        <v>0.96598133927834196</v>
      </c>
      <c r="K11" s="18">
        <v>450</v>
      </c>
      <c r="L11" s="73">
        <v>1414000</v>
      </c>
      <c r="M11" s="5">
        <f t="shared" si="0"/>
        <v>23398</v>
      </c>
    </row>
    <row r="12" spans="1:13">
      <c r="A12">
        <v>5</v>
      </c>
      <c r="B12" s="39" t="s">
        <v>1619</v>
      </c>
      <c r="C12" s="35" t="s">
        <v>161</v>
      </c>
      <c r="D12" s="40" t="s">
        <v>154</v>
      </c>
      <c r="E12" s="28" t="s">
        <v>54</v>
      </c>
      <c r="F12" s="35" t="s">
        <v>23</v>
      </c>
      <c r="G12" s="35">
        <v>2</v>
      </c>
      <c r="H12" s="38">
        <v>25102</v>
      </c>
      <c r="I12" s="41">
        <v>25675</v>
      </c>
      <c r="J12" s="9">
        <f t="shared" si="1"/>
        <v>0.97768257059396302</v>
      </c>
      <c r="K12" s="18">
        <v>430</v>
      </c>
      <c r="L12" s="73">
        <v>1610000</v>
      </c>
      <c r="M12" s="5">
        <f t="shared" si="0"/>
        <v>25102</v>
      </c>
    </row>
    <row r="13" spans="1:13" s="42" customFormat="1">
      <c r="A13" s="42">
        <v>6</v>
      </c>
      <c r="B13" s="39" t="s">
        <v>1620</v>
      </c>
      <c r="C13" s="35" t="s">
        <v>1621</v>
      </c>
      <c r="D13" s="40" t="s">
        <v>154</v>
      </c>
      <c r="E13" s="28" t="s">
        <v>54</v>
      </c>
      <c r="F13" s="35" t="s">
        <v>23</v>
      </c>
      <c r="G13" s="35">
        <v>2</v>
      </c>
      <c r="H13" s="38">
        <v>43779</v>
      </c>
      <c r="I13" s="41">
        <v>46222</v>
      </c>
      <c r="J13" s="43">
        <f t="shared" si="1"/>
        <v>0.94714638051144473</v>
      </c>
      <c r="K13" s="20">
        <v>700</v>
      </c>
      <c r="L13" s="101">
        <v>2867000</v>
      </c>
      <c r="M13" s="5">
        <f t="shared" si="0"/>
        <v>43779</v>
      </c>
    </row>
    <row r="14" spans="1:13" s="42" customFormat="1">
      <c r="A14" s="42">
        <v>7</v>
      </c>
      <c r="B14" s="34" t="s">
        <v>1622</v>
      </c>
      <c r="C14" s="35" t="s">
        <v>1621</v>
      </c>
      <c r="D14" s="347" t="s">
        <v>1617</v>
      </c>
      <c r="E14" s="28" t="s">
        <v>54</v>
      </c>
      <c r="F14" s="35" t="s">
        <v>23</v>
      </c>
      <c r="G14" s="35">
        <v>3</v>
      </c>
      <c r="H14" s="38">
        <v>27931</v>
      </c>
      <c r="I14" s="38">
        <v>33133</v>
      </c>
      <c r="J14" s="43">
        <f t="shared" si="1"/>
        <v>0.84299640841457157</v>
      </c>
      <c r="K14" s="20">
        <v>600</v>
      </c>
      <c r="L14" s="101">
        <v>1782156</v>
      </c>
      <c r="M14" s="5">
        <f t="shared" si="0"/>
        <v>27931</v>
      </c>
    </row>
    <row r="15" spans="1:13">
      <c r="A15">
        <v>8</v>
      </c>
      <c r="B15" s="39" t="s">
        <v>1623</v>
      </c>
      <c r="C15" s="35" t="s">
        <v>1621</v>
      </c>
      <c r="D15" s="40" t="s">
        <v>154</v>
      </c>
      <c r="E15" s="28" t="s">
        <v>54</v>
      </c>
      <c r="F15" s="35" t="s">
        <v>23</v>
      </c>
      <c r="G15" s="35">
        <v>2</v>
      </c>
      <c r="H15" s="38">
        <v>24465</v>
      </c>
      <c r="I15" s="41">
        <v>29753</v>
      </c>
      <c r="J15" s="9">
        <f t="shared" si="1"/>
        <v>0.82227002319093878</v>
      </c>
      <c r="K15" s="20">
        <v>490</v>
      </c>
      <c r="L15" s="101">
        <v>1546416</v>
      </c>
      <c r="M15" s="5">
        <f>IF(ISBLANK(I15),"",I15)</f>
        <v>29753</v>
      </c>
    </row>
    <row r="16" spans="1:13">
      <c r="A16" s="42">
        <v>9</v>
      </c>
      <c r="B16" s="17" t="s">
        <v>1624</v>
      </c>
      <c r="C16" s="17" t="s">
        <v>1621</v>
      </c>
      <c r="D16" s="17" t="s">
        <v>1415</v>
      </c>
      <c r="E16" s="28" t="s">
        <v>78</v>
      </c>
      <c r="F16" s="35" t="s">
        <v>23</v>
      </c>
      <c r="G16" s="19">
        <v>1</v>
      </c>
      <c r="H16" s="33">
        <v>21839</v>
      </c>
      <c r="I16" s="30">
        <v>21839</v>
      </c>
      <c r="J16" s="9">
        <f>H16/I16</f>
        <v>1</v>
      </c>
      <c r="K16" s="18">
        <v>395</v>
      </c>
      <c r="L16" s="73">
        <v>1330444</v>
      </c>
      <c r="M16" s="5">
        <f>IF(ISBLANK(I16),"",I16)</f>
        <v>21839</v>
      </c>
    </row>
    <row r="17" spans="1:13">
      <c r="A17">
        <v>10</v>
      </c>
      <c r="B17" s="17" t="s">
        <v>1625</v>
      </c>
      <c r="C17" s="103" t="s">
        <v>1626</v>
      </c>
      <c r="D17" s="17" t="s">
        <v>1627</v>
      </c>
      <c r="E17" s="28" t="s">
        <v>54</v>
      </c>
      <c r="F17" s="35" t="s">
        <v>23</v>
      </c>
      <c r="G17" s="19">
        <v>2</v>
      </c>
      <c r="H17" s="33">
        <v>5380</v>
      </c>
      <c r="I17" s="30">
        <v>6983</v>
      </c>
      <c r="J17" s="43">
        <f t="shared" si="1"/>
        <v>0.77044250322211083</v>
      </c>
      <c r="K17" s="20">
        <v>175</v>
      </c>
      <c r="L17" s="101">
        <v>291720</v>
      </c>
      <c r="M17" s="5">
        <f>IF(ISBLANK(I17),"",I17)</f>
        <v>6983</v>
      </c>
    </row>
    <row r="18" spans="1:13">
      <c r="A18">
        <v>11</v>
      </c>
      <c r="B18" s="17" t="s">
        <v>1628</v>
      </c>
      <c r="C18" s="103" t="s">
        <v>1629</v>
      </c>
      <c r="D18" s="17" t="s">
        <v>1627</v>
      </c>
      <c r="E18" s="28" t="s">
        <v>54</v>
      </c>
      <c r="F18" s="35" t="s">
        <v>23</v>
      </c>
      <c r="G18" s="19">
        <v>2</v>
      </c>
      <c r="H18" s="33">
        <v>6078</v>
      </c>
      <c r="I18" s="30">
        <v>7768</v>
      </c>
      <c r="J18" s="43">
        <f t="shared" si="1"/>
        <v>0.78244078269824924</v>
      </c>
      <c r="K18" s="18">
        <v>191</v>
      </c>
      <c r="L18" s="73">
        <v>331140</v>
      </c>
      <c r="M18" s="5">
        <f>IF(ISBLANK(I18),"",I18)</f>
        <v>7768</v>
      </c>
    </row>
    <row r="19" spans="1:13">
      <c r="A19">
        <v>12</v>
      </c>
      <c r="B19" s="17" t="s">
        <v>1630</v>
      </c>
      <c r="C19" s="103" t="s">
        <v>1631</v>
      </c>
      <c r="D19" s="17" t="s">
        <v>1632</v>
      </c>
      <c r="E19" s="28" t="s">
        <v>54</v>
      </c>
      <c r="F19" s="28" t="s">
        <v>23</v>
      </c>
      <c r="G19" s="19">
        <v>1</v>
      </c>
      <c r="H19" s="33">
        <v>6127</v>
      </c>
      <c r="I19" s="30">
        <v>7126</v>
      </c>
      <c r="J19" s="9">
        <f t="shared" si="1"/>
        <v>0.85980914959303956</v>
      </c>
      <c r="K19" s="18">
        <v>157</v>
      </c>
      <c r="L19" s="73">
        <v>339434</v>
      </c>
      <c r="M19" s="5">
        <f t="shared" ref="M19:M25" si="2">IF(ISBLANK(I19),"",I19)</f>
        <v>7126</v>
      </c>
    </row>
    <row r="20" spans="1:13">
      <c r="A20">
        <v>13</v>
      </c>
      <c r="B20" s="17" t="s">
        <v>1633</v>
      </c>
      <c r="C20" s="103" t="s">
        <v>1634</v>
      </c>
      <c r="D20" s="17" t="s">
        <v>1627</v>
      </c>
      <c r="E20" s="28" t="s">
        <v>54</v>
      </c>
      <c r="F20" s="28" t="s">
        <v>23</v>
      </c>
      <c r="G20" s="19">
        <v>2</v>
      </c>
      <c r="H20" s="33">
        <v>9226</v>
      </c>
      <c r="I20" s="30">
        <v>11810</v>
      </c>
      <c r="J20" s="9">
        <f t="shared" si="1"/>
        <v>0.78120237087214228</v>
      </c>
      <c r="K20" s="18">
        <v>292</v>
      </c>
      <c r="L20" s="73">
        <v>500130</v>
      </c>
      <c r="M20" s="5">
        <f t="shared" si="2"/>
        <v>11810</v>
      </c>
    </row>
    <row r="21" spans="1:13">
      <c r="A21">
        <v>14</v>
      </c>
      <c r="B21" s="17" t="s">
        <v>1635</v>
      </c>
      <c r="C21" s="103" t="s">
        <v>1636</v>
      </c>
      <c r="D21" s="17" t="s">
        <v>1632</v>
      </c>
      <c r="E21" s="28" t="s">
        <v>54</v>
      </c>
      <c r="F21" s="28" t="s">
        <v>75</v>
      </c>
      <c r="G21" s="19">
        <v>2</v>
      </c>
      <c r="H21" s="33">
        <v>17905</v>
      </c>
      <c r="I21" s="30">
        <v>21460</v>
      </c>
      <c r="J21" s="9">
        <f t="shared" si="1"/>
        <v>0.83434296365330851</v>
      </c>
      <c r="K21" s="18">
        <v>542</v>
      </c>
      <c r="L21" s="73">
        <v>1024385</v>
      </c>
      <c r="M21" s="5">
        <f t="shared" si="2"/>
        <v>21460</v>
      </c>
    </row>
    <row r="22" spans="1:13">
      <c r="A22">
        <v>15</v>
      </c>
      <c r="B22" s="17" t="s">
        <v>1637</v>
      </c>
      <c r="C22" s="17"/>
      <c r="D22" s="17" t="s">
        <v>1627</v>
      </c>
      <c r="E22" s="28" t="s">
        <v>54</v>
      </c>
      <c r="F22" s="28" t="s">
        <v>75</v>
      </c>
      <c r="G22" s="19">
        <v>5</v>
      </c>
      <c r="H22" s="33">
        <v>14216</v>
      </c>
      <c r="I22" s="30">
        <v>19017</v>
      </c>
      <c r="J22" s="9">
        <f t="shared" si="1"/>
        <v>0.74754167323973286</v>
      </c>
      <c r="K22" s="18">
        <v>520</v>
      </c>
      <c r="L22" s="73">
        <v>781000</v>
      </c>
      <c r="M22" s="5">
        <f t="shared" si="2"/>
        <v>19017</v>
      </c>
    </row>
    <row r="23" spans="1:13">
      <c r="A23">
        <v>16</v>
      </c>
      <c r="B23" s="17" t="s">
        <v>1638</v>
      </c>
      <c r="C23" s="17"/>
      <c r="D23" s="17" t="s">
        <v>1406</v>
      </c>
      <c r="E23" s="28" t="s">
        <v>54</v>
      </c>
      <c r="F23" s="28" t="s">
        <v>75</v>
      </c>
      <c r="G23" s="19">
        <v>6</v>
      </c>
      <c r="H23" s="33">
        <v>6825</v>
      </c>
      <c r="I23" s="30">
        <v>9755</v>
      </c>
      <c r="J23" s="43">
        <f t="shared" si="1"/>
        <v>0.699641209636084</v>
      </c>
      <c r="K23" s="18">
        <v>274</v>
      </c>
      <c r="L23" s="73">
        <v>390000</v>
      </c>
      <c r="M23" s="5">
        <f t="shared" si="2"/>
        <v>9755</v>
      </c>
    </row>
    <row r="24" spans="1:13">
      <c r="A24" s="42">
        <v>17</v>
      </c>
      <c r="B24" s="17" t="s">
        <v>1639</v>
      </c>
      <c r="C24" s="17"/>
      <c r="D24" s="17" t="s">
        <v>144</v>
      </c>
      <c r="E24" s="28" t="s">
        <v>54</v>
      </c>
      <c r="F24" s="28" t="s">
        <v>75</v>
      </c>
      <c r="G24" s="19">
        <v>5</v>
      </c>
      <c r="H24" s="33">
        <v>4933</v>
      </c>
      <c r="I24" s="30">
        <v>7397</v>
      </c>
      <c r="J24" s="43">
        <f t="shared" si="1"/>
        <v>0.66689198323644716</v>
      </c>
      <c r="K24" s="18">
        <v>260</v>
      </c>
      <c r="L24" s="73">
        <v>250400</v>
      </c>
      <c r="M24" s="5">
        <f t="shared" si="2"/>
        <v>7397</v>
      </c>
    </row>
    <row r="25" spans="1:13">
      <c r="A25">
        <v>18</v>
      </c>
      <c r="B25" s="17"/>
      <c r="C25" s="17"/>
      <c r="D25" s="17"/>
      <c r="E25" s="28"/>
      <c r="F25" s="28"/>
      <c r="G25" s="19"/>
      <c r="H25" s="33"/>
      <c r="I25" s="30"/>
      <c r="J25" s="43" t="e">
        <f t="shared" si="1"/>
        <v>#DIV/0!</v>
      </c>
      <c r="K25" s="18"/>
      <c r="L25" s="73"/>
      <c r="M25" s="5" t="str">
        <f t="shared" si="2"/>
        <v/>
      </c>
    </row>
    <row r="26" spans="1:13">
      <c r="A26">
        <v>19</v>
      </c>
      <c r="B26" s="17"/>
      <c r="C26" s="17"/>
      <c r="D26" s="17"/>
      <c r="E26" s="28"/>
      <c r="F26" s="28"/>
      <c r="G26" s="19"/>
      <c r="H26" s="33"/>
      <c r="I26" s="30"/>
      <c r="J26" s="43" t="e">
        <f t="shared" si="1"/>
        <v>#DIV/0!</v>
      </c>
      <c r="K26" s="18"/>
      <c r="L26" s="73"/>
      <c r="M26" s="5"/>
    </row>
    <row r="27" spans="1:13">
      <c r="A27">
        <v>20</v>
      </c>
      <c r="B27" s="17"/>
      <c r="C27" s="17"/>
      <c r="D27" s="17"/>
      <c r="E27" s="28"/>
      <c r="F27" s="28"/>
      <c r="G27" s="19"/>
      <c r="H27" s="33"/>
      <c r="I27" s="30"/>
      <c r="J27" s="9" t="e">
        <f t="shared" si="1"/>
        <v>#DIV/0!</v>
      </c>
      <c r="K27" s="18"/>
      <c r="L27" s="73"/>
      <c r="M27" s="5"/>
    </row>
    <row r="28" spans="1:13">
      <c r="A28">
        <v>21</v>
      </c>
      <c r="B28" s="17"/>
      <c r="C28" s="17"/>
      <c r="D28" s="17"/>
      <c r="E28" s="28"/>
      <c r="F28" s="28"/>
      <c r="G28" s="19"/>
      <c r="H28" s="33"/>
      <c r="I28" s="30"/>
      <c r="J28" s="9" t="e">
        <f t="shared" si="1"/>
        <v>#DIV/0!</v>
      </c>
      <c r="K28" s="18"/>
      <c r="L28" s="73"/>
      <c r="M28" s="5"/>
    </row>
    <row r="29" spans="1:13">
      <c r="A29">
        <v>22</v>
      </c>
      <c r="B29" s="17"/>
      <c r="C29" s="17"/>
      <c r="D29" s="17"/>
      <c r="E29" s="28"/>
      <c r="F29" s="28"/>
      <c r="G29" s="19"/>
      <c r="H29" s="33"/>
      <c r="I29" s="30"/>
      <c r="J29" s="9" t="e">
        <f t="shared" si="1"/>
        <v>#DIV/0!</v>
      </c>
      <c r="K29" s="18"/>
      <c r="L29" s="73"/>
      <c r="M29" s="5"/>
    </row>
    <row r="30" spans="1:13">
      <c r="A30">
        <v>23</v>
      </c>
      <c r="B30" s="17"/>
      <c r="C30" s="17"/>
      <c r="D30" s="17"/>
      <c r="E30" s="28"/>
      <c r="F30" s="28"/>
      <c r="G30" s="19"/>
      <c r="H30" s="33"/>
      <c r="I30" s="30"/>
      <c r="J30" s="9" t="e">
        <f t="shared" si="1"/>
        <v>#DIV/0!</v>
      </c>
      <c r="K30" s="18"/>
      <c r="L30" s="73"/>
      <c r="M30" s="5"/>
    </row>
    <row r="31" spans="1:13">
      <c r="A31">
        <v>24</v>
      </c>
      <c r="B31" s="17"/>
      <c r="C31" s="17"/>
      <c r="D31" s="17"/>
      <c r="E31" s="28"/>
      <c r="F31" s="28"/>
      <c r="G31" s="19"/>
      <c r="H31" s="33"/>
      <c r="I31" s="30"/>
      <c r="J31" s="43" t="e">
        <f t="shared" si="1"/>
        <v>#DIV/0!</v>
      </c>
      <c r="K31" s="18"/>
      <c r="L31" s="73"/>
      <c r="M31" s="5"/>
    </row>
    <row r="32" spans="1:13">
      <c r="A32">
        <v>25</v>
      </c>
      <c r="B32" s="17"/>
      <c r="C32" s="17"/>
      <c r="D32" s="17"/>
      <c r="E32" s="28"/>
      <c r="F32" s="28"/>
      <c r="G32" s="19"/>
      <c r="H32" s="33"/>
      <c r="I32" s="30"/>
      <c r="J32" s="43" t="e">
        <f t="shared" si="1"/>
        <v>#DIV/0!</v>
      </c>
      <c r="K32" s="18"/>
      <c r="L32" s="73"/>
      <c r="M32" s="5"/>
    </row>
    <row r="33" spans="1:13">
      <c r="A33" s="42">
        <v>26</v>
      </c>
      <c r="B33" s="17"/>
      <c r="C33" s="17"/>
      <c r="D33" s="17"/>
      <c r="E33" s="28"/>
      <c r="F33" s="28"/>
      <c r="G33" s="19"/>
      <c r="H33" s="33"/>
      <c r="I33" s="30"/>
      <c r="J33" s="9" t="e">
        <f t="shared" si="1"/>
        <v>#DIV/0!</v>
      </c>
      <c r="K33" s="18"/>
      <c r="L33" s="73"/>
      <c r="M33" s="5"/>
    </row>
    <row r="34" spans="1:13">
      <c r="A34" s="42">
        <v>27</v>
      </c>
      <c r="B34" s="17"/>
      <c r="C34" s="17"/>
      <c r="D34" s="17"/>
      <c r="E34" s="28"/>
      <c r="F34" s="28"/>
      <c r="G34" s="19"/>
      <c r="H34" s="33"/>
      <c r="I34" s="30"/>
      <c r="J34" s="43" t="e">
        <f t="shared" si="1"/>
        <v>#DIV/0!</v>
      </c>
      <c r="K34" s="18"/>
      <c r="L34" s="73"/>
      <c r="M34" s="5"/>
    </row>
    <row r="35" spans="1:13">
      <c r="A35">
        <v>28</v>
      </c>
      <c r="B35" s="17"/>
      <c r="C35" s="17"/>
      <c r="D35" s="17"/>
      <c r="E35" s="28"/>
      <c r="F35" s="28"/>
      <c r="G35" s="19"/>
      <c r="H35" s="33"/>
      <c r="I35" s="30"/>
      <c r="J35" s="43" t="e">
        <f t="shared" si="1"/>
        <v>#DIV/0!</v>
      </c>
      <c r="K35" s="18"/>
      <c r="L35" s="73"/>
      <c r="M35" s="5"/>
    </row>
    <row r="36" spans="1:13">
      <c r="A36">
        <v>29</v>
      </c>
      <c r="B36" s="17"/>
      <c r="C36" s="17"/>
      <c r="D36" s="17"/>
      <c r="E36" s="28"/>
      <c r="F36" s="28"/>
      <c r="G36" s="19"/>
      <c r="H36" s="33"/>
      <c r="I36" s="30"/>
      <c r="J36" s="9" t="e">
        <f t="shared" si="1"/>
        <v>#DIV/0!</v>
      </c>
      <c r="K36" s="18"/>
      <c r="L36" s="73"/>
      <c r="M36" s="5"/>
    </row>
    <row r="37" spans="1:13">
      <c r="A37">
        <v>30</v>
      </c>
      <c r="B37" s="17"/>
      <c r="C37" s="17"/>
      <c r="D37" s="17"/>
      <c r="E37" s="28"/>
      <c r="F37" s="28"/>
      <c r="G37" s="19"/>
      <c r="H37" s="33"/>
      <c r="I37" s="30"/>
      <c r="J37" s="9" t="e">
        <f t="shared" si="1"/>
        <v>#DIV/0!</v>
      </c>
      <c r="K37" s="18"/>
      <c r="L37" s="73"/>
      <c r="M37" s="5"/>
    </row>
    <row r="38" spans="1:13">
      <c r="A38">
        <v>31</v>
      </c>
      <c r="B38" s="17"/>
      <c r="C38" s="17"/>
      <c r="D38" s="17"/>
      <c r="E38" s="28"/>
      <c r="F38" s="28"/>
      <c r="G38" s="19"/>
      <c r="H38" s="33"/>
      <c r="I38" s="30"/>
      <c r="J38" s="9" t="e">
        <f t="shared" si="1"/>
        <v>#DIV/0!</v>
      </c>
      <c r="K38" s="18"/>
      <c r="L38" s="73"/>
      <c r="M38" s="5"/>
    </row>
    <row r="39" spans="1:13">
      <c r="A39">
        <v>32</v>
      </c>
      <c r="B39" s="17"/>
      <c r="C39" s="17"/>
      <c r="D39" s="17"/>
      <c r="E39" s="28"/>
      <c r="F39" s="28"/>
      <c r="G39" s="19"/>
      <c r="H39" s="33"/>
      <c r="I39" s="30"/>
      <c r="J39" s="9" t="e">
        <f t="shared" si="1"/>
        <v>#DIV/0!</v>
      </c>
      <c r="K39" s="18"/>
      <c r="L39" s="73"/>
      <c r="M39" s="5"/>
    </row>
    <row r="40" spans="1:13">
      <c r="A40">
        <v>33</v>
      </c>
      <c r="B40" s="17"/>
      <c r="C40" s="17"/>
      <c r="D40" s="17"/>
      <c r="E40" s="28"/>
      <c r="F40" s="28"/>
      <c r="G40" s="19"/>
      <c r="H40" s="33"/>
      <c r="I40" s="30"/>
      <c r="J40" s="43" t="e">
        <f t="shared" si="1"/>
        <v>#DIV/0!</v>
      </c>
      <c r="K40" s="18"/>
      <c r="L40" s="73"/>
      <c r="M40" s="5"/>
    </row>
    <row r="41" spans="1:13">
      <c r="A41">
        <v>34</v>
      </c>
      <c r="B41" s="17"/>
      <c r="C41" s="17"/>
      <c r="D41" s="17"/>
      <c r="E41" s="28"/>
      <c r="F41" s="28"/>
      <c r="G41" s="19"/>
      <c r="H41" s="33"/>
      <c r="I41" s="30"/>
      <c r="J41" s="43" t="e">
        <f t="shared" si="1"/>
        <v>#DIV/0!</v>
      </c>
      <c r="K41" s="18"/>
      <c r="L41" s="73"/>
      <c r="M41" s="5"/>
    </row>
    <row r="42" spans="1:13">
      <c r="A42">
        <v>35</v>
      </c>
      <c r="B42" s="17"/>
      <c r="C42" s="17"/>
      <c r="D42" s="17"/>
      <c r="E42" s="28"/>
      <c r="F42" s="28"/>
      <c r="G42" s="19"/>
      <c r="H42" s="33"/>
      <c r="I42" s="30"/>
      <c r="J42" s="9" t="e">
        <f t="shared" si="1"/>
        <v>#DIV/0!</v>
      </c>
      <c r="K42" s="18"/>
      <c r="L42" s="73"/>
      <c r="M42" s="5"/>
    </row>
    <row r="43" spans="1:13">
      <c r="A43" s="42">
        <v>36</v>
      </c>
      <c r="B43" s="17"/>
      <c r="C43" s="17"/>
      <c r="D43" s="17"/>
      <c r="E43" s="28"/>
      <c r="F43" s="28"/>
      <c r="G43" s="19"/>
      <c r="H43" s="33"/>
      <c r="I43" s="30"/>
      <c r="J43" s="43" t="e">
        <f t="shared" si="1"/>
        <v>#DIV/0!</v>
      </c>
      <c r="K43" s="18"/>
      <c r="L43" s="73"/>
      <c r="M43" s="5"/>
    </row>
    <row r="44" spans="1:13">
      <c r="A44" s="42">
        <v>37</v>
      </c>
      <c r="B44" s="17"/>
      <c r="C44" s="17"/>
      <c r="D44" s="17"/>
      <c r="E44" s="28"/>
      <c r="F44" s="28"/>
      <c r="G44" s="19"/>
      <c r="H44" s="33"/>
      <c r="I44" s="30"/>
      <c r="J44" s="43" t="e">
        <f t="shared" si="1"/>
        <v>#DIV/0!</v>
      </c>
      <c r="K44" s="18"/>
      <c r="L44" s="73"/>
      <c r="M44" s="5"/>
    </row>
    <row r="45" spans="1:13">
      <c r="A45">
        <v>38</v>
      </c>
      <c r="B45" s="17"/>
      <c r="C45" s="17"/>
      <c r="D45" s="17"/>
      <c r="E45" s="28"/>
      <c r="F45" s="28"/>
      <c r="G45" s="19"/>
      <c r="H45" s="33"/>
      <c r="I45" s="30"/>
      <c r="J45" s="9" t="e">
        <f t="shared" si="1"/>
        <v>#DIV/0!</v>
      </c>
      <c r="K45" s="18"/>
      <c r="L45" s="73"/>
      <c r="M45" s="5"/>
    </row>
    <row r="46" spans="1:13">
      <c r="A46">
        <v>39</v>
      </c>
      <c r="B46" s="17"/>
      <c r="C46" s="17"/>
      <c r="D46" s="17"/>
      <c r="E46" s="28"/>
      <c r="F46" s="28"/>
      <c r="G46" s="19"/>
      <c r="H46" s="33"/>
      <c r="I46" s="30"/>
      <c r="J46" s="9" t="e">
        <f t="shared" si="1"/>
        <v>#DIV/0!</v>
      </c>
      <c r="K46" s="18"/>
      <c r="L46" s="73"/>
      <c r="M46" s="5"/>
    </row>
    <row r="47" spans="1:13">
      <c r="A47">
        <v>40</v>
      </c>
      <c r="B47" s="17"/>
      <c r="C47" s="17"/>
      <c r="D47" s="17"/>
      <c r="E47" s="28"/>
      <c r="F47" s="28"/>
      <c r="G47" s="19"/>
      <c r="H47" s="33"/>
      <c r="I47" s="30"/>
      <c r="J47" s="9" t="e">
        <f t="shared" si="1"/>
        <v>#DIV/0!</v>
      </c>
      <c r="K47" s="18"/>
      <c r="L47" s="73"/>
      <c r="M47" s="5"/>
    </row>
    <row r="48" spans="1:13">
      <c r="A48">
        <v>41</v>
      </c>
      <c r="B48" s="17"/>
      <c r="C48" s="17"/>
      <c r="D48" s="17"/>
      <c r="E48" s="28"/>
      <c r="F48" s="28"/>
      <c r="G48" s="19"/>
      <c r="H48" s="33"/>
      <c r="I48" s="30"/>
      <c r="J48" s="9" t="e">
        <f t="shared" si="1"/>
        <v>#DIV/0!</v>
      </c>
      <c r="K48" s="18"/>
      <c r="L48" s="73"/>
      <c r="M48" s="5"/>
    </row>
    <row r="49" spans="1:13">
      <c r="A49">
        <v>42</v>
      </c>
      <c r="B49" s="17"/>
      <c r="C49" s="17"/>
      <c r="D49" s="17"/>
      <c r="E49" s="28"/>
      <c r="F49" s="28"/>
      <c r="G49" s="19"/>
      <c r="H49" s="33"/>
      <c r="I49" s="30"/>
      <c r="J49" s="43" t="e">
        <f t="shared" si="1"/>
        <v>#DIV/0!</v>
      </c>
      <c r="K49" s="18"/>
      <c r="L49" s="73"/>
      <c r="M49" s="5"/>
    </row>
    <row r="50" spans="1:13">
      <c r="A50">
        <v>43</v>
      </c>
      <c r="B50" s="17"/>
      <c r="C50" s="17"/>
      <c r="D50" s="17"/>
      <c r="E50" s="28"/>
      <c r="F50" s="28"/>
      <c r="G50" s="19"/>
      <c r="H50" s="33"/>
      <c r="I50" s="30"/>
      <c r="J50" s="43" t="e">
        <f t="shared" si="1"/>
        <v>#DIV/0!</v>
      </c>
      <c r="K50" s="18"/>
      <c r="L50" s="73"/>
      <c r="M50" s="5"/>
    </row>
    <row r="51" spans="1:13">
      <c r="A51">
        <v>44</v>
      </c>
      <c r="B51" s="17"/>
      <c r="C51" s="17"/>
      <c r="D51" s="17"/>
      <c r="E51" s="28"/>
      <c r="F51" s="28"/>
      <c r="G51" s="19"/>
      <c r="H51" s="33"/>
      <c r="I51" s="30"/>
      <c r="J51" s="9" t="e">
        <f t="shared" si="1"/>
        <v>#DIV/0!</v>
      </c>
      <c r="K51" s="18"/>
      <c r="L51" s="73"/>
      <c r="M51" s="5"/>
    </row>
    <row r="52" spans="1:13">
      <c r="A52">
        <v>45</v>
      </c>
      <c r="B52" s="17"/>
      <c r="C52" s="17"/>
      <c r="D52" s="17"/>
      <c r="E52" s="28"/>
      <c r="F52" s="28"/>
      <c r="G52" s="19"/>
      <c r="H52" s="33"/>
      <c r="I52" s="30"/>
      <c r="J52" s="43" t="e">
        <f t="shared" si="1"/>
        <v>#DIV/0!</v>
      </c>
      <c r="K52" s="18"/>
      <c r="L52" s="73"/>
      <c r="M52" s="5"/>
    </row>
    <row r="53" spans="1:13">
      <c r="A53" s="42">
        <v>46</v>
      </c>
      <c r="B53" s="17"/>
      <c r="C53" s="17"/>
      <c r="D53" s="17"/>
      <c r="E53" s="28"/>
      <c r="F53" s="28"/>
      <c r="G53" s="19"/>
      <c r="H53" s="33"/>
      <c r="I53" s="30"/>
      <c r="J53" s="43" t="e">
        <f t="shared" si="1"/>
        <v>#DIV/0!</v>
      </c>
      <c r="K53" s="18"/>
      <c r="L53" s="73"/>
      <c r="M53" s="5"/>
    </row>
    <row r="54" spans="1:13">
      <c r="A54" s="42">
        <v>47</v>
      </c>
      <c r="B54" s="17"/>
      <c r="C54" s="17"/>
      <c r="D54" s="17"/>
      <c r="E54" s="28"/>
      <c r="F54" s="28"/>
      <c r="G54" s="19"/>
      <c r="H54" s="33"/>
      <c r="I54" s="30"/>
      <c r="J54" s="9" t="e">
        <f t="shared" si="1"/>
        <v>#DIV/0!</v>
      </c>
      <c r="K54" s="18"/>
      <c r="L54" s="73"/>
      <c r="M54" s="5"/>
    </row>
    <row r="55" spans="1:13">
      <c r="A55">
        <v>48</v>
      </c>
      <c r="B55" s="17"/>
      <c r="C55" s="17"/>
      <c r="D55" s="17"/>
      <c r="E55" s="28"/>
      <c r="F55" s="28"/>
      <c r="G55" s="19"/>
      <c r="H55" s="33"/>
      <c r="I55" s="30"/>
      <c r="J55" s="9" t="e">
        <f t="shared" si="1"/>
        <v>#DIV/0!</v>
      </c>
      <c r="K55" s="18"/>
      <c r="L55" s="73"/>
      <c r="M55" s="5"/>
    </row>
    <row r="56" spans="1:13">
      <c r="A56">
        <v>49</v>
      </c>
      <c r="B56" s="17"/>
      <c r="C56" s="17"/>
      <c r="D56" s="17"/>
      <c r="E56" s="28"/>
      <c r="F56" s="28"/>
      <c r="G56" s="19"/>
      <c r="H56" s="33"/>
      <c r="I56" s="30"/>
      <c r="J56" s="9" t="e">
        <f t="shared" si="1"/>
        <v>#DIV/0!</v>
      </c>
      <c r="K56" s="18"/>
      <c r="L56" s="73"/>
      <c r="M56" s="5"/>
    </row>
    <row r="57" spans="1:13">
      <c r="A57">
        <v>50</v>
      </c>
      <c r="B57" s="17"/>
      <c r="C57" s="17"/>
      <c r="D57" s="17"/>
      <c r="E57" s="28"/>
      <c r="F57" s="28"/>
      <c r="G57" s="19"/>
      <c r="H57" s="33"/>
      <c r="I57" s="30"/>
      <c r="J57" s="9" t="e">
        <f t="shared" si="1"/>
        <v>#DIV/0!</v>
      </c>
      <c r="K57" s="18"/>
      <c r="L57" s="73"/>
      <c r="M57" s="5"/>
    </row>
    <row r="58" spans="1:13">
      <c r="A58">
        <v>51</v>
      </c>
      <c r="B58" s="17"/>
      <c r="C58" s="17"/>
      <c r="D58" s="17"/>
      <c r="E58" s="28"/>
      <c r="F58" s="28"/>
      <c r="G58" s="19"/>
      <c r="H58" s="33"/>
      <c r="I58" s="30"/>
      <c r="J58" s="43" t="e">
        <f t="shared" si="1"/>
        <v>#DIV/0!</v>
      </c>
      <c r="K58" s="18"/>
      <c r="L58" s="73"/>
      <c r="M58" s="5"/>
    </row>
    <row r="59" spans="1:13">
      <c r="A59">
        <v>52</v>
      </c>
      <c r="B59" s="17"/>
      <c r="C59" s="17"/>
      <c r="D59" s="17"/>
      <c r="E59" s="28"/>
      <c r="F59" s="28"/>
      <c r="G59" s="19"/>
      <c r="H59" s="33"/>
      <c r="I59" s="30"/>
      <c r="J59" s="43" t="e">
        <f t="shared" si="1"/>
        <v>#DIV/0!</v>
      </c>
      <c r="K59" s="18"/>
      <c r="L59" s="73"/>
      <c r="M59" s="5"/>
    </row>
    <row r="60" spans="1:13">
      <c r="A60">
        <v>53</v>
      </c>
      <c r="B60" s="17"/>
      <c r="C60" s="17"/>
      <c r="D60" s="17"/>
      <c r="E60" s="28"/>
      <c r="F60" s="28"/>
      <c r="G60" s="19"/>
      <c r="H60" s="33"/>
      <c r="I60" s="30"/>
      <c r="J60" s="9" t="e">
        <f t="shared" si="1"/>
        <v>#DIV/0!</v>
      </c>
      <c r="K60" s="18"/>
      <c r="L60" s="73"/>
      <c r="M60" s="5"/>
    </row>
    <row r="61" spans="1:13">
      <c r="A61">
        <v>54</v>
      </c>
      <c r="B61" s="17"/>
      <c r="C61" s="17"/>
      <c r="D61" s="17"/>
      <c r="E61" s="28"/>
      <c r="F61" s="28"/>
      <c r="G61" s="19"/>
      <c r="H61" s="33"/>
      <c r="I61" s="30"/>
      <c r="J61" s="43" t="e">
        <f t="shared" si="1"/>
        <v>#DIV/0!</v>
      </c>
      <c r="K61" s="18"/>
      <c r="L61" s="73"/>
      <c r="M61" s="5"/>
    </row>
    <row r="62" spans="1:13">
      <c r="A62">
        <v>55</v>
      </c>
      <c r="B62" s="17"/>
      <c r="C62" s="17"/>
      <c r="D62" s="17"/>
      <c r="E62" s="28"/>
      <c r="F62" s="28"/>
      <c r="G62" s="19"/>
      <c r="H62" s="33"/>
      <c r="I62" s="30"/>
      <c r="J62" s="43" t="e">
        <f t="shared" si="1"/>
        <v>#DIV/0!</v>
      </c>
      <c r="K62" s="18"/>
      <c r="L62" s="73"/>
      <c r="M62" s="5"/>
    </row>
    <row r="63" spans="1:13">
      <c r="A63" s="42">
        <v>56</v>
      </c>
      <c r="B63" s="17"/>
      <c r="C63" s="17"/>
      <c r="D63" s="17"/>
      <c r="E63" s="28"/>
      <c r="F63" s="28"/>
      <c r="G63" s="19"/>
      <c r="H63" s="33"/>
      <c r="I63" s="30"/>
      <c r="J63" s="9" t="e">
        <f t="shared" si="1"/>
        <v>#DIV/0!</v>
      </c>
      <c r="K63" s="18"/>
      <c r="L63" s="73"/>
      <c r="M63" s="5"/>
    </row>
    <row r="64" spans="1:13">
      <c r="A64" s="42">
        <v>57</v>
      </c>
      <c r="B64" s="17"/>
      <c r="C64" s="17"/>
      <c r="D64" s="17"/>
      <c r="E64" s="28"/>
      <c r="F64" s="28"/>
      <c r="G64" s="19"/>
      <c r="H64" s="33"/>
      <c r="I64" s="30"/>
      <c r="J64" s="9" t="e">
        <f t="shared" si="1"/>
        <v>#DIV/0!</v>
      </c>
      <c r="K64" s="18"/>
      <c r="L64" s="73"/>
      <c r="M64" s="5"/>
    </row>
    <row r="65" spans="1:13">
      <c r="A65">
        <v>58</v>
      </c>
      <c r="B65" s="17"/>
      <c r="C65" s="17"/>
      <c r="D65" s="17"/>
      <c r="E65" s="28"/>
      <c r="F65" s="28"/>
      <c r="G65" s="19"/>
      <c r="H65" s="33"/>
      <c r="I65" s="30"/>
      <c r="J65" s="9" t="e">
        <f t="shared" si="1"/>
        <v>#DIV/0!</v>
      </c>
      <c r="K65" s="18"/>
      <c r="L65" s="73"/>
      <c r="M65" s="5"/>
    </row>
    <row r="66" spans="1:13">
      <c r="A66">
        <v>59</v>
      </c>
      <c r="B66" s="17"/>
      <c r="C66" s="17"/>
      <c r="D66" s="17"/>
      <c r="E66" s="28"/>
      <c r="F66" s="28"/>
      <c r="G66" s="19"/>
      <c r="H66" s="33"/>
      <c r="I66" s="30"/>
      <c r="J66" s="9" t="e">
        <f t="shared" si="1"/>
        <v>#DIV/0!</v>
      </c>
      <c r="K66" s="18"/>
      <c r="L66" s="73"/>
      <c r="M66" s="5"/>
    </row>
    <row r="67" spans="1:13">
      <c r="A67">
        <v>60</v>
      </c>
      <c r="B67" s="17"/>
      <c r="C67" s="17"/>
      <c r="D67" s="17"/>
      <c r="E67" s="28"/>
      <c r="F67" s="28"/>
      <c r="G67" s="19"/>
      <c r="H67" s="33"/>
      <c r="I67" s="30"/>
      <c r="J67" s="43" t="e">
        <f t="shared" si="1"/>
        <v>#DIV/0!</v>
      </c>
      <c r="K67" s="18"/>
      <c r="L67" s="73"/>
      <c r="M67" s="5"/>
    </row>
    <row r="68" spans="1:13">
      <c r="A68">
        <v>61</v>
      </c>
      <c r="B68" s="17"/>
      <c r="C68" s="17"/>
      <c r="D68" s="17"/>
      <c r="E68" s="28"/>
      <c r="F68" s="28"/>
      <c r="G68" s="19"/>
      <c r="H68" s="33"/>
      <c r="I68" s="30"/>
      <c r="J68" s="43" t="e">
        <f t="shared" si="1"/>
        <v>#DIV/0!</v>
      </c>
      <c r="K68" s="18"/>
      <c r="L68" s="73"/>
      <c r="M68" s="5"/>
    </row>
    <row r="69" spans="1:13">
      <c r="A69">
        <v>62</v>
      </c>
      <c r="B69" s="17"/>
      <c r="C69" s="17"/>
      <c r="D69" s="17"/>
      <c r="E69" s="28"/>
      <c r="F69" s="28"/>
      <c r="G69" s="19"/>
      <c r="H69" s="33"/>
      <c r="I69" s="30"/>
      <c r="J69" s="9" t="e">
        <f t="shared" si="1"/>
        <v>#DIV/0!</v>
      </c>
      <c r="K69" s="18"/>
      <c r="L69" s="73"/>
      <c r="M69" s="5"/>
    </row>
    <row r="70" spans="1:13">
      <c r="A70">
        <v>63</v>
      </c>
      <c r="B70" s="17"/>
      <c r="C70" s="17"/>
      <c r="D70" s="17"/>
      <c r="E70" s="28"/>
      <c r="F70" s="28"/>
      <c r="G70" s="19"/>
      <c r="H70" s="33"/>
      <c r="I70" s="30"/>
      <c r="J70" s="43" t="e">
        <f t="shared" si="1"/>
        <v>#DIV/0!</v>
      </c>
      <c r="K70" s="18"/>
      <c r="L70" s="73"/>
      <c r="M70" s="5"/>
    </row>
    <row r="71" spans="1:13">
      <c r="A71">
        <v>64</v>
      </c>
      <c r="B71" s="17"/>
      <c r="C71" s="17"/>
      <c r="D71" s="17"/>
      <c r="E71" s="28"/>
      <c r="F71" s="28"/>
      <c r="G71" s="19"/>
      <c r="H71" s="33"/>
      <c r="I71" s="30"/>
      <c r="J71" s="43" t="e">
        <f t="shared" si="1"/>
        <v>#DIV/0!</v>
      </c>
      <c r="K71" s="18"/>
      <c r="L71" s="73"/>
      <c r="M71" s="5"/>
    </row>
    <row r="72" spans="1:13">
      <c r="A72">
        <v>65</v>
      </c>
      <c r="B72" s="17"/>
      <c r="C72" s="17"/>
      <c r="D72" s="17"/>
      <c r="E72" s="28"/>
      <c r="F72" s="28"/>
      <c r="G72" s="19"/>
      <c r="H72" s="33"/>
      <c r="I72" s="30"/>
      <c r="J72" s="9" t="e">
        <f t="shared" si="1"/>
        <v>#DIV/0!</v>
      </c>
      <c r="K72" s="18"/>
      <c r="L72" s="73"/>
      <c r="M72" s="5"/>
    </row>
    <row r="73" spans="1:13">
      <c r="A73" s="42">
        <v>66</v>
      </c>
      <c r="B73" s="17"/>
      <c r="C73" s="17"/>
      <c r="D73" s="17"/>
      <c r="E73" s="28"/>
      <c r="F73" s="28"/>
      <c r="G73" s="19"/>
      <c r="H73" s="33"/>
      <c r="I73" s="30"/>
      <c r="J73" s="9" t="e">
        <f t="shared" si="1"/>
        <v>#DIV/0!</v>
      </c>
      <c r="K73" s="18"/>
      <c r="L73" s="73"/>
      <c r="M73" s="5"/>
    </row>
    <row r="74" spans="1:13">
      <c r="A74" s="42">
        <v>67</v>
      </c>
      <c r="B74" s="17"/>
      <c r="C74" s="17"/>
      <c r="D74" s="17"/>
      <c r="E74" s="28"/>
      <c r="F74" s="28"/>
      <c r="G74" s="19"/>
      <c r="H74" s="33"/>
      <c r="I74" s="30"/>
      <c r="J74" s="9" t="e">
        <f t="shared" si="1"/>
        <v>#DIV/0!</v>
      </c>
      <c r="K74" s="18"/>
      <c r="L74" s="73"/>
      <c r="M74" s="5"/>
    </row>
    <row r="75" spans="1:13">
      <c r="A75">
        <v>68</v>
      </c>
      <c r="B75" s="17"/>
      <c r="C75" s="17"/>
      <c r="D75" s="17"/>
      <c r="E75" s="28"/>
      <c r="F75" s="28"/>
      <c r="G75" s="19"/>
      <c r="H75" s="33"/>
      <c r="I75" s="30"/>
      <c r="J75" s="9" t="e">
        <f t="shared" ref="J75:J138" si="3">H75/I75</f>
        <v>#DIV/0!</v>
      </c>
      <c r="K75" s="18"/>
      <c r="L75" s="73"/>
      <c r="M75" s="5"/>
    </row>
    <row r="76" spans="1:13">
      <c r="A76">
        <v>69</v>
      </c>
      <c r="B76" s="17"/>
      <c r="C76" s="17"/>
      <c r="D76" s="17"/>
      <c r="E76" s="28"/>
      <c r="F76" s="28"/>
      <c r="G76" s="19"/>
      <c r="H76" s="33"/>
      <c r="I76" s="30"/>
      <c r="J76" s="43" t="e">
        <f t="shared" si="3"/>
        <v>#DIV/0!</v>
      </c>
      <c r="K76" s="18"/>
      <c r="L76" s="73"/>
      <c r="M76" s="5"/>
    </row>
    <row r="77" spans="1:13">
      <c r="A77">
        <v>70</v>
      </c>
      <c r="B77" s="17"/>
      <c r="C77" s="17"/>
      <c r="D77" s="17"/>
      <c r="E77" s="28"/>
      <c r="F77" s="28"/>
      <c r="G77" s="19"/>
      <c r="H77" s="33"/>
      <c r="I77" s="30"/>
      <c r="J77" s="43" t="e">
        <f t="shared" si="3"/>
        <v>#DIV/0!</v>
      </c>
      <c r="K77" s="18"/>
      <c r="L77" s="73"/>
      <c r="M77" s="5"/>
    </row>
    <row r="78" spans="1:13">
      <c r="A78">
        <v>71</v>
      </c>
      <c r="B78" s="17"/>
      <c r="C78" s="17"/>
      <c r="D78" s="17"/>
      <c r="E78" s="28"/>
      <c r="F78" s="28"/>
      <c r="G78" s="19"/>
      <c r="H78" s="33"/>
      <c r="I78" s="30"/>
      <c r="J78" s="9" t="e">
        <f t="shared" si="3"/>
        <v>#DIV/0!</v>
      </c>
      <c r="K78" s="18"/>
      <c r="L78" s="73"/>
      <c r="M78" s="5"/>
    </row>
    <row r="79" spans="1:13">
      <c r="A79">
        <v>72</v>
      </c>
      <c r="B79" s="17"/>
      <c r="C79" s="17"/>
      <c r="D79" s="17"/>
      <c r="E79" s="28"/>
      <c r="F79" s="28"/>
      <c r="G79" s="19"/>
      <c r="H79" s="33"/>
      <c r="I79" s="30"/>
      <c r="J79" s="43" t="e">
        <f t="shared" si="3"/>
        <v>#DIV/0!</v>
      </c>
      <c r="K79" s="18"/>
      <c r="L79" s="73"/>
      <c r="M79" s="5"/>
    </row>
    <row r="80" spans="1:13">
      <c r="A80">
        <v>73</v>
      </c>
      <c r="B80" s="17"/>
      <c r="C80" s="17"/>
      <c r="D80" s="17"/>
      <c r="E80" s="28"/>
      <c r="F80" s="28"/>
      <c r="G80" s="19"/>
      <c r="H80" s="33"/>
      <c r="I80" s="30"/>
      <c r="J80" s="43" t="e">
        <f t="shared" si="3"/>
        <v>#DIV/0!</v>
      </c>
      <c r="K80" s="18"/>
      <c r="L80" s="73"/>
      <c r="M80" s="5"/>
    </row>
    <row r="81" spans="1:13">
      <c r="A81">
        <v>74</v>
      </c>
      <c r="B81" s="17"/>
      <c r="C81" s="17"/>
      <c r="D81" s="17"/>
      <c r="E81" s="28"/>
      <c r="F81" s="28"/>
      <c r="G81" s="19"/>
      <c r="H81" s="33"/>
      <c r="I81" s="30"/>
      <c r="J81" s="9" t="e">
        <f t="shared" si="3"/>
        <v>#DIV/0!</v>
      </c>
      <c r="K81" s="18"/>
      <c r="L81" s="73"/>
      <c r="M81" s="5"/>
    </row>
    <row r="82" spans="1:13">
      <c r="A82">
        <v>75</v>
      </c>
      <c r="B82" s="17"/>
      <c r="C82" s="17"/>
      <c r="D82" s="17"/>
      <c r="E82" s="28"/>
      <c r="F82" s="28"/>
      <c r="G82" s="19"/>
      <c r="H82" s="33"/>
      <c r="I82" s="30"/>
      <c r="J82" s="9" t="e">
        <f t="shared" si="3"/>
        <v>#DIV/0!</v>
      </c>
      <c r="K82" s="18"/>
      <c r="L82" s="73"/>
      <c r="M82" s="5"/>
    </row>
    <row r="83" spans="1:13">
      <c r="A83" s="42">
        <v>76</v>
      </c>
      <c r="B83" s="17"/>
      <c r="C83" s="17"/>
      <c r="D83" s="17"/>
      <c r="E83" s="28"/>
      <c r="F83" s="28"/>
      <c r="G83" s="19"/>
      <c r="H83" s="33"/>
      <c r="I83" s="30"/>
      <c r="J83" s="9" t="e">
        <f t="shared" si="3"/>
        <v>#DIV/0!</v>
      </c>
      <c r="K83" s="18"/>
      <c r="L83" s="73"/>
      <c r="M83" s="5"/>
    </row>
    <row r="84" spans="1:13">
      <c r="A84" s="42">
        <v>77</v>
      </c>
      <c r="B84" s="17"/>
      <c r="C84" s="17"/>
      <c r="D84" s="17"/>
      <c r="E84" s="28"/>
      <c r="F84" s="28"/>
      <c r="G84" s="19"/>
      <c r="H84" s="33"/>
      <c r="I84" s="30"/>
      <c r="J84" s="9" t="e">
        <f t="shared" si="3"/>
        <v>#DIV/0!</v>
      </c>
      <c r="K84" s="18"/>
      <c r="L84" s="73"/>
      <c r="M84" s="5"/>
    </row>
    <row r="85" spans="1:13">
      <c r="A85">
        <v>78</v>
      </c>
      <c r="B85" s="17"/>
      <c r="C85" s="17"/>
      <c r="D85" s="17"/>
      <c r="E85" s="28"/>
      <c r="F85" s="28"/>
      <c r="G85" s="19"/>
      <c r="H85" s="33"/>
      <c r="I85" s="30"/>
      <c r="J85" s="43" t="e">
        <f t="shared" si="3"/>
        <v>#DIV/0!</v>
      </c>
      <c r="K85" s="18"/>
      <c r="L85" s="73"/>
      <c r="M85" s="5"/>
    </row>
    <row r="86" spans="1:13">
      <c r="A86">
        <v>79</v>
      </c>
      <c r="B86" s="17"/>
      <c r="C86" s="17"/>
      <c r="D86" s="17"/>
      <c r="E86" s="28"/>
      <c r="F86" s="28"/>
      <c r="G86" s="19"/>
      <c r="H86" s="33"/>
      <c r="I86" s="30"/>
      <c r="J86" s="43" t="e">
        <f t="shared" si="3"/>
        <v>#DIV/0!</v>
      </c>
      <c r="K86" s="18"/>
      <c r="L86" s="73"/>
      <c r="M86" s="5"/>
    </row>
    <row r="87" spans="1:13">
      <c r="A87">
        <v>80</v>
      </c>
      <c r="B87" s="17"/>
      <c r="C87" s="17"/>
      <c r="D87" s="17"/>
      <c r="E87" s="28"/>
      <c r="F87" s="28"/>
      <c r="G87" s="19"/>
      <c r="H87" s="33"/>
      <c r="I87" s="30"/>
      <c r="J87" s="9" t="e">
        <f t="shared" si="3"/>
        <v>#DIV/0!</v>
      </c>
      <c r="K87" s="18"/>
      <c r="L87" s="73"/>
      <c r="M87" s="5"/>
    </row>
    <row r="88" spans="1:13">
      <c r="A88">
        <v>81</v>
      </c>
      <c r="B88" s="17"/>
      <c r="C88" s="17"/>
      <c r="D88" s="17"/>
      <c r="E88" s="28"/>
      <c r="F88" s="28"/>
      <c r="G88" s="19"/>
      <c r="H88" s="33"/>
      <c r="I88" s="30"/>
      <c r="J88" s="43" t="e">
        <f t="shared" si="3"/>
        <v>#DIV/0!</v>
      </c>
      <c r="K88" s="18"/>
      <c r="L88" s="73"/>
      <c r="M88" s="5"/>
    </row>
    <row r="89" spans="1:13">
      <c r="A89">
        <v>82</v>
      </c>
      <c r="B89" s="17"/>
      <c r="C89" s="17"/>
      <c r="D89" s="17"/>
      <c r="E89" s="28"/>
      <c r="F89" s="28"/>
      <c r="G89" s="19"/>
      <c r="H89" s="33"/>
      <c r="I89" s="30"/>
      <c r="J89" s="43" t="e">
        <f t="shared" si="3"/>
        <v>#DIV/0!</v>
      </c>
      <c r="K89" s="18"/>
      <c r="L89" s="73"/>
      <c r="M89" s="5"/>
    </row>
    <row r="90" spans="1:13">
      <c r="A90">
        <v>83</v>
      </c>
      <c r="B90" s="17"/>
      <c r="C90" s="17"/>
      <c r="D90" s="17"/>
      <c r="E90" s="28"/>
      <c r="F90" s="28"/>
      <c r="G90" s="19"/>
      <c r="H90" s="33"/>
      <c r="I90" s="30"/>
      <c r="J90" s="9" t="e">
        <f t="shared" si="3"/>
        <v>#DIV/0!</v>
      </c>
      <c r="K90" s="18"/>
      <c r="L90" s="73"/>
      <c r="M90" s="5"/>
    </row>
    <row r="91" spans="1:13">
      <c r="A91">
        <v>84</v>
      </c>
      <c r="B91" s="17"/>
      <c r="C91" s="17"/>
      <c r="D91" s="17"/>
      <c r="E91" s="28"/>
      <c r="F91" s="28"/>
      <c r="G91" s="19"/>
      <c r="H91" s="33"/>
      <c r="I91" s="30"/>
      <c r="J91" s="9" t="e">
        <f t="shared" si="3"/>
        <v>#DIV/0!</v>
      </c>
      <c r="K91" s="18"/>
      <c r="L91" s="73"/>
      <c r="M91" s="5"/>
    </row>
    <row r="92" spans="1:13">
      <c r="A92">
        <v>85</v>
      </c>
      <c r="B92" s="17"/>
      <c r="C92" s="17"/>
      <c r="D92" s="17"/>
      <c r="E92" s="28"/>
      <c r="F92" s="28"/>
      <c r="G92" s="19"/>
      <c r="H92" s="33"/>
      <c r="I92" s="30"/>
      <c r="J92" s="9" t="e">
        <f t="shared" si="3"/>
        <v>#DIV/0!</v>
      </c>
      <c r="K92" s="18"/>
      <c r="L92" s="73"/>
      <c r="M92" s="5"/>
    </row>
    <row r="93" spans="1:13">
      <c r="A93" s="42">
        <v>86</v>
      </c>
      <c r="B93" s="17"/>
      <c r="C93" s="17"/>
      <c r="D93" s="17"/>
      <c r="E93" s="28"/>
      <c r="F93" s="28"/>
      <c r="G93" s="19"/>
      <c r="H93" s="33"/>
      <c r="I93" s="30"/>
      <c r="J93" s="9" t="e">
        <f t="shared" si="3"/>
        <v>#DIV/0!</v>
      </c>
      <c r="K93" s="18"/>
      <c r="L93" s="73"/>
      <c r="M93" s="5"/>
    </row>
    <row r="94" spans="1:13">
      <c r="A94" s="42">
        <v>87</v>
      </c>
      <c r="B94" s="17"/>
      <c r="C94" s="17"/>
      <c r="D94" s="17"/>
      <c r="E94" s="28"/>
      <c r="F94" s="28"/>
      <c r="G94" s="19"/>
      <c r="H94" s="33"/>
      <c r="I94" s="30"/>
      <c r="J94" s="43" t="e">
        <f t="shared" si="3"/>
        <v>#DIV/0!</v>
      </c>
      <c r="K94" s="18"/>
      <c r="L94" s="18"/>
      <c r="M94" s="5"/>
    </row>
    <row r="95" spans="1:13">
      <c r="A95">
        <v>88</v>
      </c>
      <c r="B95" s="17"/>
      <c r="C95" s="17"/>
      <c r="D95" s="17"/>
      <c r="E95" s="28"/>
      <c r="F95" s="28"/>
      <c r="G95" s="19"/>
      <c r="H95" s="33"/>
      <c r="I95" s="30"/>
      <c r="J95" s="43" t="e">
        <f t="shared" si="3"/>
        <v>#DIV/0!</v>
      </c>
      <c r="K95" s="18"/>
      <c r="L95" s="18"/>
      <c r="M95" s="5"/>
    </row>
    <row r="96" spans="1:13">
      <c r="A96">
        <v>89</v>
      </c>
      <c r="B96" s="17"/>
      <c r="C96" s="17"/>
      <c r="D96" s="17"/>
      <c r="E96" s="28"/>
      <c r="F96" s="28"/>
      <c r="G96" s="19"/>
      <c r="H96" s="33"/>
      <c r="I96" s="30"/>
      <c r="J96" s="9" t="e">
        <f t="shared" si="3"/>
        <v>#DIV/0!</v>
      </c>
      <c r="K96" s="18"/>
      <c r="L96" s="18"/>
      <c r="M96" s="5"/>
    </row>
    <row r="97" spans="1:13">
      <c r="A97">
        <v>90</v>
      </c>
      <c r="B97" s="17"/>
      <c r="C97" s="17"/>
      <c r="D97" s="17"/>
      <c r="E97" s="28"/>
      <c r="F97" s="28"/>
      <c r="G97" s="19"/>
      <c r="H97" s="33"/>
      <c r="I97" s="30"/>
      <c r="J97" s="43" t="e">
        <f t="shared" si="3"/>
        <v>#DIV/0!</v>
      </c>
      <c r="K97" s="18"/>
      <c r="L97" s="18"/>
      <c r="M97" s="5"/>
    </row>
    <row r="98" spans="1:13">
      <c r="A98">
        <v>91</v>
      </c>
      <c r="B98" s="17"/>
      <c r="C98" s="17"/>
      <c r="D98" s="17"/>
      <c r="E98" s="28"/>
      <c r="F98" s="28"/>
      <c r="G98" s="19"/>
      <c r="H98" s="33"/>
      <c r="I98" s="30"/>
      <c r="J98" s="43" t="e">
        <f t="shared" si="3"/>
        <v>#DIV/0!</v>
      </c>
      <c r="K98" s="18"/>
      <c r="L98" s="18"/>
      <c r="M98" s="5"/>
    </row>
    <row r="99" spans="1:13">
      <c r="A99">
        <v>92</v>
      </c>
      <c r="B99" s="17"/>
      <c r="C99" s="17"/>
      <c r="D99" s="17"/>
      <c r="E99" s="28"/>
      <c r="F99" s="28"/>
      <c r="G99" s="19"/>
      <c r="H99" s="33"/>
      <c r="I99" s="30"/>
      <c r="J99" s="9" t="e">
        <f t="shared" si="3"/>
        <v>#DIV/0!</v>
      </c>
      <c r="K99" s="18"/>
      <c r="L99" s="18"/>
      <c r="M99" s="5"/>
    </row>
    <row r="100" spans="1:13">
      <c r="A100">
        <v>93</v>
      </c>
      <c r="B100" s="17"/>
      <c r="C100" s="17"/>
      <c r="D100" s="17"/>
      <c r="E100" s="28"/>
      <c r="F100" s="28"/>
      <c r="G100" s="19"/>
      <c r="H100" s="33"/>
      <c r="I100" s="30"/>
      <c r="J100" s="9" t="e">
        <f t="shared" si="3"/>
        <v>#DIV/0!</v>
      </c>
      <c r="K100" s="18"/>
      <c r="L100" s="18"/>
      <c r="M100" s="5"/>
    </row>
    <row r="101" spans="1:13">
      <c r="A101">
        <v>94</v>
      </c>
      <c r="B101" s="17"/>
      <c r="C101" s="17"/>
      <c r="D101" s="17"/>
      <c r="E101" s="28"/>
      <c r="F101" s="28"/>
      <c r="G101" s="19"/>
      <c r="H101" s="33"/>
      <c r="I101" s="30"/>
      <c r="J101" s="9" t="e">
        <f t="shared" si="3"/>
        <v>#DIV/0!</v>
      </c>
      <c r="K101" s="18"/>
      <c r="L101" s="18"/>
      <c r="M101" s="5"/>
    </row>
    <row r="102" spans="1:13">
      <c r="A102">
        <v>95</v>
      </c>
      <c r="B102" s="17"/>
      <c r="C102" s="17"/>
      <c r="D102" s="17"/>
      <c r="E102" s="28"/>
      <c r="F102" s="28"/>
      <c r="G102" s="19"/>
      <c r="H102" s="33"/>
      <c r="I102" s="30"/>
      <c r="J102" s="9" t="e">
        <f t="shared" si="3"/>
        <v>#DIV/0!</v>
      </c>
      <c r="K102" s="18"/>
      <c r="L102" s="18"/>
      <c r="M102" s="5"/>
    </row>
    <row r="103" spans="1:13">
      <c r="A103" s="42">
        <v>96</v>
      </c>
      <c r="B103" s="17"/>
      <c r="C103" s="17"/>
      <c r="D103" s="17"/>
      <c r="E103" s="28"/>
      <c r="F103" s="28"/>
      <c r="G103" s="19"/>
      <c r="H103" s="33"/>
      <c r="I103" s="30"/>
      <c r="J103" s="43" t="e">
        <f t="shared" si="3"/>
        <v>#DIV/0!</v>
      </c>
      <c r="K103" s="18"/>
      <c r="L103" s="18"/>
      <c r="M103" s="5"/>
    </row>
    <row r="104" spans="1:13">
      <c r="A104" s="42">
        <v>97</v>
      </c>
      <c r="B104" s="17"/>
      <c r="C104" s="17"/>
      <c r="D104" s="17"/>
      <c r="E104" s="28"/>
      <c r="F104" s="28"/>
      <c r="G104" s="19"/>
      <c r="H104" s="33"/>
      <c r="I104" s="30"/>
      <c r="J104" s="43" t="e">
        <f t="shared" si="3"/>
        <v>#DIV/0!</v>
      </c>
      <c r="K104" s="18"/>
      <c r="L104" s="18"/>
      <c r="M104" s="5"/>
    </row>
    <row r="105" spans="1:13">
      <c r="A105">
        <v>98</v>
      </c>
      <c r="B105" s="17"/>
      <c r="C105" s="17"/>
      <c r="D105" s="17"/>
      <c r="E105" s="28"/>
      <c r="F105" s="28"/>
      <c r="G105" s="19"/>
      <c r="H105" s="33"/>
      <c r="I105" s="30"/>
      <c r="J105" s="9" t="e">
        <f t="shared" si="3"/>
        <v>#DIV/0!</v>
      </c>
      <c r="K105" s="18"/>
      <c r="L105" s="18"/>
      <c r="M105" s="5"/>
    </row>
    <row r="106" spans="1:13">
      <c r="A106">
        <v>99</v>
      </c>
      <c r="B106" s="17"/>
      <c r="C106" s="17"/>
      <c r="D106" s="17"/>
      <c r="E106" s="28"/>
      <c r="F106" s="28"/>
      <c r="G106" s="19"/>
      <c r="H106" s="33"/>
      <c r="I106" s="30"/>
      <c r="J106" s="43" t="e">
        <f t="shared" si="3"/>
        <v>#DIV/0!</v>
      </c>
      <c r="K106" s="18"/>
      <c r="L106" s="18"/>
      <c r="M106" s="5"/>
    </row>
    <row r="107" spans="1:13">
      <c r="A107">
        <v>100</v>
      </c>
      <c r="B107" s="17"/>
      <c r="C107" s="17"/>
      <c r="D107" s="17"/>
      <c r="E107" s="28"/>
      <c r="F107" s="28"/>
      <c r="G107" s="19"/>
      <c r="H107" s="33"/>
      <c r="I107" s="30"/>
      <c r="J107" s="43" t="e">
        <f t="shared" si="3"/>
        <v>#DIV/0!</v>
      </c>
      <c r="K107" s="18"/>
      <c r="L107" s="18"/>
      <c r="M107" s="5"/>
    </row>
    <row r="108" spans="1:13">
      <c r="A108">
        <v>101</v>
      </c>
      <c r="B108" s="17"/>
      <c r="C108" s="17"/>
      <c r="D108" s="17"/>
      <c r="E108" s="28"/>
      <c r="F108" s="28"/>
      <c r="G108" s="19"/>
      <c r="H108" s="33"/>
      <c r="I108" s="30"/>
      <c r="J108" s="9" t="e">
        <f t="shared" si="3"/>
        <v>#DIV/0!</v>
      </c>
      <c r="K108" s="18"/>
      <c r="L108" s="18"/>
      <c r="M108" s="5"/>
    </row>
    <row r="109" spans="1:13">
      <c r="A109">
        <v>102</v>
      </c>
      <c r="B109" s="17"/>
      <c r="C109" s="17"/>
      <c r="D109" s="17"/>
      <c r="E109" s="28"/>
      <c r="F109" s="28"/>
      <c r="G109" s="19"/>
      <c r="H109" s="33"/>
      <c r="I109" s="30"/>
      <c r="J109" s="9" t="e">
        <f t="shared" si="3"/>
        <v>#DIV/0!</v>
      </c>
      <c r="K109" s="18"/>
      <c r="L109" s="18"/>
      <c r="M109" s="5"/>
    </row>
    <row r="110" spans="1:13">
      <c r="A110">
        <v>103</v>
      </c>
      <c r="B110" s="17"/>
      <c r="C110" s="17"/>
      <c r="D110" s="17"/>
      <c r="E110" s="28"/>
      <c r="F110" s="28"/>
      <c r="G110" s="19"/>
      <c r="H110" s="33"/>
      <c r="I110" s="30"/>
      <c r="J110" s="9" t="e">
        <f t="shared" si="3"/>
        <v>#DIV/0!</v>
      </c>
      <c r="K110" s="18"/>
      <c r="L110" s="18"/>
      <c r="M110" s="5"/>
    </row>
    <row r="111" spans="1:13">
      <c r="A111">
        <v>104</v>
      </c>
      <c r="B111" s="17"/>
      <c r="C111" s="17"/>
      <c r="D111" s="17"/>
      <c r="E111" s="28"/>
      <c r="F111" s="28"/>
      <c r="G111" s="19"/>
      <c r="H111" s="33"/>
      <c r="I111" s="30"/>
      <c r="J111" s="9" t="e">
        <f t="shared" si="3"/>
        <v>#DIV/0!</v>
      </c>
      <c r="K111" s="18"/>
      <c r="L111" s="18"/>
      <c r="M111" s="5"/>
    </row>
    <row r="112" spans="1:13">
      <c r="A112">
        <v>105</v>
      </c>
      <c r="B112" s="17"/>
      <c r="C112" s="17"/>
      <c r="D112" s="17"/>
      <c r="E112" s="28"/>
      <c r="F112" s="28"/>
      <c r="G112" s="19"/>
      <c r="H112" s="33"/>
      <c r="I112" s="30"/>
      <c r="J112" s="43" t="e">
        <f t="shared" si="3"/>
        <v>#DIV/0!</v>
      </c>
      <c r="K112" s="18"/>
      <c r="L112" s="18"/>
      <c r="M112" s="5"/>
    </row>
    <row r="113" spans="1:13">
      <c r="A113" s="42">
        <v>106</v>
      </c>
      <c r="B113" s="17"/>
      <c r="C113" s="17"/>
      <c r="D113" s="17"/>
      <c r="E113" s="28"/>
      <c r="F113" s="28"/>
      <c r="G113" s="19"/>
      <c r="H113" s="33"/>
      <c r="I113" s="30"/>
      <c r="J113" s="43" t="e">
        <f t="shared" si="3"/>
        <v>#DIV/0!</v>
      </c>
      <c r="K113" s="18"/>
      <c r="L113" s="18"/>
      <c r="M113" s="5"/>
    </row>
    <row r="114" spans="1:13">
      <c r="A114" s="42">
        <v>107</v>
      </c>
      <c r="B114" s="17"/>
      <c r="C114" s="17"/>
      <c r="D114" s="17"/>
      <c r="E114" s="28"/>
      <c r="F114" s="28"/>
      <c r="G114" s="19"/>
      <c r="H114" s="33"/>
      <c r="I114" s="30"/>
      <c r="J114" s="9" t="e">
        <f t="shared" si="3"/>
        <v>#DIV/0!</v>
      </c>
      <c r="K114" s="18"/>
      <c r="L114" s="18"/>
      <c r="M114" s="5"/>
    </row>
    <row r="115" spans="1:13">
      <c r="A115">
        <v>108</v>
      </c>
      <c r="B115" s="17"/>
      <c r="C115" s="17"/>
      <c r="D115" s="17"/>
      <c r="E115" s="28"/>
      <c r="F115" s="28"/>
      <c r="G115" s="19"/>
      <c r="H115" s="33"/>
      <c r="I115" s="30"/>
      <c r="J115" s="43" t="e">
        <f t="shared" si="3"/>
        <v>#DIV/0!</v>
      </c>
      <c r="K115" s="18"/>
      <c r="L115" s="18"/>
      <c r="M115" s="5"/>
    </row>
    <row r="116" spans="1:13">
      <c r="A116">
        <v>109</v>
      </c>
      <c r="B116" s="17"/>
      <c r="C116" s="17"/>
      <c r="D116" s="17"/>
      <c r="E116" s="28"/>
      <c r="F116" s="28"/>
      <c r="G116" s="19"/>
      <c r="H116" s="33"/>
      <c r="I116" s="30"/>
      <c r="J116" s="43" t="e">
        <f t="shared" si="3"/>
        <v>#DIV/0!</v>
      </c>
      <c r="K116" s="18"/>
      <c r="L116" s="18"/>
      <c r="M116" s="5"/>
    </row>
    <row r="117" spans="1:13">
      <c r="A117">
        <v>110</v>
      </c>
      <c r="B117" s="17"/>
      <c r="C117" s="17"/>
      <c r="D117" s="17"/>
      <c r="E117" s="28"/>
      <c r="F117" s="28"/>
      <c r="G117" s="19"/>
      <c r="H117" s="33"/>
      <c r="I117" s="30"/>
      <c r="J117" s="9" t="e">
        <f t="shared" si="3"/>
        <v>#DIV/0!</v>
      </c>
      <c r="K117" s="18"/>
      <c r="L117" s="18"/>
      <c r="M117" s="5"/>
    </row>
    <row r="118" spans="1:13">
      <c r="A118">
        <v>111</v>
      </c>
      <c r="B118" s="17"/>
      <c r="C118" s="17"/>
      <c r="D118" s="17"/>
      <c r="E118" s="28"/>
      <c r="F118" s="28"/>
      <c r="G118" s="19"/>
      <c r="H118" s="33"/>
      <c r="I118" s="30"/>
      <c r="J118" s="9" t="e">
        <f t="shared" si="3"/>
        <v>#DIV/0!</v>
      </c>
      <c r="K118" s="18"/>
      <c r="L118" s="18"/>
      <c r="M118" s="5"/>
    </row>
    <row r="119" spans="1:13">
      <c r="A119">
        <v>112</v>
      </c>
      <c r="B119" s="17"/>
      <c r="C119" s="17"/>
      <c r="D119" s="17"/>
      <c r="E119" s="28"/>
      <c r="F119" s="28"/>
      <c r="G119" s="19"/>
      <c r="H119" s="33"/>
      <c r="I119" s="30"/>
      <c r="J119" s="9" t="e">
        <f t="shared" si="3"/>
        <v>#DIV/0!</v>
      </c>
      <c r="K119" s="18"/>
      <c r="L119" s="18"/>
      <c r="M119" s="5"/>
    </row>
    <row r="120" spans="1:13">
      <c r="A120">
        <v>113</v>
      </c>
      <c r="B120" s="17"/>
      <c r="C120" s="17"/>
      <c r="D120" s="17"/>
      <c r="E120" s="28"/>
      <c r="F120" s="28"/>
      <c r="G120" s="19"/>
      <c r="H120" s="33"/>
      <c r="I120" s="30"/>
      <c r="J120" s="9" t="e">
        <f t="shared" si="3"/>
        <v>#DIV/0!</v>
      </c>
      <c r="K120" s="18"/>
      <c r="L120" s="18"/>
      <c r="M120" s="5"/>
    </row>
    <row r="121" spans="1:13">
      <c r="A121">
        <v>114</v>
      </c>
      <c r="B121" s="17"/>
      <c r="C121" s="17"/>
      <c r="D121" s="17"/>
      <c r="E121" s="28"/>
      <c r="F121" s="28"/>
      <c r="G121" s="19"/>
      <c r="H121" s="33"/>
      <c r="I121" s="30"/>
      <c r="J121" s="43" t="e">
        <f t="shared" si="3"/>
        <v>#DIV/0!</v>
      </c>
      <c r="K121" s="18"/>
      <c r="L121" s="18"/>
      <c r="M121" s="5"/>
    </row>
    <row r="122" spans="1:13">
      <c r="A122">
        <v>115</v>
      </c>
      <c r="B122" s="17"/>
      <c r="C122" s="17"/>
      <c r="D122" s="17"/>
      <c r="E122" s="28"/>
      <c r="F122" s="28"/>
      <c r="G122" s="19"/>
      <c r="H122" s="33"/>
      <c r="I122" s="30"/>
      <c r="J122" s="43" t="e">
        <f t="shared" si="3"/>
        <v>#DIV/0!</v>
      </c>
      <c r="K122" s="18"/>
      <c r="L122" s="18"/>
      <c r="M122" s="5"/>
    </row>
    <row r="123" spans="1:13">
      <c r="A123" s="42">
        <v>116</v>
      </c>
      <c r="B123" s="17"/>
      <c r="C123" s="17"/>
      <c r="D123" s="17"/>
      <c r="E123" s="28"/>
      <c r="F123" s="28"/>
      <c r="G123" s="19"/>
      <c r="H123" s="33"/>
      <c r="I123" s="30"/>
      <c r="J123" s="9" t="e">
        <f t="shared" si="3"/>
        <v>#DIV/0!</v>
      </c>
      <c r="K123" s="18"/>
      <c r="L123" s="18"/>
      <c r="M123" s="5"/>
    </row>
    <row r="124" spans="1:13">
      <c r="A124" s="42">
        <v>117</v>
      </c>
      <c r="B124" s="17"/>
      <c r="C124" s="17"/>
      <c r="D124" s="17"/>
      <c r="E124" s="28"/>
      <c r="F124" s="28"/>
      <c r="G124" s="19"/>
      <c r="H124" s="33"/>
      <c r="I124" s="30"/>
      <c r="J124" s="43" t="e">
        <f t="shared" si="3"/>
        <v>#DIV/0!</v>
      </c>
      <c r="K124" s="18"/>
      <c r="L124" s="18"/>
      <c r="M124" s="5"/>
    </row>
    <row r="125" spans="1:13">
      <c r="A125">
        <v>118</v>
      </c>
      <c r="B125" s="17"/>
      <c r="C125" s="17"/>
      <c r="D125" s="17"/>
      <c r="E125" s="28"/>
      <c r="F125" s="28"/>
      <c r="G125" s="19"/>
      <c r="H125" s="33"/>
      <c r="I125" s="30"/>
      <c r="J125" s="43" t="e">
        <f t="shared" si="3"/>
        <v>#DIV/0!</v>
      </c>
      <c r="K125" s="18"/>
      <c r="L125" s="18"/>
      <c r="M125" s="5"/>
    </row>
    <row r="126" spans="1:13">
      <c r="A126">
        <v>119</v>
      </c>
      <c r="B126" s="17"/>
      <c r="C126" s="17"/>
      <c r="D126" s="17"/>
      <c r="E126" s="28"/>
      <c r="F126" s="28"/>
      <c r="G126" s="19"/>
      <c r="H126" s="33"/>
      <c r="I126" s="30"/>
      <c r="J126" s="9" t="e">
        <f t="shared" si="3"/>
        <v>#DIV/0!</v>
      </c>
      <c r="K126" s="18"/>
      <c r="L126" s="18"/>
      <c r="M126" s="5"/>
    </row>
    <row r="127" spans="1:13">
      <c r="A127">
        <v>120</v>
      </c>
      <c r="B127" s="17"/>
      <c r="C127" s="17"/>
      <c r="D127" s="17"/>
      <c r="E127" s="28"/>
      <c r="F127" s="28"/>
      <c r="G127" s="19"/>
      <c r="H127" s="33"/>
      <c r="I127" s="30"/>
      <c r="J127" s="9" t="e">
        <f t="shared" si="3"/>
        <v>#DIV/0!</v>
      </c>
      <c r="K127" s="18"/>
      <c r="L127" s="18"/>
      <c r="M127" s="5"/>
    </row>
    <row r="128" spans="1:13">
      <c r="A128">
        <v>121</v>
      </c>
      <c r="B128" s="17"/>
      <c r="C128" s="17"/>
      <c r="D128" s="17"/>
      <c r="E128" s="28"/>
      <c r="F128" s="28"/>
      <c r="G128" s="19"/>
      <c r="H128" s="33"/>
      <c r="I128" s="30"/>
      <c r="J128" s="9" t="e">
        <f t="shared" si="3"/>
        <v>#DIV/0!</v>
      </c>
      <c r="K128" s="18"/>
      <c r="L128" s="18"/>
      <c r="M128" s="5"/>
    </row>
    <row r="129" spans="1:13">
      <c r="A129">
        <v>122</v>
      </c>
      <c r="B129" s="17"/>
      <c r="C129" s="17"/>
      <c r="D129" s="17"/>
      <c r="E129" s="28"/>
      <c r="F129" s="28"/>
      <c r="G129" s="19"/>
      <c r="H129" s="33"/>
      <c r="I129" s="30"/>
      <c r="J129" s="9" t="e">
        <f t="shared" si="3"/>
        <v>#DIV/0!</v>
      </c>
      <c r="K129" s="18"/>
      <c r="L129" s="18"/>
      <c r="M129" s="5"/>
    </row>
    <row r="130" spans="1:13">
      <c r="A130">
        <v>123</v>
      </c>
      <c r="B130" s="17"/>
      <c r="C130" s="17"/>
      <c r="D130" s="17"/>
      <c r="E130" s="28"/>
      <c r="F130" s="28"/>
      <c r="G130" s="19"/>
      <c r="H130" s="33"/>
      <c r="I130" s="30"/>
      <c r="J130" s="43" t="e">
        <f t="shared" si="3"/>
        <v>#DIV/0!</v>
      </c>
      <c r="K130" s="18"/>
      <c r="L130" s="18"/>
      <c r="M130" s="5"/>
    </row>
    <row r="131" spans="1:13">
      <c r="A131">
        <v>124</v>
      </c>
      <c r="B131" s="17"/>
      <c r="C131" s="17"/>
      <c r="D131" s="17"/>
      <c r="E131" s="28"/>
      <c r="F131" s="28"/>
      <c r="G131" s="19"/>
      <c r="H131" s="33"/>
      <c r="I131" s="30"/>
      <c r="J131" s="43" t="e">
        <f t="shared" si="3"/>
        <v>#DIV/0!</v>
      </c>
      <c r="K131" s="18"/>
      <c r="L131" s="18"/>
      <c r="M131" s="5"/>
    </row>
    <row r="132" spans="1:13">
      <c r="A132">
        <v>125</v>
      </c>
      <c r="B132" s="17"/>
      <c r="C132" s="17"/>
      <c r="D132" s="17"/>
      <c r="E132" s="28"/>
      <c r="F132" s="28"/>
      <c r="G132" s="19"/>
      <c r="H132" s="33"/>
      <c r="I132" s="30"/>
      <c r="J132" s="9" t="e">
        <f t="shared" si="3"/>
        <v>#DIV/0!</v>
      </c>
      <c r="K132" s="18"/>
      <c r="L132" s="18"/>
      <c r="M132" s="5"/>
    </row>
    <row r="133" spans="1:13">
      <c r="A133" s="42">
        <v>126</v>
      </c>
      <c r="B133" s="17"/>
      <c r="C133" s="17"/>
      <c r="D133" s="17"/>
      <c r="E133" s="28"/>
      <c r="F133" s="28"/>
      <c r="G133" s="19"/>
      <c r="H133" s="33"/>
      <c r="I133" s="30"/>
      <c r="J133" s="43" t="e">
        <f t="shared" si="3"/>
        <v>#DIV/0!</v>
      </c>
      <c r="K133" s="18"/>
      <c r="L133" s="18"/>
      <c r="M133" s="5"/>
    </row>
    <row r="134" spans="1:13">
      <c r="A134" s="42">
        <v>127</v>
      </c>
      <c r="B134" s="17"/>
      <c r="C134" s="17"/>
      <c r="D134" s="17"/>
      <c r="E134" s="28"/>
      <c r="F134" s="28"/>
      <c r="G134" s="19"/>
      <c r="H134" s="33"/>
      <c r="I134" s="30"/>
      <c r="J134" s="43" t="e">
        <f t="shared" si="3"/>
        <v>#DIV/0!</v>
      </c>
      <c r="K134" s="18"/>
      <c r="L134" s="18"/>
      <c r="M134" s="5"/>
    </row>
    <row r="135" spans="1:13">
      <c r="A135">
        <v>128</v>
      </c>
      <c r="B135" s="17"/>
      <c r="C135" s="17"/>
      <c r="D135" s="17"/>
      <c r="E135" s="28"/>
      <c r="F135" s="28"/>
      <c r="G135" s="19"/>
      <c r="H135" s="33"/>
      <c r="I135" s="30"/>
      <c r="J135" s="9" t="e">
        <f t="shared" si="3"/>
        <v>#DIV/0!</v>
      </c>
      <c r="K135" s="18"/>
      <c r="L135" s="18"/>
      <c r="M135" s="5"/>
    </row>
    <row r="136" spans="1:13">
      <c r="A136">
        <v>129</v>
      </c>
      <c r="B136" s="17"/>
      <c r="C136" s="17"/>
      <c r="D136" s="17"/>
      <c r="E136" s="28"/>
      <c r="F136" s="28"/>
      <c r="G136" s="19"/>
      <c r="H136" s="33"/>
      <c r="I136" s="30"/>
      <c r="J136" s="9" t="e">
        <f t="shared" si="3"/>
        <v>#DIV/0!</v>
      </c>
      <c r="K136" s="18"/>
      <c r="L136" s="18"/>
      <c r="M136" s="5"/>
    </row>
    <row r="137" spans="1:13">
      <c r="A137">
        <v>130</v>
      </c>
      <c r="B137" s="17"/>
      <c r="C137" s="17"/>
      <c r="D137" s="17"/>
      <c r="E137" s="28"/>
      <c r="F137" s="28"/>
      <c r="G137" s="19"/>
      <c r="H137" s="33"/>
      <c r="I137" s="30"/>
      <c r="J137" s="9" t="e">
        <f t="shared" si="3"/>
        <v>#DIV/0!</v>
      </c>
      <c r="K137" s="18"/>
      <c r="L137" s="18"/>
      <c r="M137" s="5"/>
    </row>
    <row r="138" spans="1:13">
      <c r="A138">
        <v>131</v>
      </c>
      <c r="B138" s="17"/>
      <c r="C138" s="17"/>
      <c r="D138" s="17"/>
      <c r="E138" s="28"/>
      <c r="F138" s="28"/>
      <c r="G138" s="19"/>
      <c r="H138" s="33"/>
      <c r="I138" s="30"/>
      <c r="J138" s="9" t="e">
        <f t="shared" si="3"/>
        <v>#DIV/0!</v>
      </c>
      <c r="K138" s="18"/>
      <c r="L138" s="18"/>
      <c r="M138" s="5"/>
    </row>
    <row r="139" spans="1:13">
      <c r="A139">
        <v>132</v>
      </c>
      <c r="B139" s="17"/>
      <c r="C139" s="17"/>
      <c r="D139" s="17"/>
      <c r="E139" s="28"/>
      <c r="F139" s="28"/>
      <c r="G139" s="19"/>
      <c r="H139" s="33"/>
      <c r="I139" s="30"/>
      <c r="J139" s="43" t="e">
        <f t="shared" ref="J139:J202" si="4">H139/I139</f>
        <v>#DIV/0!</v>
      </c>
      <c r="K139" s="18"/>
      <c r="L139" s="18"/>
      <c r="M139" s="5"/>
    </row>
    <row r="140" spans="1:13">
      <c r="A140">
        <v>133</v>
      </c>
      <c r="B140" s="17"/>
      <c r="C140" s="17"/>
      <c r="D140" s="17"/>
      <c r="E140" s="28"/>
      <c r="F140" s="28"/>
      <c r="G140" s="19"/>
      <c r="H140" s="33"/>
      <c r="I140" s="30"/>
      <c r="J140" s="43" t="e">
        <f t="shared" si="4"/>
        <v>#DIV/0!</v>
      </c>
      <c r="K140" s="18"/>
      <c r="L140" s="18"/>
      <c r="M140" s="5"/>
    </row>
    <row r="141" spans="1:13">
      <c r="A141">
        <v>134</v>
      </c>
      <c r="B141" s="17"/>
      <c r="C141" s="17"/>
      <c r="D141" s="17"/>
      <c r="E141" s="28"/>
      <c r="F141" s="28"/>
      <c r="G141" s="19"/>
      <c r="H141" s="33"/>
      <c r="I141" s="30"/>
      <c r="J141" s="9" t="e">
        <f t="shared" si="4"/>
        <v>#DIV/0!</v>
      </c>
      <c r="K141" s="18"/>
      <c r="L141" s="18"/>
      <c r="M141" s="5"/>
    </row>
    <row r="142" spans="1:13">
      <c r="A142">
        <v>135</v>
      </c>
      <c r="B142" s="17"/>
      <c r="C142" s="17"/>
      <c r="D142" s="17"/>
      <c r="E142" s="28"/>
      <c r="F142" s="28"/>
      <c r="G142" s="19"/>
      <c r="H142" s="33"/>
      <c r="I142" s="30"/>
      <c r="J142" s="43" t="e">
        <f t="shared" si="4"/>
        <v>#DIV/0!</v>
      </c>
      <c r="K142" s="18"/>
      <c r="L142" s="18"/>
      <c r="M142" s="5"/>
    </row>
    <row r="143" spans="1:13">
      <c r="A143" s="42">
        <v>136</v>
      </c>
      <c r="B143" s="17"/>
      <c r="C143" s="17"/>
      <c r="D143" s="17"/>
      <c r="E143" s="28"/>
      <c r="F143" s="28"/>
      <c r="G143" s="19"/>
      <c r="H143" s="33"/>
      <c r="I143" s="30"/>
      <c r="J143" s="43" t="e">
        <f t="shared" si="4"/>
        <v>#DIV/0!</v>
      </c>
      <c r="K143" s="18"/>
      <c r="L143" s="18"/>
      <c r="M143" s="5"/>
    </row>
    <row r="144" spans="1:13">
      <c r="A144" s="42">
        <v>137</v>
      </c>
      <c r="B144" s="17"/>
      <c r="C144" s="17"/>
      <c r="D144" s="17"/>
      <c r="E144" s="28"/>
      <c r="F144" s="28"/>
      <c r="G144" s="19"/>
      <c r="H144" s="33"/>
      <c r="I144" s="30"/>
      <c r="J144" s="9" t="e">
        <f t="shared" si="4"/>
        <v>#DIV/0!</v>
      </c>
      <c r="K144" s="18"/>
      <c r="L144" s="18"/>
      <c r="M144" s="5"/>
    </row>
    <row r="145" spans="1:13">
      <c r="A145">
        <v>138</v>
      </c>
      <c r="B145" s="17"/>
      <c r="C145" s="17"/>
      <c r="D145" s="17"/>
      <c r="E145" s="28"/>
      <c r="F145" s="28"/>
      <c r="G145" s="19"/>
      <c r="H145" s="33"/>
      <c r="I145" s="30"/>
      <c r="J145" s="9" t="e">
        <f t="shared" si="4"/>
        <v>#DIV/0!</v>
      </c>
      <c r="K145" s="18"/>
      <c r="L145" s="18"/>
      <c r="M145" s="5"/>
    </row>
    <row r="146" spans="1:13">
      <c r="A146">
        <v>139</v>
      </c>
      <c r="B146" s="17"/>
      <c r="C146" s="17"/>
      <c r="D146" s="17"/>
      <c r="E146" s="28"/>
      <c r="F146" s="28"/>
      <c r="G146" s="19"/>
      <c r="H146" s="33"/>
      <c r="I146" s="30"/>
      <c r="J146" s="9" t="e">
        <f t="shared" si="4"/>
        <v>#DIV/0!</v>
      </c>
      <c r="K146" s="18"/>
      <c r="L146" s="18"/>
      <c r="M146" s="5"/>
    </row>
    <row r="147" spans="1:13">
      <c r="A147">
        <v>140</v>
      </c>
      <c r="B147" s="17"/>
      <c r="C147" s="17"/>
      <c r="D147" s="17"/>
      <c r="E147" s="28"/>
      <c r="F147" s="28"/>
      <c r="G147" s="19"/>
      <c r="H147" s="33"/>
      <c r="I147" s="30"/>
      <c r="J147" s="9" t="e">
        <f t="shared" si="4"/>
        <v>#DIV/0!</v>
      </c>
      <c r="K147" s="18"/>
      <c r="L147" s="18"/>
      <c r="M147" s="5"/>
    </row>
    <row r="148" spans="1:13">
      <c r="A148">
        <v>141</v>
      </c>
      <c r="B148" s="17"/>
      <c r="C148" s="17"/>
      <c r="D148" s="17"/>
      <c r="E148" s="28"/>
      <c r="F148" s="28"/>
      <c r="G148" s="19"/>
      <c r="H148" s="33"/>
      <c r="I148" s="30"/>
      <c r="J148" s="43" t="e">
        <f t="shared" si="4"/>
        <v>#DIV/0!</v>
      </c>
      <c r="K148" s="18"/>
      <c r="L148" s="18"/>
      <c r="M148" s="5"/>
    </row>
    <row r="149" spans="1:13">
      <c r="A149">
        <v>142</v>
      </c>
      <c r="B149" s="17"/>
      <c r="C149" s="17"/>
      <c r="D149" s="17"/>
      <c r="E149" s="28"/>
      <c r="F149" s="28"/>
      <c r="G149" s="19"/>
      <c r="H149" s="33"/>
      <c r="I149" s="30"/>
      <c r="J149" s="43" t="e">
        <f t="shared" si="4"/>
        <v>#DIV/0!</v>
      </c>
      <c r="K149" s="18"/>
      <c r="L149" s="18"/>
      <c r="M149" s="5"/>
    </row>
    <row r="150" spans="1:13">
      <c r="A150">
        <v>143</v>
      </c>
      <c r="B150" s="17"/>
      <c r="C150" s="17"/>
      <c r="D150" s="17"/>
      <c r="E150" s="28"/>
      <c r="F150" s="28"/>
      <c r="G150" s="19"/>
      <c r="H150" s="33"/>
      <c r="I150" s="30"/>
      <c r="J150" s="9" t="e">
        <f t="shared" si="4"/>
        <v>#DIV/0!</v>
      </c>
      <c r="K150" s="18"/>
      <c r="L150" s="18"/>
      <c r="M150" s="5"/>
    </row>
    <row r="151" spans="1:13">
      <c r="A151">
        <v>144</v>
      </c>
      <c r="B151" s="17"/>
      <c r="C151" s="17"/>
      <c r="D151" s="17"/>
      <c r="E151" s="28"/>
      <c r="F151" s="28"/>
      <c r="G151" s="19"/>
      <c r="H151" s="33"/>
      <c r="I151" s="30"/>
      <c r="J151" s="43" t="e">
        <f t="shared" si="4"/>
        <v>#DIV/0!</v>
      </c>
      <c r="K151" s="18"/>
      <c r="L151" s="18"/>
      <c r="M151" s="5"/>
    </row>
    <row r="152" spans="1:13">
      <c r="A152">
        <v>145</v>
      </c>
      <c r="B152" s="17"/>
      <c r="C152" s="17"/>
      <c r="D152" s="17"/>
      <c r="E152" s="28"/>
      <c r="F152" s="28"/>
      <c r="G152" s="19"/>
      <c r="H152" s="33"/>
      <c r="I152" s="30"/>
      <c r="J152" s="43" t="e">
        <f t="shared" si="4"/>
        <v>#DIV/0!</v>
      </c>
      <c r="K152" s="18"/>
      <c r="L152" s="18"/>
      <c r="M152" s="5"/>
    </row>
    <row r="153" spans="1:13">
      <c r="A153" s="42">
        <v>146</v>
      </c>
      <c r="B153" s="17"/>
      <c r="C153" s="17"/>
      <c r="D153" s="17"/>
      <c r="E153" s="28"/>
      <c r="F153" s="28"/>
      <c r="G153" s="19"/>
      <c r="H153" s="33"/>
      <c r="I153" s="30"/>
      <c r="J153" s="9" t="e">
        <f t="shared" si="4"/>
        <v>#DIV/0!</v>
      </c>
      <c r="K153" s="18"/>
      <c r="L153" s="18"/>
      <c r="M153" s="5"/>
    </row>
    <row r="154" spans="1:13">
      <c r="A154" s="42">
        <v>147</v>
      </c>
      <c r="B154" s="17"/>
      <c r="C154" s="17"/>
      <c r="D154" s="17"/>
      <c r="E154" s="28"/>
      <c r="F154" s="28"/>
      <c r="G154" s="19"/>
      <c r="H154" s="33"/>
      <c r="I154" s="30"/>
      <c r="J154" s="9" t="e">
        <f t="shared" si="4"/>
        <v>#DIV/0!</v>
      </c>
      <c r="K154" s="18"/>
      <c r="L154" s="18"/>
      <c r="M154" s="5"/>
    </row>
    <row r="155" spans="1:13">
      <c r="A155">
        <v>148</v>
      </c>
      <c r="B155" s="17"/>
      <c r="C155" s="17"/>
      <c r="D155" s="17"/>
      <c r="E155" s="28"/>
      <c r="F155" s="28"/>
      <c r="G155" s="19"/>
      <c r="H155" s="33"/>
      <c r="I155" s="30"/>
      <c r="J155" s="9" t="e">
        <f t="shared" si="4"/>
        <v>#DIV/0!</v>
      </c>
      <c r="K155" s="18"/>
      <c r="L155" s="18"/>
      <c r="M155" s="5"/>
    </row>
    <row r="156" spans="1:13">
      <c r="A156">
        <v>149</v>
      </c>
      <c r="B156" s="17"/>
      <c r="C156" s="17"/>
      <c r="D156" s="17"/>
      <c r="E156" s="28"/>
      <c r="F156" s="28"/>
      <c r="G156" s="19"/>
      <c r="H156" s="33"/>
      <c r="I156" s="30"/>
      <c r="J156" s="9" t="e">
        <f t="shared" si="4"/>
        <v>#DIV/0!</v>
      </c>
      <c r="K156" s="18"/>
      <c r="L156" s="18"/>
      <c r="M156" s="5"/>
    </row>
    <row r="157" spans="1:13">
      <c r="A157">
        <v>150</v>
      </c>
      <c r="B157" s="17"/>
      <c r="C157" s="17"/>
      <c r="D157" s="17"/>
      <c r="E157" s="28"/>
      <c r="F157" s="28"/>
      <c r="G157" s="19"/>
      <c r="H157" s="33"/>
      <c r="I157" s="30"/>
      <c r="J157" s="43" t="e">
        <f t="shared" si="4"/>
        <v>#DIV/0!</v>
      </c>
      <c r="K157" s="18"/>
      <c r="L157" s="18"/>
      <c r="M157" s="5"/>
    </row>
    <row r="158" spans="1:13">
      <c r="A158">
        <v>151</v>
      </c>
      <c r="B158" s="17"/>
      <c r="C158" s="17"/>
      <c r="D158" s="17"/>
      <c r="E158" s="28"/>
      <c r="F158" s="28"/>
      <c r="G158" s="19"/>
      <c r="H158" s="33"/>
      <c r="I158" s="30"/>
      <c r="J158" s="43" t="e">
        <f t="shared" si="4"/>
        <v>#DIV/0!</v>
      </c>
      <c r="K158" s="18"/>
      <c r="L158" s="18"/>
      <c r="M158" s="5"/>
    </row>
    <row r="159" spans="1:13">
      <c r="A159">
        <v>152</v>
      </c>
      <c r="B159" s="17"/>
      <c r="C159" s="17"/>
      <c r="D159" s="17"/>
      <c r="E159" s="28"/>
      <c r="F159" s="28"/>
      <c r="G159" s="19"/>
      <c r="H159" s="33"/>
      <c r="I159" s="30"/>
      <c r="J159" s="9" t="e">
        <f t="shared" si="4"/>
        <v>#DIV/0!</v>
      </c>
      <c r="K159" s="18"/>
      <c r="L159" s="18"/>
      <c r="M159" s="5"/>
    </row>
    <row r="160" spans="1:13">
      <c r="A160">
        <v>153</v>
      </c>
      <c r="B160" s="17"/>
      <c r="C160" s="17"/>
      <c r="D160" s="17"/>
      <c r="E160" s="28"/>
      <c r="F160" s="28"/>
      <c r="G160" s="19"/>
      <c r="H160" s="33"/>
      <c r="I160" s="30"/>
      <c r="J160" s="43" t="e">
        <f t="shared" si="4"/>
        <v>#DIV/0!</v>
      </c>
      <c r="K160" s="18"/>
      <c r="L160" s="18"/>
      <c r="M160" s="5"/>
    </row>
    <row r="161" spans="1:13">
      <c r="A161">
        <v>154</v>
      </c>
      <c r="B161" s="17"/>
      <c r="C161" s="17"/>
      <c r="D161" s="17"/>
      <c r="E161" s="28"/>
      <c r="F161" s="28"/>
      <c r="G161" s="19"/>
      <c r="H161" s="33"/>
      <c r="I161" s="30"/>
      <c r="J161" s="43" t="e">
        <f t="shared" si="4"/>
        <v>#DIV/0!</v>
      </c>
      <c r="K161" s="18"/>
      <c r="L161" s="18"/>
      <c r="M161" s="5"/>
    </row>
    <row r="162" spans="1:13">
      <c r="A162">
        <v>155</v>
      </c>
      <c r="B162" s="17"/>
      <c r="C162" s="17"/>
      <c r="D162" s="17"/>
      <c r="E162" s="28"/>
      <c r="F162" s="28"/>
      <c r="G162" s="19"/>
      <c r="H162" s="33"/>
      <c r="I162" s="30"/>
      <c r="J162" s="9" t="e">
        <f t="shared" si="4"/>
        <v>#DIV/0!</v>
      </c>
      <c r="K162" s="18"/>
      <c r="L162" s="18"/>
      <c r="M162" s="5"/>
    </row>
    <row r="163" spans="1:13">
      <c r="A163" s="42">
        <v>156</v>
      </c>
      <c r="B163" s="17"/>
      <c r="C163" s="17"/>
      <c r="D163" s="17"/>
      <c r="E163" s="28"/>
      <c r="F163" s="28"/>
      <c r="G163" s="19"/>
      <c r="H163" s="33"/>
      <c r="I163" s="30"/>
      <c r="J163" s="9" t="e">
        <f t="shared" si="4"/>
        <v>#DIV/0!</v>
      </c>
      <c r="K163" s="18"/>
      <c r="L163" s="18"/>
      <c r="M163" s="5"/>
    </row>
    <row r="164" spans="1:13">
      <c r="A164" s="42">
        <v>157</v>
      </c>
      <c r="B164" s="17"/>
      <c r="C164" s="17"/>
      <c r="D164" s="17"/>
      <c r="E164" s="28"/>
      <c r="F164" s="28"/>
      <c r="G164" s="19"/>
      <c r="H164" s="33"/>
      <c r="I164" s="30"/>
      <c r="J164" s="9" t="e">
        <f t="shared" si="4"/>
        <v>#DIV/0!</v>
      </c>
      <c r="K164" s="18"/>
      <c r="L164" s="18"/>
      <c r="M164" s="5"/>
    </row>
    <row r="165" spans="1:13">
      <c r="A165">
        <v>158</v>
      </c>
      <c r="B165" s="17"/>
      <c r="C165" s="17"/>
      <c r="D165" s="17"/>
      <c r="E165" s="28"/>
      <c r="F165" s="28"/>
      <c r="G165" s="19"/>
      <c r="H165" s="33"/>
      <c r="I165" s="30"/>
      <c r="J165" s="9" t="e">
        <f t="shared" si="4"/>
        <v>#DIV/0!</v>
      </c>
      <c r="K165" s="18"/>
      <c r="L165" s="18"/>
      <c r="M165" s="5"/>
    </row>
    <row r="166" spans="1:13">
      <c r="A166">
        <v>159</v>
      </c>
      <c r="B166" s="17"/>
      <c r="C166" s="17"/>
      <c r="D166" s="17"/>
      <c r="E166" s="28"/>
      <c r="F166" s="28"/>
      <c r="G166" s="19"/>
      <c r="H166" s="33"/>
      <c r="I166" s="30"/>
      <c r="J166" s="43" t="e">
        <f t="shared" si="4"/>
        <v>#DIV/0!</v>
      </c>
      <c r="K166" s="18"/>
      <c r="L166" s="18"/>
      <c r="M166" s="5"/>
    </row>
    <row r="167" spans="1:13">
      <c r="A167">
        <v>160</v>
      </c>
      <c r="B167" s="17"/>
      <c r="C167" s="17"/>
      <c r="D167" s="17"/>
      <c r="E167" s="28"/>
      <c r="F167" s="28"/>
      <c r="G167" s="19"/>
      <c r="H167" s="33"/>
      <c r="I167" s="30"/>
      <c r="J167" s="43" t="e">
        <f t="shared" si="4"/>
        <v>#DIV/0!</v>
      </c>
      <c r="K167" s="18"/>
      <c r="L167" s="18"/>
      <c r="M167" s="5"/>
    </row>
    <row r="168" spans="1:13">
      <c r="A168">
        <v>161</v>
      </c>
      <c r="B168" s="17"/>
      <c r="C168" s="17"/>
      <c r="D168" s="17"/>
      <c r="E168" s="28"/>
      <c r="F168" s="28"/>
      <c r="G168" s="19"/>
      <c r="H168" s="33"/>
      <c r="I168" s="30"/>
      <c r="J168" s="9" t="e">
        <f t="shared" si="4"/>
        <v>#DIV/0!</v>
      </c>
      <c r="K168" s="18"/>
      <c r="L168" s="18"/>
      <c r="M168" s="5"/>
    </row>
    <row r="169" spans="1:13">
      <c r="A169">
        <v>162</v>
      </c>
      <c r="B169" s="17"/>
      <c r="C169" s="17"/>
      <c r="D169" s="17"/>
      <c r="E169" s="28"/>
      <c r="F169" s="28"/>
      <c r="G169" s="19"/>
      <c r="H169" s="33"/>
      <c r="I169" s="30"/>
      <c r="J169" s="43" t="e">
        <f t="shared" si="4"/>
        <v>#DIV/0!</v>
      </c>
      <c r="K169" s="18"/>
      <c r="L169" s="18"/>
      <c r="M169" s="5"/>
    </row>
    <row r="170" spans="1:13">
      <c r="A170">
        <v>163</v>
      </c>
      <c r="B170" s="17"/>
      <c r="C170" s="17"/>
      <c r="D170" s="17"/>
      <c r="E170" s="28"/>
      <c r="F170" s="28"/>
      <c r="G170" s="19"/>
      <c r="H170" s="33"/>
      <c r="I170" s="30"/>
      <c r="J170" s="43" t="e">
        <f t="shared" si="4"/>
        <v>#DIV/0!</v>
      </c>
      <c r="K170" s="18"/>
      <c r="L170" s="18"/>
      <c r="M170" s="5"/>
    </row>
    <row r="171" spans="1:13">
      <c r="A171">
        <v>164</v>
      </c>
      <c r="B171" s="17"/>
      <c r="C171" s="17"/>
      <c r="D171" s="17"/>
      <c r="E171" s="28"/>
      <c r="F171" s="28"/>
      <c r="G171" s="19"/>
      <c r="H171" s="33"/>
      <c r="I171" s="30"/>
      <c r="J171" s="9" t="e">
        <f t="shared" si="4"/>
        <v>#DIV/0!</v>
      </c>
      <c r="K171" s="18"/>
      <c r="L171" s="18"/>
      <c r="M171" s="5"/>
    </row>
    <row r="172" spans="1:13">
      <c r="A172">
        <v>165</v>
      </c>
      <c r="B172" s="17"/>
      <c r="C172" s="17"/>
      <c r="D172" s="17"/>
      <c r="E172" s="28"/>
      <c r="F172" s="28"/>
      <c r="G172" s="19"/>
      <c r="H172" s="33"/>
      <c r="I172" s="30"/>
      <c r="J172" s="9" t="e">
        <f t="shared" si="4"/>
        <v>#DIV/0!</v>
      </c>
      <c r="K172" s="18"/>
      <c r="L172" s="18"/>
      <c r="M172" s="5"/>
    </row>
    <row r="173" spans="1:13">
      <c r="A173" s="42">
        <v>166</v>
      </c>
      <c r="B173" s="17"/>
      <c r="C173" s="17"/>
      <c r="D173" s="17"/>
      <c r="E173" s="28"/>
      <c r="F173" s="28"/>
      <c r="G173" s="19"/>
      <c r="H173" s="33"/>
      <c r="I173" s="30"/>
      <c r="J173" s="9" t="e">
        <f t="shared" si="4"/>
        <v>#DIV/0!</v>
      </c>
      <c r="K173" s="18"/>
      <c r="L173" s="18"/>
      <c r="M173" s="5"/>
    </row>
    <row r="174" spans="1:13">
      <c r="A174" s="42">
        <v>167</v>
      </c>
      <c r="B174" s="17"/>
      <c r="C174" s="17"/>
      <c r="D174" s="17"/>
      <c r="E174" s="28"/>
      <c r="F174" s="28"/>
      <c r="G174" s="19"/>
      <c r="H174" s="33"/>
      <c r="I174" s="30"/>
      <c r="J174" s="9" t="e">
        <f t="shared" si="4"/>
        <v>#DIV/0!</v>
      </c>
      <c r="K174" s="18"/>
      <c r="L174" s="18"/>
      <c r="M174" s="5"/>
    </row>
    <row r="175" spans="1:13">
      <c r="A175">
        <v>168</v>
      </c>
      <c r="B175" s="17"/>
      <c r="C175" s="17"/>
      <c r="D175" s="17"/>
      <c r="E175" s="28"/>
      <c r="F175" s="28"/>
      <c r="G175" s="19"/>
      <c r="H175" s="33"/>
      <c r="I175" s="30"/>
      <c r="J175" s="43" t="e">
        <f t="shared" si="4"/>
        <v>#DIV/0!</v>
      </c>
      <c r="K175" s="18"/>
      <c r="L175" s="18"/>
      <c r="M175" s="5"/>
    </row>
    <row r="176" spans="1:13">
      <c r="A176">
        <v>169</v>
      </c>
      <c r="B176" s="17"/>
      <c r="C176" s="17"/>
      <c r="D176" s="17"/>
      <c r="E176" s="28"/>
      <c r="F176" s="28"/>
      <c r="G176" s="19"/>
      <c r="H176" s="33"/>
      <c r="I176" s="30"/>
      <c r="J176" s="43" t="e">
        <f t="shared" si="4"/>
        <v>#DIV/0!</v>
      </c>
      <c r="K176" s="18"/>
      <c r="L176" s="18"/>
      <c r="M176" s="5"/>
    </row>
    <row r="177" spans="1:13">
      <c r="A177">
        <v>170</v>
      </c>
      <c r="B177" s="17"/>
      <c r="C177" s="17"/>
      <c r="D177" s="17"/>
      <c r="E177" s="28"/>
      <c r="F177" s="28"/>
      <c r="G177" s="19"/>
      <c r="H177" s="33"/>
      <c r="I177" s="30"/>
      <c r="J177" s="9" t="e">
        <f t="shared" si="4"/>
        <v>#DIV/0!</v>
      </c>
      <c r="K177" s="18"/>
      <c r="L177" s="18"/>
      <c r="M177" s="5"/>
    </row>
    <row r="178" spans="1:13">
      <c r="A178">
        <v>171</v>
      </c>
      <c r="B178" s="17"/>
      <c r="C178" s="17"/>
      <c r="D178" s="17"/>
      <c r="E178" s="28"/>
      <c r="F178" s="28"/>
      <c r="G178" s="19"/>
      <c r="H178" s="33"/>
      <c r="I178" s="30"/>
      <c r="J178" s="43" t="e">
        <f t="shared" si="4"/>
        <v>#DIV/0!</v>
      </c>
      <c r="K178" s="18"/>
      <c r="L178" s="18"/>
      <c r="M178" s="5"/>
    </row>
    <row r="179" spans="1:13">
      <c r="A179">
        <v>172</v>
      </c>
      <c r="B179" s="17"/>
      <c r="C179" s="17"/>
      <c r="D179" s="17"/>
      <c r="E179" s="28"/>
      <c r="F179" s="28"/>
      <c r="G179" s="19"/>
      <c r="H179" s="33"/>
      <c r="I179" s="30"/>
      <c r="J179" s="43" t="e">
        <f t="shared" si="4"/>
        <v>#DIV/0!</v>
      </c>
      <c r="K179" s="18"/>
      <c r="L179" s="18"/>
      <c r="M179" s="5"/>
    </row>
    <row r="180" spans="1:13">
      <c r="A180">
        <v>173</v>
      </c>
      <c r="B180" s="17"/>
      <c r="C180" s="17"/>
      <c r="D180" s="17"/>
      <c r="E180" s="28"/>
      <c r="F180" s="28"/>
      <c r="G180" s="19"/>
      <c r="H180" s="33"/>
      <c r="I180" s="30"/>
      <c r="J180" s="9" t="e">
        <f t="shared" si="4"/>
        <v>#DIV/0!</v>
      </c>
      <c r="K180" s="18"/>
      <c r="L180" s="18"/>
      <c r="M180" s="5"/>
    </row>
    <row r="181" spans="1:13">
      <c r="A181">
        <v>174</v>
      </c>
      <c r="B181" s="17"/>
      <c r="C181" s="17"/>
      <c r="D181" s="17"/>
      <c r="E181" s="28"/>
      <c r="F181" s="28"/>
      <c r="G181" s="19"/>
      <c r="H181" s="33"/>
      <c r="I181" s="30"/>
      <c r="J181" s="9" t="e">
        <f t="shared" si="4"/>
        <v>#DIV/0!</v>
      </c>
      <c r="K181" s="18"/>
      <c r="L181" s="18"/>
      <c r="M181" s="5"/>
    </row>
    <row r="182" spans="1:13">
      <c r="A182">
        <v>175</v>
      </c>
      <c r="B182" s="17"/>
      <c r="C182" s="17"/>
      <c r="D182" s="17"/>
      <c r="E182" s="28"/>
      <c r="F182" s="28"/>
      <c r="G182" s="19"/>
      <c r="H182" s="33"/>
      <c r="I182" s="30"/>
      <c r="J182" s="9" t="e">
        <f t="shared" si="4"/>
        <v>#DIV/0!</v>
      </c>
      <c r="K182" s="18"/>
      <c r="L182" s="18"/>
      <c r="M182" s="5"/>
    </row>
    <row r="183" spans="1:13">
      <c r="A183" s="42">
        <v>176</v>
      </c>
      <c r="B183" s="17"/>
      <c r="C183" s="17"/>
      <c r="D183" s="17"/>
      <c r="E183" s="28"/>
      <c r="F183" s="28"/>
      <c r="G183" s="19"/>
      <c r="H183" s="33"/>
      <c r="I183" s="30"/>
      <c r="J183" s="9" t="e">
        <f t="shared" si="4"/>
        <v>#DIV/0!</v>
      </c>
      <c r="K183" s="18"/>
      <c r="L183" s="18"/>
      <c r="M183" s="5"/>
    </row>
    <row r="184" spans="1:13">
      <c r="A184" s="42">
        <v>177</v>
      </c>
      <c r="B184" s="17"/>
      <c r="C184" s="17"/>
      <c r="D184" s="17"/>
      <c r="E184" s="28"/>
      <c r="F184" s="28"/>
      <c r="G184" s="19"/>
      <c r="H184" s="33"/>
      <c r="I184" s="30"/>
      <c r="J184" s="43" t="e">
        <f t="shared" si="4"/>
        <v>#DIV/0!</v>
      </c>
      <c r="K184" s="18"/>
      <c r="L184" s="18"/>
      <c r="M184" s="5"/>
    </row>
    <row r="185" spans="1:13">
      <c r="A185">
        <v>178</v>
      </c>
      <c r="B185" s="17"/>
      <c r="C185" s="17"/>
      <c r="D185" s="17"/>
      <c r="E185" s="28"/>
      <c r="F185" s="28"/>
      <c r="G185" s="19"/>
      <c r="H185" s="33"/>
      <c r="I185" s="30"/>
      <c r="J185" s="43" t="e">
        <f t="shared" si="4"/>
        <v>#DIV/0!</v>
      </c>
      <c r="K185" s="18"/>
      <c r="L185" s="18"/>
      <c r="M185" s="5"/>
    </row>
    <row r="186" spans="1:13">
      <c r="A186">
        <v>179</v>
      </c>
      <c r="B186" s="17"/>
      <c r="C186" s="17"/>
      <c r="D186" s="17"/>
      <c r="E186" s="28"/>
      <c r="F186" s="28"/>
      <c r="G186" s="19"/>
      <c r="H186" s="33"/>
      <c r="I186" s="30"/>
      <c r="J186" s="9" t="e">
        <f t="shared" si="4"/>
        <v>#DIV/0!</v>
      </c>
      <c r="K186" s="18"/>
      <c r="L186" s="18"/>
      <c r="M186" s="5"/>
    </row>
    <row r="187" spans="1:13">
      <c r="A187">
        <v>180</v>
      </c>
      <c r="B187" s="17"/>
      <c r="C187" s="17"/>
      <c r="D187" s="17"/>
      <c r="E187" s="28"/>
      <c r="F187" s="28"/>
      <c r="G187" s="19"/>
      <c r="H187" s="33"/>
      <c r="I187" s="30"/>
      <c r="J187" s="43" t="e">
        <f t="shared" si="4"/>
        <v>#DIV/0!</v>
      </c>
      <c r="K187" s="18"/>
      <c r="L187" s="18"/>
      <c r="M187" s="5"/>
    </row>
    <row r="188" spans="1:13">
      <c r="A188">
        <v>181</v>
      </c>
      <c r="B188" s="17"/>
      <c r="C188" s="17"/>
      <c r="D188" s="17"/>
      <c r="E188" s="28"/>
      <c r="F188" s="28"/>
      <c r="G188" s="19"/>
      <c r="H188" s="33"/>
      <c r="I188" s="30"/>
      <c r="J188" s="43" t="e">
        <f t="shared" si="4"/>
        <v>#DIV/0!</v>
      </c>
      <c r="K188" s="18"/>
      <c r="L188" s="18"/>
      <c r="M188" s="5"/>
    </row>
    <row r="189" spans="1:13">
      <c r="A189">
        <v>182</v>
      </c>
      <c r="B189" s="17"/>
      <c r="C189" s="17"/>
      <c r="D189" s="17"/>
      <c r="E189" s="28"/>
      <c r="F189" s="28"/>
      <c r="G189" s="19"/>
      <c r="H189" s="33"/>
      <c r="I189" s="30"/>
      <c r="J189" s="9" t="e">
        <f t="shared" si="4"/>
        <v>#DIV/0!</v>
      </c>
      <c r="K189" s="18"/>
      <c r="L189" s="18"/>
      <c r="M189" s="5"/>
    </row>
    <row r="190" spans="1:13">
      <c r="A190">
        <v>183</v>
      </c>
      <c r="B190" s="17"/>
      <c r="C190" s="17"/>
      <c r="D190" s="17"/>
      <c r="E190" s="28"/>
      <c r="F190" s="28"/>
      <c r="G190" s="19"/>
      <c r="H190" s="33"/>
      <c r="I190" s="30"/>
      <c r="J190" s="9" t="e">
        <f t="shared" si="4"/>
        <v>#DIV/0!</v>
      </c>
      <c r="K190" s="18"/>
      <c r="L190" s="18"/>
      <c r="M190" s="5"/>
    </row>
    <row r="191" spans="1:13">
      <c r="A191">
        <v>184</v>
      </c>
      <c r="B191" s="17"/>
      <c r="C191" s="17"/>
      <c r="D191" s="17"/>
      <c r="E191" s="28"/>
      <c r="F191" s="28"/>
      <c r="G191" s="19"/>
      <c r="H191" s="33"/>
      <c r="I191" s="30"/>
      <c r="J191" s="9" t="e">
        <f t="shared" si="4"/>
        <v>#DIV/0!</v>
      </c>
      <c r="K191" s="18"/>
      <c r="L191" s="18"/>
      <c r="M191" s="5"/>
    </row>
    <row r="192" spans="1:13">
      <c r="A192">
        <v>185</v>
      </c>
      <c r="B192" s="17"/>
      <c r="C192" s="17"/>
      <c r="D192" s="17"/>
      <c r="E192" s="28"/>
      <c r="F192" s="28"/>
      <c r="G192" s="19"/>
      <c r="H192" s="33"/>
      <c r="I192" s="30"/>
      <c r="J192" s="9" t="e">
        <f t="shared" si="4"/>
        <v>#DIV/0!</v>
      </c>
      <c r="K192" s="18"/>
      <c r="L192" s="18"/>
      <c r="M192" s="5"/>
    </row>
    <row r="193" spans="1:13">
      <c r="A193" s="42">
        <v>186</v>
      </c>
      <c r="B193" s="17"/>
      <c r="C193" s="17"/>
      <c r="D193" s="17"/>
      <c r="E193" s="28"/>
      <c r="F193" s="28"/>
      <c r="G193" s="19"/>
      <c r="H193" s="33"/>
      <c r="I193" s="30"/>
      <c r="J193" s="43" t="e">
        <f t="shared" si="4"/>
        <v>#DIV/0!</v>
      </c>
      <c r="K193" s="18"/>
      <c r="L193" s="18"/>
      <c r="M193" s="5"/>
    </row>
    <row r="194" spans="1:13">
      <c r="A194" s="42">
        <v>187</v>
      </c>
      <c r="B194" s="17"/>
      <c r="C194" s="17"/>
      <c r="D194" s="17"/>
      <c r="E194" s="28"/>
      <c r="F194" s="28"/>
      <c r="G194" s="19"/>
      <c r="H194" s="33"/>
      <c r="I194" s="30"/>
      <c r="J194" s="43" t="e">
        <f t="shared" si="4"/>
        <v>#DIV/0!</v>
      </c>
      <c r="K194" s="18"/>
      <c r="L194" s="18"/>
      <c r="M194" s="5"/>
    </row>
    <row r="195" spans="1:13">
      <c r="A195">
        <v>188</v>
      </c>
      <c r="B195" s="17"/>
      <c r="C195" s="17"/>
      <c r="D195" s="17"/>
      <c r="E195" s="28"/>
      <c r="F195" s="28"/>
      <c r="G195" s="19"/>
      <c r="H195" s="33"/>
      <c r="I195" s="30"/>
      <c r="J195" s="9" t="e">
        <f t="shared" si="4"/>
        <v>#DIV/0!</v>
      </c>
      <c r="K195" s="18"/>
      <c r="L195" s="18"/>
      <c r="M195" s="5"/>
    </row>
    <row r="196" spans="1:13">
      <c r="A196">
        <v>189</v>
      </c>
      <c r="B196" s="17"/>
      <c r="C196" s="17"/>
      <c r="D196" s="17"/>
      <c r="E196" s="28"/>
      <c r="F196" s="28"/>
      <c r="G196" s="19"/>
      <c r="H196" s="33"/>
      <c r="I196" s="30"/>
      <c r="J196" s="43" t="e">
        <f t="shared" si="4"/>
        <v>#DIV/0!</v>
      </c>
      <c r="K196" s="18"/>
      <c r="L196" s="18"/>
      <c r="M196" s="5"/>
    </row>
    <row r="197" spans="1:13">
      <c r="A197">
        <v>190</v>
      </c>
      <c r="B197" s="17"/>
      <c r="C197" s="17"/>
      <c r="D197" s="17"/>
      <c r="E197" s="28"/>
      <c r="F197" s="28"/>
      <c r="G197" s="19"/>
      <c r="H197" s="33"/>
      <c r="I197" s="30"/>
      <c r="J197" s="43" t="e">
        <f t="shared" si="4"/>
        <v>#DIV/0!</v>
      </c>
      <c r="K197" s="18"/>
      <c r="L197" s="18"/>
      <c r="M197" s="5"/>
    </row>
    <row r="198" spans="1:13">
      <c r="A198">
        <v>191</v>
      </c>
      <c r="B198" s="17"/>
      <c r="C198" s="17"/>
      <c r="D198" s="17"/>
      <c r="E198" s="28"/>
      <c r="F198" s="28"/>
      <c r="G198" s="19"/>
      <c r="H198" s="33"/>
      <c r="I198" s="30"/>
      <c r="J198" s="9" t="e">
        <f t="shared" si="4"/>
        <v>#DIV/0!</v>
      </c>
      <c r="K198" s="18"/>
      <c r="L198" s="18"/>
      <c r="M198" s="5"/>
    </row>
    <row r="199" spans="1:13">
      <c r="A199">
        <v>192</v>
      </c>
      <c r="B199" s="17"/>
      <c r="C199" s="17"/>
      <c r="D199" s="17"/>
      <c r="E199" s="28"/>
      <c r="F199" s="28"/>
      <c r="G199" s="19"/>
      <c r="H199" s="33"/>
      <c r="I199" s="30"/>
      <c r="J199" s="9" t="e">
        <f t="shared" si="4"/>
        <v>#DIV/0!</v>
      </c>
      <c r="K199" s="18"/>
      <c r="L199" s="18"/>
      <c r="M199" s="5"/>
    </row>
    <row r="200" spans="1:13">
      <c r="A200">
        <v>193</v>
      </c>
      <c r="B200" s="17"/>
      <c r="C200" s="17"/>
      <c r="D200" s="17"/>
      <c r="E200" s="28"/>
      <c r="F200" s="28"/>
      <c r="G200" s="19"/>
      <c r="H200" s="33"/>
      <c r="I200" s="30"/>
      <c r="J200" s="9" t="e">
        <f t="shared" si="4"/>
        <v>#DIV/0!</v>
      </c>
      <c r="K200" s="18"/>
      <c r="L200" s="18"/>
      <c r="M200" s="5"/>
    </row>
    <row r="201" spans="1:13">
      <c r="A201">
        <v>194</v>
      </c>
      <c r="B201" s="17"/>
      <c r="C201" s="17"/>
      <c r="D201" s="17"/>
      <c r="E201" s="28"/>
      <c r="F201" s="28"/>
      <c r="G201" s="19"/>
      <c r="H201" s="33"/>
      <c r="I201" s="30"/>
      <c r="J201" s="9" t="e">
        <f t="shared" si="4"/>
        <v>#DIV/0!</v>
      </c>
      <c r="K201" s="18"/>
      <c r="L201" s="18"/>
      <c r="M201" s="5"/>
    </row>
    <row r="202" spans="1:13">
      <c r="A202">
        <v>195</v>
      </c>
      <c r="B202" s="17"/>
      <c r="C202" s="17"/>
      <c r="D202" s="17"/>
      <c r="E202" s="28"/>
      <c r="F202" s="28"/>
      <c r="G202" s="19"/>
      <c r="H202" s="33"/>
      <c r="I202" s="30"/>
      <c r="J202" s="43" t="e">
        <f t="shared" si="4"/>
        <v>#DIV/0!</v>
      </c>
      <c r="K202" s="18"/>
      <c r="L202" s="18"/>
      <c r="M202" s="5"/>
    </row>
    <row r="203" spans="1:13">
      <c r="A203" s="42">
        <v>196</v>
      </c>
      <c r="B203" s="17"/>
      <c r="C203" s="17"/>
      <c r="D203" s="17"/>
      <c r="E203" s="28"/>
      <c r="F203" s="28"/>
      <c r="G203" s="19"/>
      <c r="H203" s="33"/>
      <c r="I203" s="30"/>
      <c r="J203" s="43" t="e">
        <f t="shared" ref="J203:J266" si="5">H203/I203</f>
        <v>#DIV/0!</v>
      </c>
      <c r="K203" s="18"/>
      <c r="L203" s="18"/>
      <c r="M203" s="5"/>
    </row>
    <row r="204" spans="1:13">
      <c r="A204" s="42">
        <v>197</v>
      </c>
      <c r="B204" s="17"/>
      <c r="C204" s="17"/>
      <c r="D204" s="17"/>
      <c r="E204" s="28"/>
      <c r="F204" s="28"/>
      <c r="G204" s="19"/>
      <c r="H204" s="33"/>
      <c r="I204" s="30"/>
      <c r="J204" s="9" t="e">
        <f t="shared" si="5"/>
        <v>#DIV/0!</v>
      </c>
      <c r="K204" s="18"/>
      <c r="L204" s="18"/>
      <c r="M204" s="5"/>
    </row>
    <row r="205" spans="1:13">
      <c r="A205">
        <v>198</v>
      </c>
      <c r="B205" s="17"/>
      <c r="C205" s="17"/>
      <c r="D205" s="17"/>
      <c r="E205" s="28"/>
      <c r="F205" s="28"/>
      <c r="G205" s="19"/>
      <c r="H205" s="33"/>
      <c r="I205" s="30"/>
      <c r="J205" s="43" t="e">
        <f t="shared" si="5"/>
        <v>#DIV/0!</v>
      </c>
      <c r="K205" s="18"/>
      <c r="L205" s="18"/>
      <c r="M205" s="5"/>
    </row>
    <row r="206" spans="1:13">
      <c r="A206">
        <v>199</v>
      </c>
      <c r="B206" s="17"/>
      <c r="C206" s="17"/>
      <c r="D206" s="17"/>
      <c r="E206" s="28"/>
      <c r="F206" s="28"/>
      <c r="G206" s="19"/>
      <c r="H206" s="33"/>
      <c r="I206" s="30"/>
      <c r="J206" s="43" t="e">
        <f t="shared" si="5"/>
        <v>#DIV/0!</v>
      </c>
      <c r="K206" s="18"/>
      <c r="L206" s="18"/>
      <c r="M206" s="5"/>
    </row>
    <row r="207" spans="1:13">
      <c r="A207">
        <v>200</v>
      </c>
      <c r="B207" s="17"/>
      <c r="C207" s="17"/>
      <c r="D207" s="17"/>
      <c r="E207" s="28"/>
      <c r="F207" s="28"/>
      <c r="G207" s="19"/>
      <c r="H207" s="33"/>
      <c r="I207" s="30"/>
      <c r="J207" s="9" t="e">
        <f t="shared" si="5"/>
        <v>#DIV/0!</v>
      </c>
      <c r="K207" s="18"/>
      <c r="L207" s="18"/>
      <c r="M207" s="5"/>
    </row>
    <row r="208" spans="1:13">
      <c r="A208">
        <v>201</v>
      </c>
      <c r="B208" s="17"/>
      <c r="C208" s="17"/>
      <c r="D208" s="17"/>
      <c r="E208" s="28"/>
      <c r="F208" s="28"/>
      <c r="G208" s="19"/>
      <c r="H208" s="33"/>
      <c r="I208" s="30"/>
      <c r="J208" s="9" t="e">
        <f t="shared" si="5"/>
        <v>#DIV/0!</v>
      </c>
      <c r="K208" s="18"/>
      <c r="L208" s="18"/>
      <c r="M208" s="5"/>
    </row>
    <row r="209" spans="1:13">
      <c r="A209">
        <v>202</v>
      </c>
      <c r="B209" s="17"/>
      <c r="C209" s="17"/>
      <c r="D209" s="17"/>
      <c r="E209" s="28"/>
      <c r="F209" s="28"/>
      <c r="G209" s="19"/>
      <c r="H209" s="33"/>
      <c r="I209" s="30"/>
      <c r="J209" s="9" t="e">
        <f t="shared" si="5"/>
        <v>#DIV/0!</v>
      </c>
      <c r="K209" s="18"/>
      <c r="L209" s="18"/>
      <c r="M209" s="5"/>
    </row>
    <row r="210" spans="1:13">
      <c r="A210">
        <v>203</v>
      </c>
      <c r="B210" s="17"/>
      <c r="C210" s="17"/>
      <c r="D210" s="17"/>
      <c r="E210" s="28"/>
      <c r="F210" s="28"/>
      <c r="G210" s="19"/>
      <c r="H210" s="33"/>
      <c r="I210" s="30"/>
      <c r="J210" s="9" t="e">
        <f t="shared" si="5"/>
        <v>#DIV/0!</v>
      </c>
      <c r="K210" s="18"/>
      <c r="L210" s="18"/>
      <c r="M210" s="5"/>
    </row>
    <row r="211" spans="1:13">
      <c r="A211">
        <v>204</v>
      </c>
      <c r="B211" s="17"/>
      <c r="C211" s="17"/>
      <c r="D211" s="17"/>
      <c r="E211" s="28"/>
      <c r="F211" s="28"/>
      <c r="G211" s="19"/>
      <c r="H211" s="33"/>
      <c r="I211" s="30"/>
      <c r="J211" s="43" t="e">
        <f t="shared" si="5"/>
        <v>#DIV/0!</v>
      </c>
      <c r="K211" s="18"/>
      <c r="L211" s="18"/>
      <c r="M211" s="5"/>
    </row>
    <row r="212" spans="1:13">
      <c r="A212">
        <v>205</v>
      </c>
      <c r="B212" s="17"/>
      <c r="C212" s="17"/>
      <c r="D212" s="17"/>
      <c r="E212" s="28"/>
      <c r="F212" s="28"/>
      <c r="G212" s="19"/>
      <c r="H212" s="33"/>
      <c r="I212" s="30"/>
      <c r="J212" s="43" t="e">
        <f t="shared" si="5"/>
        <v>#DIV/0!</v>
      </c>
      <c r="K212" s="18"/>
      <c r="L212" s="18"/>
      <c r="M212" s="5"/>
    </row>
    <row r="213" spans="1:13">
      <c r="A213" s="42">
        <v>206</v>
      </c>
      <c r="B213" s="17"/>
      <c r="C213" s="17"/>
      <c r="D213" s="17"/>
      <c r="E213" s="28"/>
      <c r="F213" s="28"/>
      <c r="G213" s="19"/>
      <c r="H213" s="33"/>
      <c r="I213" s="30"/>
      <c r="J213" s="9" t="e">
        <f t="shared" si="5"/>
        <v>#DIV/0!</v>
      </c>
      <c r="K213" s="18"/>
      <c r="L213" s="18"/>
      <c r="M213" s="5"/>
    </row>
    <row r="214" spans="1:13">
      <c r="A214" s="42">
        <v>207</v>
      </c>
      <c r="B214" s="17"/>
      <c r="C214" s="17"/>
      <c r="D214" s="17"/>
      <c r="E214" s="28"/>
      <c r="F214" s="28"/>
      <c r="G214" s="19"/>
      <c r="H214" s="33"/>
      <c r="I214" s="30"/>
      <c r="J214" s="43" t="e">
        <f t="shared" si="5"/>
        <v>#DIV/0!</v>
      </c>
      <c r="K214" s="18"/>
      <c r="L214" s="18"/>
      <c r="M214" s="5"/>
    </row>
    <row r="215" spans="1:13">
      <c r="A215">
        <v>208</v>
      </c>
      <c r="B215" s="17"/>
      <c r="C215" s="17"/>
      <c r="D215" s="17"/>
      <c r="E215" s="28"/>
      <c r="F215" s="28"/>
      <c r="G215" s="19"/>
      <c r="H215" s="33"/>
      <c r="I215" s="30"/>
      <c r="J215" s="43" t="e">
        <f t="shared" si="5"/>
        <v>#DIV/0!</v>
      </c>
      <c r="K215" s="18"/>
      <c r="L215" s="18"/>
      <c r="M215" s="5"/>
    </row>
    <row r="216" spans="1:13">
      <c r="A216">
        <v>209</v>
      </c>
      <c r="B216" s="17"/>
      <c r="C216" s="17"/>
      <c r="D216" s="17"/>
      <c r="E216" s="28"/>
      <c r="F216" s="28"/>
      <c r="G216" s="19"/>
      <c r="H216" s="33"/>
      <c r="I216" s="30"/>
      <c r="J216" s="9" t="e">
        <f t="shared" si="5"/>
        <v>#DIV/0!</v>
      </c>
      <c r="K216" s="18"/>
      <c r="L216" s="18"/>
      <c r="M216" s="5"/>
    </row>
    <row r="217" spans="1:13">
      <c r="A217">
        <v>210</v>
      </c>
      <c r="B217" s="17"/>
      <c r="C217" s="17"/>
      <c r="D217" s="17"/>
      <c r="E217" s="28"/>
      <c r="F217" s="28"/>
      <c r="G217" s="19"/>
      <c r="H217" s="33"/>
      <c r="I217" s="30"/>
      <c r="J217" s="9" t="e">
        <f t="shared" si="5"/>
        <v>#DIV/0!</v>
      </c>
      <c r="K217" s="18"/>
      <c r="L217" s="18"/>
      <c r="M217" s="5"/>
    </row>
    <row r="218" spans="1:13">
      <c r="A218">
        <v>211</v>
      </c>
      <c r="B218" s="17"/>
      <c r="C218" s="17"/>
      <c r="D218" s="17"/>
      <c r="E218" s="28"/>
      <c r="F218" s="28"/>
      <c r="G218" s="19"/>
      <c r="H218" s="33"/>
      <c r="I218" s="30"/>
      <c r="J218" s="9" t="e">
        <f t="shared" si="5"/>
        <v>#DIV/0!</v>
      </c>
      <c r="K218" s="18"/>
      <c r="L218" s="18"/>
      <c r="M218" s="5"/>
    </row>
    <row r="219" spans="1:13">
      <c r="A219">
        <v>212</v>
      </c>
      <c r="B219" s="17"/>
      <c r="C219" s="17"/>
      <c r="D219" s="17"/>
      <c r="E219" s="28"/>
      <c r="F219" s="28"/>
      <c r="G219" s="19"/>
      <c r="H219" s="33"/>
      <c r="I219" s="30"/>
      <c r="J219" s="9" t="e">
        <f t="shared" si="5"/>
        <v>#DIV/0!</v>
      </c>
      <c r="K219" s="18"/>
      <c r="L219" s="18"/>
      <c r="M219" s="5"/>
    </row>
    <row r="220" spans="1:13">
      <c r="A220">
        <v>213</v>
      </c>
      <c r="B220" s="17"/>
      <c r="C220" s="17"/>
      <c r="D220" s="17"/>
      <c r="E220" s="28"/>
      <c r="F220" s="28"/>
      <c r="G220" s="19"/>
      <c r="H220" s="33"/>
      <c r="I220" s="30"/>
      <c r="J220" s="43" t="e">
        <f t="shared" si="5"/>
        <v>#DIV/0!</v>
      </c>
      <c r="K220" s="18"/>
      <c r="L220" s="18"/>
      <c r="M220" s="5"/>
    </row>
    <row r="221" spans="1:13">
      <c r="A221">
        <v>214</v>
      </c>
      <c r="B221" s="17"/>
      <c r="C221" s="17"/>
      <c r="D221" s="17"/>
      <c r="E221" s="28"/>
      <c r="F221" s="28"/>
      <c r="G221" s="19"/>
      <c r="H221" s="33"/>
      <c r="I221" s="30"/>
      <c r="J221" s="43" t="e">
        <f t="shared" si="5"/>
        <v>#DIV/0!</v>
      </c>
      <c r="K221" s="18"/>
      <c r="L221" s="18"/>
      <c r="M221" s="5"/>
    </row>
    <row r="222" spans="1:13">
      <c r="A222">
        <v>215</v>
      </c>
      <c r="B222" s="17"/>
      <c r="C222" s="17"/>
      <c r="D222" s="17"/>
      <c r="E222" s="28"/>
      <c r="F222" s="28"/>
      <c r="G222" s="19"/>
      <c r="H222" s="33"/>
      <c r="I222" s="30"/>
      <c r="J222" s="9" t="e">
        <f t="shared" si="5"/>
        <v>#DIV/0!</v>
      </c>
      <c r="K222" s="18"/>
      <c r="L222" s="18"/>
      <c r="M222" s="5"/>
    </row>
    <row r="223" spans="1:13">
      <c r="A223" s="42">
        <v>216</v>
      </c>
      <c r="B223" s="17"/>
      <c r="C223" s="17"/>
      <c r="D223" s="17"/>
      <c r="E223" s="28"/>
      <c r="F223" s="28"/>
      <c r="G223" s="19"/>
      <c r="H223" s="33"/>
      <c r="I223" s="30"/>
      <c r="J223" s="43" t="e">
        <f t="shared" si="5"/>
        <v>#DIV/0!</v>
      </c>
      <c r="K223" s="18"/>
      <c r="L223" s="18"/>
      <c r="M223" s="5"/>
    </row>
    <row r="224" spans="1:13">
      <c r="A224" s="42">
        <v>217</v>
      </c>
      <c r="B224" s="17"/>
      <c r="C224" s="17"/>
      <c r="D224" s="17"/>
      <c r="E224" s="28"/>
      <c r="F224" s="28"/>
      <c r="G224" s="19"/>
      <c r="H224" s="33"/>
      <c r="I224" s="30"/>
      <c r="J224" s="43" t="e">
        <f t="shared" si="5"/>
        <v>#DIV/0!</v>
      </c>
      <c r="K224" s="18"/>
      <c r="L224" s="18"/>
      <c r="M224" s="5"/>
    </row>
    <row r="225" spans="1:13">
      <c r="A225">
        <v>218</v>
      </c>
      <c r="B225" s="17"/>
      <c r="C225" s="17"/>
      <c r="D225" s="17"/>
      <c r="E225" s="28"/>
      <c r="F225" s="28"/>
      <c r="G225" s="19"/>
      <c r="H225" s="33"/>
      <c r="I225" s="30"/>
      <c r="J225" s="9" t="e">
        <f t="shared" si="5"/>
        <v>#DIV/0!</v>
      </c>
      <c r="K225" s="18"/>
      <c r="L225" s="18"/>
      <c r="M225" s="5"/>
    </row>
    <row r="226" spans="1:13">
      <c r="A226">
        <v>219</v>
      </c>
      <c r="B226" s="17"/>
      <c r="C226" s="17"/>
      <c r="D226" s="17"/>
      <c r="E226" s="28"/>
      <c r="F226" s="28"/>
      <c r="G226" s="19"/>
      <c r="H226" s="33"/>
      <c r="I226" s="30"/>
      <c r="J226" s="9" t="e">
        <f t="shared" si="5"/>
        <v>#DIV/0!</v>
      </c>
      <c r="K226" s="18"/>
      <c r="L226" s="18"/>
      <c r="M226" s="5"/>
    </row>
    <row r="227" spans="1:13">
      <c r="A227">
        <v>220</v>
      </c>
      <c r="B227" s="17"/>
      <c r="C227" s="17"/>
      <c r="D227" s="17"/>
      <c r="E227" s="28"/>
      <c r="F227" s="28"/>
      <c r="G227" s="19"/>
      <c r="H227" s="33"/>
      <c r="I227" s="30"/>
      <c r="J227" s="9" t="e">
        <f t="shared" si="5"/>
        <v>#DIV/0!</v>
      </c>
      <c r="K227" s="18"/>
      <c r="L227" s="18"/>
      <c r="M227" s="5"/>
    </row>
    <row r="228" spans="1:13">
      <c r="A228">
        <v>221</v>
      </c>
      <c r="B228" s="17"/>
      <c r="C228" s="17"/>
      <c r="D228" s="17"/>
      <c r="E228" s="28"/>
      <c r="F228" s="28"/>
      <c r="G228" s="19"/>
      <c r="H228" s="33"/>
      <c r="I228" s="30"/>
      <c r="J228" s="9" t="e">
        <f t="shared" si="5"/>
        <v>#DIV/0!</v>
      </c>
      <c r="K228" s="18"/>
      <c r="L228" s="18"/>
      <c r="M228" s="5"/>
    </row>
    <row r="229" spans="1:13">
      <c r="A229">
        <v>222</v>
      </c>
      <c r="B229" s="17"/>
      <c r="C229" s="17"/>
      <c r="D229" s="17"/>
      <c r="E229" s="28"/>
      <c r="F229" s="28"/>
      <c r="G229" s="19"/>
      <c r="H229" s="33"/>
      <c r="I229" s="30"/>
      <c r="J229" s="43" t="e">
        <f t="shared" si="5"/>
        <v>#DIV/0!</v>
      </c>
      <c r="K229" s="18"/>
      <c r="L229" s="18"/>
      <c r="M229" s="5"/>
    </row>
    <row r="230" spans="1:13">
      <c r="A230">
        <v>223</v>
      </c>
      <c r="B230" s="17"/>
      <c r="C230" s="17"/>
      <c r="D230" s="17"/>
      <c r="E230" s="28"/>
      <c r="F230" s="28"/>
      <c r="G230" s="19"/>
      <c r="H230" s="33"/>
      <c r="I230" s="30"/>
      <c r="J230" s="43" t="e">
        <f t="shared" si="5"/>
        <v>#DIV/0!</v>
      </c>
      <c r="K230" s="18"/>
      <c r="L230" s="18"/>
      <c r="M230" s="5"/>
    </row>
    <row r="231" spans="1:13">
      <c r="A231">
        <v>224</v>
      </c>
      <c r="B231" s="17"/>
      <c r="C231" s="17"/>
      <c r="D231" s="17"/>
      <c r="E231" s="28"/>
      <c r="F231" s="28"/>
      <c r="G231" s="19"/>
      <c r="H231" s="33"/>
      <c r="I231" s="30"/>
      <c r="J231" s="9" t="e">
        <f t="shared" si="5"/>
        <v>#DIV/0!</v>
      </c>
      <c r="K231" s="18"/>
      <c r="L231" s="18"/>
      <c r="M231" s="5"/>
    </row>
    <row r="232" spans="1:13">
      <c r="A232">
        <v>225</v>
      </c>
      <c r="B232" s="17"/>
      <c r="C232" s="17"/>
      <c r="D232" s="17"/>
      <c r="E232" s="28"/>
      <c r="F232" s="28"/>
      <c r="G232" s="19"/>
      <c r="H232" s="33"/>
      <c r="I232" s="30"/>
      <c r="J232" s="43" t="e">
        <f t="shared" si="5"/>
        <v>#DIV/0!</v>
      </c>
      <c r="K232" s="18"/>
      <c r="L232" s="18"/>
      <c r="M232" s="5"/>
    </row>
    <row r="233" spans="1:13">
      <c r="A233" s="42">
        <v>226</v>
      </c>
      <c r="B233" s="17"/>
      <c r="C233" s="17"/>
      <c r="D233" s="17"/>
      <c r="E233" s="28"/>
      <c r="F233" s="28"/>
      <c r="G233" s="19"/>
      <c r="H233" s="33"/>
      <c r="I233" s="30"/>
      <c r="J233" s="43" t="e">
        <f t="shared" si="5"/>
        <v>#DIV/0!</v>
      </c>
      <c r="K233" s="18"/>
      <c r="L233" s="18"/>
      <c r="M233" s="5"/>
    </row>
    <row r="234" spans="1:13">
      <c r="A234" s="42">
        <v>227</v>
      </c>
      <c r="B234" s="17"/>
      <c r="C234" s="17"/>
      <c r="D234" s="17"/>
      <c r="E234" s="28"/>
      <c r="F234" s="28"/>
      <c r="G234" s="19"/>
      <c r="H234" s="33"/>
      <c r="I234" s="30"/>
      <c r="J234" s="9" t="e">
        <f t="shared" si="5"/>
        <v>#DIV/0!</v>
      </c>
      <c r="K234" s="18"/>
      <c r="L234" s="18"/>
      <c r="M234" s="5"/>
    </row>
    <row r="235" spans="1:13">
      <c r="A235">
        <v>228</v>
      </c>
      <c r="B235" s="17"/>
      <c r="C235" s="17"/>
      <c r="D235" s="17"/>
      <c r="E235" s="28"/>
      <c r="F235" s="28"/>
      <c r="G235" s="19"/>
      <c r="H235" s="33"/>
      <c r="I235" s="30"/>
      <c r="J235" s="9" t="e">
        <f t="shared" si="5"/>
        <v>#DIV/0!</v>
      </c>
      <c r="K235" s="18"/>
      <c r="L235" s="18"/>
      <c r="M235" s="5"/>
    </row>
    <row r="236" spans="1:13">
      <c r="A236">
        <v>229</v>
      </c>
      <c r="B236" s="17"/>
      <c r="C236" s="17"/>
      <c r="D236" s="17"/>
      <c r="E236" s="28"/>
      <c r="F236" s="28"/>
      <c r="G236" s="19"/>
      <c r="H236" s="33"/>
      <c r="I236" s="30"/>
      <c r="J236" s="9" t="e">
        <f t="shared" si="5"/>
        <v>#DIV/0!</v>
      </c>
      <c r="K236" s="18"/>
      <c r="L236" s="18"/>
      <c r="M236" s="5"/>
    </row>
    <row r="237" spans="1:13">
      <c r="A237">
        <v>230</v>
      </c>
      <c r="B237" s="17"/>
      <c r="C237" s="17"/>
      <c r="D237" s="17"/>
      <c r="E237" s="28"/>
      <c r="F237" s="28"/>
      <c r="G237" s="19"/>
      <c r="H237" s="33"/>
      <c r="I237" s="30"/>
      <c r="J237" s="9" t="e">
        <f t="shared" si="5"/>
        <v>#DIV/0!</v>
      </c>
      <c r="K237" s="18"/>
      <c r="L237" s="18"/>
      <c r="M237" s="5"/>
    </row>
    <row r="238" spans="1:13">
      <c r="A238">
        <v>231</v>
      </c>
      <c r="B238" s="17"/>
      <c r="C238" s="17"/>
      <c r="D238" s="17"/>
      <c r="E238" s="28"/>
      <c r="F238" s="28"/>
      <c r="G238" s="19"/>
      <c r="H238" s="33"/>
      <c r="I238" s="30"/>
      <c r="J238" s="43" t="e">
        <f t="shared" si="5"/>
        <v>#DIV/0!</v>
      </c>
      <c r="K238" s="18"/>
      <c r="L238" s="18"/>
      <c r="M238" s="5"/>
    </row>
    <row r="239" spans="1:13">
      <c r="A239">
        <v>232</v>
      </c>
      <c r="B239" s="17"/>
      <c r="C239" s="17"/>
      <c r="D239" s="17"/>
      <c r="E239" s="28"/>
      <c r="F239" s="28"/>
      <c r="G239" s="19"/>
      <c r="H239" s="33"/>
      <c r="I239" s="30"/>
      <c r="J239" s="43" t="e">
        <f t="shared" si="5"/>
        <v>#DIV/0!</v>
      </c>
      <c r="K239" s="18"/>
      <c r="L239" s="18"/>
      <c r="M239" s="5"/>
    </row>
    <row r="240" spans="1:13">
      <c r="A240">
        <v>233</v>
      </c>
      <c r="B240" s="17"/>
      <c r="C240" s="17"/>
      <c r="D240" s="17"/>
      <c r="E240" s="28"/>
      <c r="F240" s="28"/>
      <c r="G240" s="19"/>
      <c r="H240" s="33"/>
      <c r="I240" s="30"/>
      <c r="J240" s="9" t="e">
        <f t="shared" si="5"/>
        <v>#DIV/0!</v>
      </c>
      <c r="K240" s="18"/>
      <c r="L240" s="18"/>
      <c r="M240" s="5"/>
    </row>
    <row r="241" spans="1:13">
      <c r="A241">
        <v>234</v>
      </c>
      <c r="B241" s="17"/>
      <c r="C241" s="17"/>
      <c r="D241" s="17"/>
      <c r="E241" s="28"/>
      <c r="F241" s="28"/>
      <c r="G241" s="19"/>
      <c r="H241" s="33"/>
      <c r="I241" s="30"/>
      <c r="J241" s="43" t="e">
        <f t="shared" si="5"/>
        <v>#DIV/0!</v>
      </c>
      <c r="K241" s="18"/>
      <c r="L241" s="18"/>
      <c r="M241" s="5"/>
    </row>
    <row r="242" spans="1:13">
      <c r="A242">
        <v>235</v>
      </c>
      <c r="B242" s="17"/>
      <c r="C242" s="17"/>
      <c r="D242" s="17"/>
      <c r="E242" s="28"/>
      <c r="F242" s="28"/>
      <c r="G242" s="19"/>
      <c r="H242" s="33"/>
      <c r="I242" s="30"/>
      <c r="J242" s="43" t="e">
        <f t="shared" si="5"/>
        <v>#DIV/0!</v>
      </c>
      <c r="K242" s="18"/>
      <c r="L242" s="18"/>
      <c r="M242" s="5"/>
    </row>
    <row r="243" spans="1:13">
      <c r="A243" s="42">
        <v>236</v>
      </c>
      <c r="B243" s="17"/>
      <c r="C243" s="17"/>
      <c r="D243" s="17"/>
      <c r="E243" s="28"/>
      <c r="F243" s="28"/>
      <c r="G243" s="19"/>
      <c r="H243" s="33"/>
      <c r="I243" s="30"/>
      <c r="J243" s="9" t="e">
        <f t="shared" si="5"/>
        <v>#DIV/0!</v>
      </c>
      <c r="K243" s="18"/>
      <c r="L243" s="18"/>
      <c r="M243" s="5"/>
    </row>
    <row r="244" spans="1:13">
      <c r="A244" s="42">
        <v>237</v>
      </c>
      <c r="B244" s="17"/>
      <c r="C244" s="17"/>
      <c r="D244" s="17"/>
      <c r="E244" s="28"/>
      <c r="F244" s="28"/>
      <c r="G244" s="19"/>
      <c r="H244" s="33"/>
      <c r="I244" s="30"/>
      <c r="J244" s="9" t="e">
        <f t="shared" si="5"/>
        <v>#DIV/0!</v>
      </c>
      <c r="K244" s="18"/>
      <c r="L244" s="18"/>
      <c r="M244" s="5"/>
    </row>
    <row r="245" spans="1:13">
      <c r="A245">
        <v>238</v>
      </c>
      <c r="B245" s="17"/>
      <c r="C245" s="17"/>
      <c r="D245" s="17"/>
      <c r="E245" s="28"/>
      <c r="F245" s="28"/>
      <c r="G245" s="19"/>
      <c r="H245" s="33"/>
      <c r="I245" s="30"/>
      <c r="J245" s="9" t="e">
        <f t="shared" si="5"/>
        <v>#DIV/0!</v>
      </c>
      <c r="K245" s="18"/>
      <c r="L245" s="18"/>
      <c r="M245" s="5"/>
    </row>
    <row r="246" spans="1:13">
      <c r="A246">
        <v>239</v>
      </c>
      <c r="B246" s="17"/>
      <c r="C246" s="17"/>
      <c r="D246" s="17"/>
      <c r="E246" s="28"/>
      <c r="F246" s="28"/>
      <c r="G246" s="19"/>
      <c r="H246" s="33"/>
      <c r="I246" s="30"/>
      <c r="J246" s="9" t="e">
        <f t="shared" si="5"/>
        <v>#DIV/0!</v>
      </c>
      <c r="K246" s="18"/>
      <c r="L246" s="18"/>
      <c r="M246" s="5"/>
    </row>
    <row r="247" spans="1:13">
      <c r="A247">
        <v>240</v>
      </c>
      <c r="B247" s="17"/>
      <c r="C247" s="17"/>
      <c r="D247" s="17"/>
      <c r="E247" s="28"/>
      <c r="F247" s="28"/>
      <c r="G247" s="19"/>
      <c r="H247" s="33"/>
      <c r="I247" s="30"/>
      <c r="J247" s="43" t="e">
        <f t="shared" si="5"/>
        <v>#DIV/0!</v>
      </c>
      <c r="K247" s="18"/>
      <c r="L247" s="18"/>
      <c r="M247" s="5"/>
    </row>
    <row r="248" spans="1:13">
      <c r="A248">
        <v>241</v>
      </c>
      <c r="B248" s="17"/>
      <c r="C248" s="17"/>
      <c r="D248" s="17"/>
      <c r="E248" s="28"/>
      <c r="F248" s="28"/>
      <c r="G248" s="19"/>
      <c r="H248" s="33"/>
      <c r="I248" s="30"/>
      <c r="J248" s="43" t="e">
        <f t="shared" si="5"/>
        <v>#DIV/0!</v>
      </c>
      <c r="K248" s="18"/>
      <c r="L248" s="18"/>
      <c r="M248" s="5"/>
    </row>
    <row r="249" spans="1:13">
      <c r="A249">
        <v>242</v>
      </c>
      <c r="B249" s="17"/>
      <c r="C249" s="17"/>
      <c r="D249" s="17"/>
      <c r="E249" s="28"/>
      <c r="F249" s="28"/>
      <c r="G249" s="19"/>
      <c r="H249" s="33"/>
      <c r="I249" s="30"/>
      <c r="J249" s="9" t="e">
        <f t="shared" si="5"/>
        <v>#DIV/0!</v>
      </c>
      <c r="K249" s="18"/>
      <c r="L249" s="18"/>
      <c r="M249" s="5"/>
    </row>
    <row r="250" spans="1:13">
      <c r="A250">
        <v>243</v>
      </c>
      <c r="B250" s="17"/>
      <c r="C250" s="17"/>
      <c r="D250" s="17"/>
      <c r="E250" s="28"/>
      <c r="F250" s="28"/>
      <c r="G250" s="19"/>
      <c r="H250" s="33"/>
      <c r="I250" s="30"/>
      <c r="J250" s="43" t="e">
        <f t="shared" si="5"/>
        <v>#DIV/0!</v>
      </c>
      <c r="K250" s="18"/>
      <c r="L250" s="18"/>
      <c r="M250" s="5"/>
    </row>
    <row r="251" spans="1:13">
      <c r="A251">
        <v>244</v>
      </c>
      <c r="B251" s="17"/>
      <c r="C251" s="17"/>
      <c r="D251" s="17"/>
      <c r="E251" s="28"/>
      <c r="F251" s="28"/>
      <c r="G251" s="19"/>
      <c r="H251" s="33"/>
      <c r="I251" s="30"/>
      <c r="J251" s="43" t="e">
        <f t="shared" si="5"/>
        <v>#DIV/0!</v>
      </c>
      <c r="K251" s="18"/>
      <c r="L251" s="18"/>
      <c r="M251" s="5"/>
    </row>
    <row r="252" spans="1:13">
      <c r="A252">
        <v>245</v>
      </c>
      <c r="B252" s="17"/>
      <c r="C252" s="17"/>
      <c r="D252" s="17"/>
      <c r="E252" s="28"/>
      <c r="F252" s="28"/>
      <c r="G252" s="19"/>
      <c r="H252" s="33"/>
      <c r="I252" s="30"/>
      <c r="J252" s="9" t="e">
        <f t="shared" si="5"/>
        <v>#DIV/0!</v>
      </c>
      <c r="K252" s="18"/>
      <c r="L252" s="18"/>
      <c r="M252" s="5"/>
    </row>
    <row r="253" spans="1:13">
      <c r="A253" s="42">
        <v>246</v>
      </c>
      <c r="B253" s="17"/>
      <c r="C253" s="17"/>
      <c r="D253" s="17"/>
      <c r="E253" s="28"/>
      <c r="F253" s="28"/>
      <c r="G253" s="19"/>
      <c r="H253" s="33"/>
      <c r="I253" s="30"/>
      <c r="J253" s="9" t="e">
        <f t="shared" si="5"/>
        <v>#DIV/0!</v>
      </c>
      <c r="K253" s="18"/>
      <c r="L253" s="18"/>
      <c r="M253" s="5"/>
    </row>
    <row r="254" spans="1:13">
      <c r="A254" s="42">
        <v>247</v>
      </c>
      <c r="B254" s="17"/>
      <c r="C254" s="17"/>
      <c r="D254" s="17"/>
      <c r="E254" s="28"/>
      <c r="F254" s="28"/>
      <c r="G254" s="19"/>
      <c r="H254" s="33"/>
      <c r="I254" s="30"/>
      <c r="J254" s="9" t="e">
        <f t="shared" si="5"/>
        <v>#DIV/0!</v>
      </c>
      <c r="K254" s="18"/>
      <c r="L254" s="18"/>
      <c r="M254" s="5"/>
    </row>
    <row r="255" spans="1:13">
      <c r="A255">
        <v>248</v>
      </c>
      <c r="B255" s="17"/>
      <c r="C255" s="17"/>
      <c r="D255" s="17"/>
      <c r="E255" s="28"/>
      <c r="F255" s="28"/>
      <c r="G255" s="19"/>
      <c r="H255" s="33"/>
      <c r="I255" s="30"/>
      <c r="J255" s="9" t="e">
        <f t="shared" si="5"/>
        <v>#DIV/0!</v>
      </c>
      <c r="K255" s="18"/>
      <c r="L255" s="18"/>
      <c r="M255" s="5"/>
    </row>
    <row r="256" spans="1:13">
      <c r="A256">
        <v>249</v>
      </c>
      <c r="B256" s="17"/>
      <c r="C256" s="17"/>
      <c r="D256" s="17"/>
      <c r="E256" s="28"/>
      <c r="F256" s="28"/>
      <c r="G256" s="19"/>
      <c r="H256" s="33"/>
      <c r="I256" s="30"/>
      <c r="J256" s="43" t="e">
        <f t="shared" si="5"/>
        <v>#DIV/0!</v>
      </c>
      <c r="K256" s="18"/>
      <c r="L256" s="18"/>
      <c r="M256" s="5"/>
    </row>
    <row r="257" spans="1:13">
      <c r="A257">
        <v>250</v>
      </c>
      <c r="B257" s="17"/>
      <c r="C257" s="17"/>
      <c r="D257" s="17"/>
      <c r="E257" s="28"/>
      <c r="F257" s="28"/>
      <c r="G257" s="19"/>
      <c r="H257" s="33"/>
      <c r="I257" s="30"/>
      <c r="J257" s="43" t="e">
        <f t="shared" si="5"/>
        <v>#DIV/0!</v>
      </c>
      <c r="K257" s="18"/>
      <c r="L257" s="18"/>
      <c r="M257" s="5"/>
    </row>
    <row r="258" spans="1:13">
      <c r="A258">
        <v>251</v>
      </c>
      <c r="B258" s="17"/>
      <c r="C258" s="17"/>
      <c r="D258" s="17"/>
      <c r="E258" s="28"/>
      <c r="F258" s="28"/>
      <c r="G258" s="19"/>
      <c r="H258" s="33"/>
      <c r="I258" s="30"/>
      <c r="J258" s="9" t="e">
        <f t="shared" si="5"/>
        <v>#DIV/0!</v>
      </c>
      <c r="K258" s="18"/>
      <c r="L258" s="18"/>
      <c r="M258" s="5"/>
    </row>
    <row r="259" spans="1:13">
      <c r="A259">
        <v>252</v>
      </c>
      <c r="B259" s="17"/>
      <c r="C259" s="17"/>
      <c r="D259" s="17"/>
      <c r="E259" s="28"/>
      <c r="F259" s="28"/>
      <c r="G259" s="19"/>
      <c r="H259" s="33"/>
      <c r="I259" s="30"/>
      <c r="J259" s="43" t="e">
        <f t="shared" si="5"/>
        <v>#DIV/0!</v>
      </c>
      <c r="K259" s="18"/>
      <c r="L259" s="18"/>
      <c r="M259" s="5"/>
    </row>
    <row r="260" spans="1:13">
      <c r="A260">
        <v>253</v>
      </c>
      <c r="B260" s="17"/>
      <c r="C260" s="17"/>
      <c r="D260" s="17"/>
      <c r="E260" s="28"/>
      <c r="F260" s="28"/>
      <c r="G260" s="19"/>
      <c r="H260" s="33"/>
      <c r="I260" s="30"/>
      <c r="J260" s="43" t="e">
        <f t="shared" si="5"/>
        <v>#DIV/0!</v>
      </c>
      <c r="K260" s="18"/>
      <c r="L260" s="18"/>
      <c r="M260" s="5"/>
    </row>
    <row r="261" spans="1:13">
      <c r="A261">
        <v>254</v>
      </c>
      <c r="B261" s="17"/>
      <c r="C261" s="17"/>
      <c r="D261" s="17"/>
      <c r="E261" s="28"/>
      <c r="F261" s="28"/>
      <c r="G261" s="19"/>
      <c r="H261" s="33"/>
      <c r="I261" s="30"/>
      <c r="J261" s="9" t="e">
        <f t="shared" si="5"/>
        <v>#DIV/0!</v>
      </c>
      <c r="K261" s="18"/>
      <c r="L261" s="18"/>
      <c r="M261" s="5"/>
    </row>
    <row r="262" spans="1:13">
      <c r="A262">
        <v>255</v>
      </c>
      <c r="B262" s="17"/>
      <c r="C262" s="17"/>
      <c r="D262" s="17"/>
      <c r="E262" s="28"/>
      <c r="F262" s="28"/>
      <c r="G262" s="19"/>
      <c r="H262" s="33"/>
      <c r="I262" s="30"/>
      <c r="J262" s="9" t="e">
        <f t="shared" si="5"/>
        <v>#DIV/0!</v>
      </c>
      <c r="K262" s="18"/>
      <c r="L262" s="18"/>
      <c r="M262" s="5"/>
    </row>
    <row r="263" spans="1:13">
      <c r="A263" s="42">
        <v>256</v>
      </c>
      <c r="B263" s="17"/>
      <c r="C263" s="17"/>
      <c r="D263" s="17"/>
      <c r="E263" s="28"/>
      <c r="F263" s="28"/>
      <c r="G263" s="19"/>
      <c r="H263" s="33"/>
      <c r="I263" s="30"/>
      <c r="J263" s="9" t="e">
        <f t="shared" si="5"/>
        <v>#DIV/0!</v>
      </c>
      <c r="K263" s="18"/>
      <c r="L263" s="18"/>
      <c r="M263" s="5"/>
    </row>
    <row r="264" spans="1:13">
      <c r="A264" s="42">
        <v>257</v>
      </c>
      <c r="B264" s="17"/>
      <c r="C264" s="17"/>
      <c r="D264" s="17"/>
      <c r="E264" s="28"/>
      <c r="F264" s="28"/>
      <c r="G264" s="19"/>
      <c r="H264" s="33"/>
      <c r="I264" s="30"/>
      <c r="J264" s="9" t="e">
        <f t="shared" si="5"/>
        <v>#DIV/0!</v>
      </c>
      <c r="K264" s="18"/>
      <c r="L264" s="18"/>
      <c r="M264" s="5"/>
    </row>
    <row r="265" spans="1:13">
      <c r="A265">
        <v>258</v>
      </c>
      <c r="B265" s="17"/>
      <c r="C265" s="17"/>
      <c r="D265" s="17"/>
      <c r="E265" s="28"/>
      <c r="F265" s="28"/>
      <c r="G265" s="19"/>
      <c r="H265" s="33"/>
      <c r="I265" s="30"/>
      <c r="J265" s="43" t="e">
        <f t="shared" si="5"/>
        <v>#DIV/0!</v>
      </c>
      <c r="K265" s="18"/>
      <c r="L265" s="18"/>
      <c r="M265" s="5"/>
    </row>
    <row r="266" spans="1:13">
      <c r="A266">
        <v>259</v>
      </c>
      <c r="B266" s="17"/>
      <c r="C266" s="17"/>
      <c r="D266" s="17"/>
      <c r="E266" s="28"/>
      <c r="F266" s="28"/>
      <c r="G266" s="19"/>
      <c r="H266" s="33"/>
      <c r="I266" s="30"/>
      <c r="J266" s="43" t="e">
        <f t="shared" si="5"/>
        <v>#DIV/0!</v>
      </c>
      <c r="K266" s="18"/>
      <c r="L266" s="18"/>
      <c r="M266" s="5"/>
    </row>
    <row r="267" spans="1:13">
      <c r="A267">
        <v>260</v>
      </c>
      <c r="B267" s="17"/>
      <c r="C267" s="17"/>
      <c r="D267" s="17"/>
      <c r="E267" s="28"/>
      <c r="F267" s="28"/>
      <c r="G267" s="19"/>
      <c r="H267" s="33"/>
      <c r="I267" s="30"/>
      <c r="J267" s="9" t="e">
        <f t="shared" ref="J267:J330" si="6">H267/I267</f>
        <v>#DIV/0!</v>
      </c>
      <c r="K267" s="18"/>
      <c r="L267" s="18"/>
      <c r="M267" s="5"/>
    </row>
    <row r="268" spans="1:13">
      <c r="A268">
        <v>261</v>
      </c>
      <c r="B268" s="17"/>
      <c r="C268" s="17"/>
      <c r="D268" s="17"/>
      <c r="E268" s="28"/>
      <c r="F268" s="28"/>
      <c r="G268" s="19"/>
      <c r="H268" s="33"/>
      <c r="I268" s="30"/>
      <c r="J268" s="43" t="e">
        <f t="shared" si="6"/>
        <v>#DIV/0!</v>
      </c>
      <c r="K268" s="18"/>
      <c r="L268" s="18"/>
      <c r="M268" s="5"/>
    </row>
    <row r="269" spans="1:13">
      <c r="A269">
        <v>262</v>
      </c>
      <c r="B269" s="17"/>
      <c r="C269" s="17"/>
      <c r="D269" s="17"/>
      <c r="E269" s="28"/>
      <c r="F269" s="28"/>
      <c r="G269" s="19"/>
      <c r="H269" s="33"/>
      <c r="I269" s="30"/>
      <c r="J269" s="43" t="e">
        <f t="shared" si="6"/>
        <v>#DIV/0!</v>
      </c>
      <c r="K269" s="18"/>
      <c r="L269" s="18"/>
      <c r="M269" s="5"/>
    </row>
    <row r="270" spans="1:13">
      <c r="A270">
        <v>263</v>
      </c>
      <c r="B270" s="17"/>
      <c r="C270" s="17"/>
      <c r="D270" s="17"/>
      <c r="E270" s="28"/>
      <c r="F270" s="28"/>
      <c r="G270" s="19"/>
      <c r="H270" s="33"/>
      <c r="I270" s="30"/>
      <c r="J270" s="9" t="e">
        <f t="shared" si="6"/>
        <v>#DIV/0!</v>
      </c>
      <c r="K270" s="18"/>
      <c r="L270" s="18"/>
      <c r="M270" s="5"/>
    </row>
    <row r="271" spans="1:13">
      <c r="A271">
        <v>264</v>
      </c>
      <c r="B271" s="17"/>
      <c r="C271" s="17"/>
      <c r="D271" s="17"/>
      <c r="E271" s="28"/>
      <c r="F271" s="28"/>
      <c r="G271" s="19"/>
      <c r="H271" s="33"/>
      <c r="I271" s="30"/>
      <c r="J271" s="9" t="e">
        <f t="shared" si="6"/>
        <v>#DIV/0!</v>
      </c>
      <c r="K271" s="18"/>
      <c r="L271" s="18"/>
      <c r="M271" s="5"/>
    </row>
    <row r="272" spans="1:13">
      <c r="A272">
        <v>265</v>
      </c>
      <c r="B272" s="17"/>
      <c r="C272" s="17"/>
      <c r="D272" s="17"/>
      <c r="E272" s="28"/>
      <c r="F272" s="28"/>
      <c r="G272" s="19"/>
      <c r="H272" s="33"/>
      <c r="I272" s="30"/>
      <c r="J272" s="9" t="e">
        <f t="shared" si="6"/>
        <v>#DIV/0!</v>
      </c>
      <c r="K272" s="18"/>
      <c r="L272" s="18"/>
      <c r="M272" s="5"/>
    </row>
    <row r="273" spans="1:13">
      <c r="A273" s="42">
        <v>266</v>
      </c>
      <c r="B273" s="17"/>
      <c r="C273" s="17"/>
      <c r="D273" s="17"/>
      <c r="E273" s="28"/>
      <c r="F273" s="28"/>
      <c r="G273" s="19"/>
      <c r="H273" s="33"/>
      <c r="I273" s="30"/>
      <c r="J273" s="9" t="e">
        <f t="shared" si="6"/>
        <v>#DIV/0!</v>
      </c>
      <c r="K273" s="18"/>
      <c r="L273" s="18"/>
      <c r="M273" s="5"/>
    </row>
    <row r="274" spans="1:13">
      <c r="A274" s="42">
        <v>267</v>
      </c>
      <c r="B274" s="17"/>
      <c r="C274" s="17"/>
      <c r="D274" s="17"/>
      <c r="E274" s="28"/>
      <c r="F274" s="28"/>
      <c r="G274" s="19"/>
      <c r="H274" s="33"/>
      <c r="I274" s="30"/>
      <c r="J274" s="43" t="e">
        <f t="shared" si="6"/>
        <v>#DIV/0!</v>
      </c>
      <c r="K274" s="18"/>
      <c r="L274" s="18"/>
      <c r="M274" s="5"/>
    </row>
    <row r="275" spans="1:13">
      <c r="A275">
        <v>268</v>
      </c>
      <c r="B275" s="17"/>
      <c r="C275" s="17"/>
      <c r="D275" s="17"/>
      <c r="E275" s="28"/>
      <c r="F275" s="28"/>
      <c r="G275" s="19"/>
      <c r="H275" s="33"/>
      <c r="I275" s="30"/>
      <c r="J275" s="43" t="e">
        <f t="shared" si="6"/>
        <v>#DIV/0!</v>
      </c>
      <c r="K275" s="18"/>
      <c r="L275" s="18"/>
      <c r="M275" s="5"/>
    </row>
    <row r="276" spans="1:13">
      <c r="A276">
        <v>269</v>
      </c>
      <c r="B276" s="17"/>
      <c r="C276" s="17"/>
      <c r="D276" s="17"/>
      <c r="E276" s="28"/>
      <c r="F276" s="28"/>
      <c r="G276" s="19"/>
      <c r="H276" s="33"/>
      <c r="I276" s="30"/>
      <c r="J276" s="9" t="e">
        <f t="shared" si="6"/>
        <v>#DIV/0!</v>
      </c>
      <c r="K276" s="18"/>
      <c r="L276" s="18"/>
      <c r="M276" s="5"/>
    </row>
    <row r="277" spans="1:13">
      <c r="A277">
        <v>270</v>
      </c>
      <c r="B277" s="17"/>
      <c r="C277" s="17"/>
      <c r="D277" s="17"/>
      <c r="E277" s="28"/>
      <c r="F277" s="28"/>
      <c r="G277" s="19"/>
      <c r="H277" s="33"/>
      <c r="I277" s="30"/>
      <c r="J277" s="43" t="e">
        <f t="shared" si="6"/>
        <v>#DIV/0!</v>
      </c>
      <c r="K277" s="18"/>
      <c r="L277" s="18"/>
      <c r="M277" s="5"/>
    </row>
    <row r="278" spans="1:13">
      <c r="A278">
        <v>271</v>
      </c>
      <c r="B278" s="17"/>
      <c r="C278" s="17"/>
      <c r="D278" s="17"/>
      <c r="E278" s="28"/>
      <c r="F278" s="28"/>
      <c r="G278" s="19"/>
      <c r="H278" s="33"/>
      <c r="I278" s="30"/>
      <c r="J278" s="43" t="e">
        <f t="shared" si="6"/>
        <v>#DIV/0!</v>
      </c>
      <c r="K278" s="18"/>
      <c r="L278" s="18"/>
      <c r="M278" s="5"/>
    </row>
    <row r="279" spans="1:13">
      <c r="A279">
        <v>272</v>
      </c>
      <c r="B279" s="17"/>
      <c r="C279" s="17"/>
      <c r="D279" s="17"/>
      <c r="E279" s="28"/>
      <c r="F279" s="28"/>
      <c r="G279" s="19"/>
      <c r="H279" s="33"/>
      <c r="I279" s="30"/>
      <c r="J279" s="9" t="e">
        <f t="shared" si="6"/>
        <v>#DIV/0!</v>
      </c>
      <c r="K279" s="18"/>
      <c r="L279" s="18"/>
      <c r="M279" s="5"/>
    </row>
    <row r="280" spans="1:13">
      <c r="A280">
        <v>273</v>
      </c>
      <c r="B280" s="17"/>
      <c r="C280" s="17"/>
      <c r="D280" s="17"/>
      <c r="E280" s="28"/>
      <c r="F280" s="28"/>
      <c r="G280" s="19"/>
      <c r="H280" s="33"/>
      <c r="I280" s="30"/>
      <c r="J280" s="9" t="e">
        <f t="shared" si="6"/>
        <v>#DIV/0!</v>
      </c>
      <c r="K280" s="18"/>
      <c r="L280" s="18"/>
      <c r="M280" s="5"/>
    </row>
    <row r="281" spans="1:13">
      <c r="A281">
        <v>274</v>
      </c>
      <c r="B281" s="17"/>
      <c r="C281" s="17"/>
      <c r="D281" s="17"/>
      <c r="E281" s="28"/>
      <c r="F281" s="28"/>
      <c r="G281" s="19"/>
      <c r="H281" s="33"/>
      <c r="I281" s="30"/>
      <c r="J281" s="9" t="e">
        <f t="shared" si="6"/>
        <v>#DIV/0!</v>
      </c>
      <c r="K281" s="18"/>
      <c r="L281" s="18"/>
      <c r="M281" s="5"/>
    </row>
    <row r="282" spans="1:13">
      <c r="A282">
        <v>275</v>
      </c>
      <c r="B282" s="17"/>
      <c r="C282" s="17"/>
      <c r="D282" s="17"/>
      <c r="E282" s="28"/>
      <c r="F282" s="28"/>
      <c r="G282" s="19"/>
      <c r="H282" s="33"/>
      <c r="I282" s="30"/>
      <c r="J282" s="9" t="e">
        <f t="shared" si="6"/>
        <v>#DIV/0!</v>
      </c>
      <c r="K282" s="18"/>
      <c r="L282" s="18"/>
      <c r="M282" s="5"/>
    </row>
    <row r="283" spans="1:13">
      <c r="A283" s="42">
        <v>276</v>
      </c>
      <c r="B283" s="17"/>
      <c r="C283" s="17"/>
      <c r="D283" s="17"/>
      <c r="E283" s="28"/>
      <c r="F283" s="28"/>
      <c r="G283" s="19"/>
      <c r="H283" s="33"/>
      <c r="I283" s="30"/>
      <c r="J283" s="43" t="e">
        <f t="shared" si="6"/>
        <v>#DIV/0!</v>
      </c>
      <c r="K283" s="18"/>
      <c r="L283" s="18"/>
      <c r="M283" s="5"/>
    </row>
    <row r="284" spans="1:13">
      <c r="A284" s="42">
        <v>277</v>
      </c>
      <c r="B284" s="17"/>
      <c r="C284" s="17"/>
      <c r="D284" s="17"/>
      <c r="E284" s="28"/>
      <c r="F284" s="28"/>
      <c r="G284" s="19"/>
      <c r="H284" s="33"/>
      <c r="I284" s="30"/>
      <c r="J284" s="43" t="e">
        <f t="shared" si="6"/>
        <v>#DIV/0!</v>
      </c>
      <c r="K284" s="18"/>
      <c r="L284" s="18"/>
      <c r="M284" s="5"/>
    </row>
    <row r="285" spans="1:13">
      <c r="A285">
        <v>278</v>
      </c>
      <c r="B285" s="17"/>
      <c r="C285" s="17"/>
      <c r="D285" s="17"/>
      <c r="E285" s="28"/>
      <c r="F285" s="28"/>
      <c r="G285" s="19"/>
      <c r="H285" s="33"/>
      <c r="I285" s="30"/>
      <c r="J285" s="9" t="e">
        <f t="shared" si="6"/>
        <v>#DIV/0!</v>
      </c>
      <c r="K285" s="18"/>
      <c r="L285" s="18"/>
      <c r="M285" s="5"/>
    </row>
    <row r="286" spans="1:13">
      <c r="A286">
        <v>279</v>
      </c>
      <c r="B286" s="17"/>
      <c r="C286" s="17"/>
      <c r="D286" s="17"/>
      <c r="E286" s="28"/>
      <c r="F286" s="28"/>
      <c r="G286" s="19"/>
      <c r="H286" s="33"/>
      <c r="I286" s="30"/>
      <c r="J286" s="43" t="e">
        <f t="shared" si="6"/>
        <v>#DIV/0!</v>
      </c>
      <c r="K286" s="18"/>
      <c r="L286" s="18"/>
      <c r="M286" s="5"/>
    </row>
    <row r="287" spans="1:13">
      <c r="A287">
        <v>280</v>
      </c>
      <c r="B287" s="17"/>
      <c r="C287" s="17"/>
      <c r="D287" s="17"/>
      <c r="E287" s="28"/>
      <c r="F287" s="28"/>
      <c r="G287" s="19"/>
      <c r="H287" s="33"/>
      <c r="I287" s="30"/>
      <c r="J287" s="43" t="e">
        <f t="shared" si="6"/>
        <v>#DIV/0!</v>
      </c>
      <c r="K287" s="18"/>
      <c r="L287" s="18"/>
      <c r="M287" s="5"/>
    </row>
    <row r="288" spans="1:13">
      <c r="A288">
        <v>281</v>
      </c>
      <c r="B288" s="17"/>
      <c r="C288" s="17"/>
      <c r="D288" s="17"/>
      <c r="E288" s="28"/>
      <c r="F288" s="28"/>
      <c r="G288" s="19"/>
      <c r="H288" s="33"/>
      <c r="I288" s="30"/>
      <c r="J288" s="9" t="e">
        <f t="shared" si="6"/>
        <v>#DIV/0!</v>
      </c>
      <c r="K288" s="18"/>
      <c r="L288" s="18"/>
      <c r="M288" s="5"/>
    </row>
    <row r="289" spans="1:13">
      <c r="A289">
        <v>282</v>
      </c>
      <c r="B289" s="17"/>
      <c r="C289" s="17"/>
      <c r="D289" s="17"/>
      <c r="E289" s="28"/>
      <c r="F289" s="28"/>
      <c r="G289" s="19"/>
      <c r="H289" s="33"/>
      <c r="I289" s="30"/>
      <c r="J289" s="9" t="e">
        <f t="shared" si="6"/>
        <v>#DIV/0!</v>
      </c>
      <c r="K289" s="18"/>
      <c r="L289" s="18"/>
      <c r="M289" s="5"/>
    </row>
    <row r="290" spans="1:13">
      <c r="A290">
        <v>283</v>
      </c>
      <c r="B290" s="17"/>
      <c r="C290" s="17"/>
      <c r="D290" s="17"/>
      <c r="E290" s="28"/>
      <c r="F290" s="28"/>
      <c r="G290" s="19"/>
      <c r="H290" s="33"/>
      <c r="I290" s="30"/>
      <c r="J290" s="9" t="e">
        <f t="shared" si="6"/>
        <v>#DIV/0!</v>
      </c>
      <c r="K290" s="18"/>
      <c r="L290" s="18"/>
      <c r="M290" s="5"/>
    </row>
    <row r="291" spans="1:13">
      <c r="A291">
        <v>284</v>
      </c>
      <c r="B291" s="17"/>
      <c r="C291" s="17"/>
      <c r="D291" s="17"/>
      <c r="E291" s="28"/>
      <c r="F291" s="28"/>
      <c r="G291" s="19"/>
      <c r="H291" s="33"/>
      <c r="I291" s="30"/>
      <c r="J291" s="9" t="e">
        <f t="shared" si="6"/>
        <v>#DIV/0!</v>
      </c>
      <c r="K291" s="18"/>
      <c r="L291" s="18"/>
      <c r="M291" s="5"/>
    </row>
    <row r="292" spans="1:13">
      <c r="A292">
        <v>285</v>
      </c>
      <c r="B292" s="17"/>
      <c r="C292" s="17"/>
      <c r="D292" s="17"/>
      <c r="E292" s="28"/>
      <c r="F292" s="28"/>
      <c r="G292" s="19"/>
      <c r="H292" s="33"/>
      <c r="I292" s="30"/>
      <c r="J292" s="43" t="e">
        <f t="shared" si="6"/>
        <v>#DIV/0!</v>
      </c>
      <c r="K292" s="18"/>
      <c r="L292" s="18"/>
      <c r="M292" s="5"/>
    </row>
    <row r="293" spans="1:13">
      <c r="A293" s="42">
        <v>286</v>
      </c>
      <c r="B293" s="17"/>
      <c r="C293" s="17"/>
      <c r="D293" s="17"/>
      <c r="E293" s="28"/>
      <c r="F293" s="28"/>
      <c r="G293" s="19"/>
      <c r="H293" s="33"/>
      <c r="I293" s="30"/>
      <c r="J293" s="43" t="e">
        <f t="shared" si="6"/>
        <v>#DIV/0!</v>
      </c>
      <c r="K293" s="18"/>
      <c r="L293" s="18"/>
      <c r="M293" s="5"/>
    </row>
    <row r="294" spans="1:13">
      <c r="A294" s="42">
        <v>287</v>
      </c>
      <c r="B294" s="17"/>
      <c r="C294" s="17"/>
      <c r="D294" s="17"/>
      <c r="E294" s="28"/>
      <c r="F294" s="28"/>
      <c r="G294" s="19"/>
      <c r="H294" s="33"/>
      <c r="I294" s="30"/>
      <c r="J294" s="9" t="e">
        <f t="shared" si="6"/>
        <v>#DIV/0!</v>
      </c>
      <c r="K294" s="18"/>
      <c r="L294" s="18"/>
      <c r="M294" s="5"/>
    </row>
    <row r="295" spans="1:13">
      <c r="A295">
        <v>288</v>
      </c>
      <c r="B295" s="17"/>
      <c r="C295" s="17"/>
      <c r="D295" s="17"/>
      <c r="E295" s="28"/>
      <c r="F295" s="28"/>
      <c r="G295" s="19"/>
      <c r="H295" s="33"/>
      <c r="I295" s="30"/>
      <c r="J295" s="43" t="e">
        <f t="shared" si="6"/>
        <v>#DIV/0!</v>
      </c>
      <c r="K295" s="18"/>
      <c r="L295" s="18"/>
      <c r="M295" s="5"/>
    </row>
    <row r="296" spans="1:13">
      <c r="A296">
        <v>289</v>
      </c>
      <c r="B296" s="17"/>
      <c r="C296" s="17"/>
      <c r="D296" s="17"/>
      <c r="E296" s="28"/>
      <c r="F296" s="28"/>
      <c r="G296" s="19"/>
      <c r="H296" s="33"/>
      <c r="I296" s="30"/>
      <c r="J296" s="43" t="e">
        <f t="shared" si="6"/>
        <v>#DIV/0!</v>
      </c>
      <c r="K296" s="18"/>
      <c r="L296" s="18"/>
      <c r="M296" s="5"/>
    </row>
    <row r="297" spans="1:13">
      <c r="A297">
        <v>290</v>
      </c>
      <c r="B297" s="17"/>
      <c r="C297" s="17"/>
      <c r="D297" s="17"/>
      <c r="E297" s="28"/>
      <c r="F297" s="28"/>
      <c r="G297" s="19"/>
      <c r="H297" s="33"/>
      <c r="I297" s="30"/>
      <c r="J297" s="9" t="e">
        <f t="shared" si="6"/>
        <v>#DIV/0!</v>
      </c>
      <c r="K297" s="18"/>
      <c r="L297" s="18"/>
      <c r="M297" s="5"/>
    </row>
    <row r="298" spans="1:13">
      <c r="A298">
        <v>291</v>
      </c>
      <c r="B298" s="17"/>
      <c r="C298" s="17"/>
      <c r="D298" s="17"/>
      <c r="E298" s="28"/>
      <c r="F298" s="28"/>
      <c r="G298" s="19"/>
      <c r="H298" s="33"/>
      <c r="I298" s="30"/>
      <c r="J298" s="9" t="e">
        <f t="shared" si="6"/>
        <v>#DIV/0!</v>
      </c>
      <c r="K298" s="18"/>
      <c r="L298" s="18"/>
      <c r="M298" s="5"/>
    </row>
    <row r="299" spans="1:13">
      <c r="A299">
        <v>292</v>
      </c>
      <c r="B299" s="17"/>
      <c r="C299" s="17"/>
      <c r="D299" s="17"/>
      <c r="E299" s="28"/>
      <c r="F299" s="28"/>
      <c r="G299" s="19"/>
      <c r="H299" s="33"/>
      <c r="I299" s="30"/>
      <c r="J299" s="9" t="e">
        <f t="shared" si="6"/>
        <v>#DIV/0!</v>
      </c>
      <c r="K299" s="18"/>
      <c r="L299" s="18"/>
      <c r="M299" s="5"/>
    </row>
    <row r="300" spans="1:13">
      <c r="A300">
        <v>293</v>
      </c>
      <c r="B300" s="17"/>
      <c r="C300" s="17"/>
      <c r="D300" s="17"/>
      <c r="E300" s="28"/>
      <c r="F300" s="28"/>
      <c r="G300" s="19"/>
      <c r="H300" s="33"/>
      <c r="I300" s="30"/>
      <c r="J300" s="9" t="e">
        <f t="shared" si="6"/>
        <v>#DIV/0!</v>
      </c>
      <c r="K300" s="18"/>
      <c r="L300" s="18"/>
      <c r="M300" s="5"/>
    </row>
    <row r="301" spans="1:13">
      <c r="A301">
        <v>294</v>
      </c>
      <c r="B301" s="17"/>
      <c r="C301" s="17"/>
      <c r="D301" s="17"/>
      <c r="E301" s="28"/>
      <c r="F301" s="28"/>
      <c r="G301" s="19"/>
      <c r="H301" s="33"/>
      <c r="I301" s="30"/>
      <c r="J301" s="43" t="e">
        <f t="shared" si="6"/>
        <v>#DIV/0!</v>
      </c>
      <c r="K301" s="18"/>
      <c r="L301" s="18"/>
      <c r="M301" s="5"/>
    </row>
    <row r="302" spans="1:13">
      <c r="A302">
        <v>295</v>
      </c>
      <c r="B302" s="17"/>
      <c r="C302" s="17"/>
      <c r="D302" s="17"/>
      <c r="E302" s="28"/>
      <c r="F302" s="28"/>
      <c r="G302" s="19"/>
      <c r="H302" s="33"/>
      <c r="I302" s="30"/>
      <c r="J302" s="43" t="e">
        <f t="shared" si="6"/>
        <v>#DIV/0!</v>
      </c>
      <c r="K302" s="18"/>
      <c r="L302" s="18"/>
      <c r="M302" s="5"/>
    </row>
    <row r="303" spans="1:13">
      <c r="A303" s="42">
        <v>296</v>
      </c>
      <c r="B303" s="17"/>
      <c r="C303" s="17"/>
      <c r="D303" s="17"/>
      <c r="E303" s="28"/>
      <c r="F303" s="28"/>
      <c r="G303" s="19"/>
      <c r="H303" s="33"/>
      <c r="I303" s="30"/>
      <c r="J303" s="9" t="e">
        <f t="shared" si="6"/>
        <v>#DIV/0!</v>
      </c>
      <c r="K303" s="18"/>
      <c r="L303" s="18"/>
      <c r="M303" s="5"/>
    </row>
    <row r="304" spans="1:13">
      <c r="A304" s="42">
        <v>297</v>
      </c>
      <c r="B304" s="17"/>
      <c r="C304" s="17"/>
      <c r="D304" s="17"/>
      <c r="E304" s="28"/>
      <c r="F304" s="28"/>
      <c r="G304" s="19"/>
      <c r="H304" s="33"/>
      <c r="I304" s="30"/>
      <c r="J304" s="43" t="e">
        <f t="shared" si="6"/>
        <v>#DIV/0!</v>
      </c>
      <c r="K304" s="18"/>
      <c r="L304" s="18"/>
      <c r="M304" s="5"/>
    </row>
    <row r="305" spans="1:13">
      <c r="A305">
        <v>298</v>
      </c>
      <c r="B305" s="17"/>
      <c r="C305" s="17"/>
      <c r="D305" s="17"/>
      <c r="E305" s="28"/>
      <c r="F305" s="28"/>
      <c r="G305" s="19"/>
      <c r="H305" s="33"/>
      <c r="I305" s="30"/>
      <c r="J305" s="43" t="e">
        <f t="shared" si="6"/>
        <v>#DIV/0!</v>
      </c>
      <c r="K305" s="18"/>
      <c r="L305" s="18"/>
      <c r="M305" s="5"/>
    </row>
    <row r="306" spans="1:13">
      <c r="A306">
        <v>299</v>
      </c>
      <c r="B306" s="17"/>
      <c r="C306" s="17"/>
      <c r="D306" s="17"/>
      <c r="E306" s="28"/>
      <c r="F306" s="28"/>
      <c r="G306" s="19"/>
      <c r="H306" s="33"/>
      <c r="I306" s="30"/>
      <c r="J306" s="9" t="e">
        <f t="shared" si="6"/>
        <v>#DIV/0!</v>
      </c>
      <c r="K306" s="18"/>
      <c r="L306" s="18"/>
      <c r="M306" s="5"/>
    </row>
    <row r="307" spans="1:13">
      <c r="A307">
        <v>300</v>
      </c>
      <c r="B307" s="17"/>
      <c r="C307" s="17"/>
      <c r="D307" s="17"/>
      <c r="E307" s="28"/>
      <c r="F307" s="28"/>
      <c r="G307" s="19"/>
      <c r="H307" s="33"/>
      <c r="I307" s="30"/>
      <c r="J307" s="9" t="e">
        <f t="shared" si="6"/>
        <v>#DIV/0!</v>
      </c>
      <c r="K307" s="18"/>
      <c r="L307" s="18"/>
      <c r="M307" s="5"/>
    </row>
    <row r="308" spans="1:13">
      <c r="A308">
        <v>301</v>
      </c>
      <c r="B308" s="17"/>
      <c r="C308" s="17"/>
      <c r="D308" s="17"/>
      <c r="E308" s="28"/>
      <c r="F308" s="28"/>
      <c r="G308" s="19"/>
      <c r="H308" s="33"/>
      <c r="I308" s="30"/>
      <c r="J308" s="9" t="e">
        <f t="shared" si="6"/>
        <v>#DIV/0!</v>
      </c>
      <c r="K308" s="18"/>
      <c r="L308" s="18"/>
      <c r="M308" s="5"/>
    </row>
    <row r="309" spans="1:13">
      <c r="A309">
        <v>302</v>
      </c>
      <c r="B309" s="17"/>
      <c r="C309" s="17"/>
      <c r="D309" s="17"/>
      <c r="E309" s="28"/>
      <c r="F309" s="28"/>
      <c r="G309" s="19"/>
      <c r="H309" s="33"/>
      <c r="I309" s="30"/>
      <c r="J309" s="9" t="e">
        <f t="shared" si="6"/>
        <v>#DIV/0!</v>
      </c>
      <c r="K309" s="18"/>
      <c r="L309" s="18"/>
      <c r="M309" s="5"/>
    </row>
    <row r="310" spans="1:13">
      <c r="A310">
        <v>303</v>
      </c>
      <c r="B310" s="17"/>
      <c r="C310" s="17"/>
      <c r="D310" s="17"/>
      <c r="E310" s="28"/>
      <c r="F310" s="28"/>
      <c r="G310" s="19"/>
      <c r="H310" s="33"/>
      <c r="I310" s="30"/>
      <c r="J310" s="43" t="e">
        <f t="shared" si="6"/>
        <v>#DIV/0!</v>
      </c>
      <c r="K310" s="18"/>
      <c r="L310" s="18"/>
      <c r="M310" s="5"/>
    </row>
    <row r="311" spans="1:13">
      <c r="A311">
        <v>304</v>
      </c>
      <c r="B311" s="17"/>
      <c r="C311" s="17"/>
      <c r="D311" s="17"/>
      <c r="E311" s="28"/>
      <c r="F311" s="28"/>
      <c r="G311" s="19"/>
      <c r="H311" s="33"/>
      <c r="I311" s="30"/>
      <c r="J311" s="43" t="e">
        <f t="shared" si="6"/>
        <v>#DIV/0!</v>
      </c>
      <c r="K311" s="18"/>
      <c r="L311" s="18"/>
      <c r="M311" s="5"/>
    </row>
    <row r="312" spans="1:13">
      <c r="A312">
        <v>305</v>
      </c>
      <c r="B312" s="17"/>
      <c r="C312" s="17"/>
      <c r="D312" s="17"/>
      <c r="E312" s="28"/>
      <c r="F312" s="28"/>
      <c r="G312" s="19"/>
      <c r="H312" s="33"/>
      <c r="I312" s="30"/>
      <c r="J312" s="9" t="e">
        <f t="shared" si="6"/>
        <v>#DIV/0!</v>
      </c>
      <c r="K312" s="18"/>
      <c r="L312" s="18"/>
      <c r="M312" s="5"/>
    </row>
    <row r="313" spans="1:13">
      <c r="A313" s="42">
        <v>306</v>
      </c>
      <c r="B313" s="17"/>
      <c r="C313" s="17"/>
      <c r="D313" s="17"/>
      <c r="E313" s="28"/>
      <c r="F313" s="28"/>
      <c r="G313" s="19"/>
      <c r="H313" s="33"/>
      <c r="I313" s="30"/>
      <c r="J313" s="43" t="e">
        <f t="shared" si="6"/>
        <v>#DIV/0!</v>
      </c>
      <c r="K313" s="18"/>
      <c r="L313" s="18"/>
      <c r="M313" s="5"/>
    </row>
    <row r="314" spans="1:13">
      <c r="A314" s="42">
        <v>307</v>
      </c>
      <c r="B314" s="17"/>
      <c r="C314" s="17"/>
      <c r="D314" s="17"/>
      <c r="E314" s="28"/>
      <c r="F314" s="28"/>
      <c r="G314" s="19"/>
      <c r="H314" s="33"/>
      <c r="I314" s="30"/>
      <c r="J314" s="43" t="e">
        <f t="shared" si="6"/>
        <v>#DIV/0!</v>
      </c>
      <c r="K314" s="18"/>
      <c r="L314" s="18"/>
      <c r="M314" s="5"/>
    </row>
    <row r="315" spans="1:13">
      <c r="A315">
        <v>308</v>
      </c>
      <c r="B315" s="17"/>
      <c r="C315" s="17"/>
      <c r="D315" s="17"/>
      <c r="E315" s="28"/>
      <c r="F315" s="28"/>
      <c r="G315" s="19"/>
      <c r="H315" s="33"/>
      <c r="I315" s="30"/>
      <c r="J315" s="9" t="e">
        <f t="shared" si="6"/>
        <v>#DIV/0!</v>
      </c>
      <c r="K315" s="18"/>
      <c r="L315" s="18"/>
      <c r="M315" s="5"/>
    </row>
    <row r="316" spans="1:13">
      <c r="A316">
        <v>309</v>
      </c>
      <c r="B316" s="17"/>
      <c r="C316" s="17"/>
      <c r="D316" s="17"/>
      <c r="E316" s="28"/>
      <c r="F316" s="28"/>
      <c r="G316" s="19"/>
      <c r="H316" s="33"/>
      <c r="I316" s="30"/>
      <c r="J316" s="9" t="e">
        <f t="shared" si="6"/>
        <v>#DIV/0!</v>
      </c>
      <c r="K316" s="18"/>
      <c r="L316" s="18"/>
      <c r="M316" s="5"/>
    </row>
    <row r="317" spans="1:13">
      <c r="A317">
        <v>310</v>
      </c>
      <c r="B317" s="17"/>
      <c r="C317" s="17"/>
      <c r="D317" s="17"/>
      <c r="E317" s="28"/>
      <c r="F317" s="28"/>
      <c r="G317" s="19"/>
      <c r="H317" s="33"/>
      <c r="I317" s="30"/>
      <c r="J317" s="9" t="e">
        <f t="shared" si="6"/>
        <v>#DIV/0!</v>
      </c>
      <c r="K317" s="18"/>
      <c r="L317" s="18"/>
      <c r="M317" s="5"/>
    </row>
    <row r="318" spans="1:13">
      <c r="A318">
        <v>311</v>
      </c>
      <c r="B318" s="17"/>
      <c r="C318" s="17"/>
      <c r="D318" s="17"/>
      <c r="E318" s="28"/>
      <c r="F318" s="28"/>
      <c r="G318" s="19"/>
      <c r="H318" s="33"/>
      <c r="I318" s="30"/>
      <c r="J318" s="9" t="e">
        <f t="shared" si="6"/>
        <v>#DIV/0!</v>
      </c>
      <c r="K318" s="18"/>
      <c r="L318" s="18"/>
      <c r="M318" s="5"/>
    </row>
    <row r="319" spans="1:13">
      <c r="A319">
        <v>312</v>
      </c>
      <c r="B319" s="17"/>
      <c r="C319" s="17"/>
      <c r="D319" s="17"/>
      <c r="E319" s="28"/>
      <c r="F319" s="28"/>
      <c r="G319" s="19"/>
      <c r="H319" s="33"/>
      <c r="I319" s="30"/>
      <c r="J319" s="43" t="e">
        <f t="shared" si="6"/>
        <v>#DIV/0!</v>
      </c>
      <c r="K319" s="18"/>
      <c r="L319" s="18"/>
      <c r="M319" s="5"/>
    </row>
    <row r="320" spans="1:13">
      <c r="A320">
        <v>313</v>
      </c>
      <c r="B320" s="17"/>
      <c r="C320" s="17"/>
      <c r="D320" s="17"/>
      <c r="E320" s="28"/>
      <c r="F320" s="28"/>
      <c r="G320" s="19"/>
      <c r="H320" s="33"/>
      <c r="I320" s="30"/>
      <c r="J320" s="43" t="e">
        <f t="shared" si="6"/>
        <v>#DIV/0!</v>
      </c>
      <c r="K320" s="18"/>
      <c r="L320" s="18"/>
      <c r="M320" s="5"/>
    </row>
    <row r="321" spans="1:13">
      <c r="A321">
        <v>314</v>
      </c>
      <c r="B321" s="17"/>
      <c r="C321" s="17"/>
      <c r="D321" s="17"/>
      <c r="E321" s="28"/>
      <c r="F321" s="28"/>
      <c r="G321" s="19"/>
      <c r="H321" s="33"/>
      <c r="I321" s="30"/>
      <c r="J321" s="9" t="e">
        <f t="shared" si="6"/>
        <v>#DIV/0!</v>
      </c>
      <c r="K321" s="18"/>
      <c r="L321" s="18"/>
      <c r="M321" s="5"/>
    </row>
    <row r="322" spans="1:13">
      <c r="A322">
        <v>315</v>
      </c>
      <c r="B322" s="17"/>
      <c r="C322" s="17"/>
      <c r="D322" s="17"/>
      <c r="E322" s="28"/>
      <c r="F322" s="28"/>
      <c r="G322" s="19"/>
      <c r="H322" s="33"/>
      <c r="I322" s="30"/>
      <c r="J322" s="43" t="e">
        <f t="shared" si="6"/>
        <v>#DIV/0!</v>
      </c>
      <c r="K322" s="18"/>
      <c r="L322" s="18"/>
      <c r="M322" s="5"/>
    </row>
    <row r="323" spans="1:13">
      <c r="A323" s="42">
        <v>316</v>
      </c>
      <c r="B323" s="17"/>
      <c r="C323" s="17"/>
      <c r="D323" s="17"/>
      <c r="E323" s="28"/>
      <c r="F323" s="28"/>
      <c r="G323" s="19"/>
      <c r="H323" s="33"/>
      <c r="I323" s="30"/>
      <c r="J323" s="43" t="e">
        <f t="shared" si="6"/>
        <v>#DIV/0!</v>
      </c>
      <c r="K323" s="18"/>
      <c r="L323" s="18"/>
      <c r="M323" s="5"/>
    </row>
    <row r="324" spans="1:13">
      <c r="A324" s="42">
        <v>317</v>
      </c>
      <c r="B324" s="17"/>
      <c r="C324" s="17"/>
      <c r="D324" s="17"/>
      <c r="E324" s="28"/>
      <c r="F324" s="28"/>
      <c r="G324" s="19"/>
      <c r="H324" s="33"/>
      <c r="I324" s="30"/>
      <c r="J324" s="9" t="e">
        <f t="shared" si="6"/>
        <v>#DIV/0!</v>
      </c>
      <c r="K324" s="18"/>
      <c r="L324" s="18"/>
      <c r="M324" s="5"/>
    </row>
    <row r="325" spans="1:13">
      <c r="A325">
        <v>318</v>
      </c>
      <c r="B325" s="17"/>
      <c r="C325" s="17"/>
      <c r="D325" s="17"/>
      <c r="E325" s="28"/>
      <c r="F325" s="28"/>
      <c r="G325" s="19"/>
      <c r="H325" s="33"/>
      <c r="I325" s="30"/>
      <c r="J325" s="9" t="e">
        <f t="shared" si="6"/>
        <v>#DIV/0!</v>
      </c>
      <c r="K325" s="18"/>
      <c r="L325" s="18"/>
      <c r="M325" s="5"/>
    </row>
    <row r="326" spans="1:13">
      <c r="A326">
        <v>319</v>
      </c>
      <c r="B326" s="17"/>
      <c r="C326" s="17"/>
      <c r="D326" s="17"/>
      <c r="E326" s="28"/>
      <c r="F326" s="28"/>
      <c r="G326" s="19"/>
      <c r="H326" s="33"/>
      <c r="I326" s="30"/>
      <c r="J326" s="9" t="e">
        <f t="shared" si="6"/>
        <v>#DIV/0!</v>
      </c>
      <c r="K326" s="18"/>
      <c r="L326" s="18"/>
      <c r="M326" s="5"/>
    </row>
    <row r="327" spans="1:13">
      <c r="A327">
        <v>320</v>
      </c>
      <c r="B327" s="17"/>
      <c r="C327" s="17"/>
      <c r="D327" s="17"/>
      <c r="E327" s="28"/>
      <c r="F327" s="28"/>
      <c r="G327" s="19"/>
      <c r="H327" s="33"/>
      <c r="I327" s="30"/>
      <c r="J327" s="9" t="e">
        <f t="shared" si="6"/>
        <v>#DIV/0!</v>
      </c>
      <c r="K327" s="18"/>
      <c r="L327" s="18"/>
      <c r="M327" s="5"/>
    </row>
    <row r="328" spans="1:13">
      <c r="A328">
        <v>321</v>
      </c>
      <c r="B328" s="17"/>
      <c r="C328" s="17"/>
      <c r="D328" s="17"/>
      <c r="E328" s="28"/>
      <c r="F328" s="28"/>
      <c r="G328" s="19"/>
      <c r="H328" s="33"/>
      <c r="I328" s="30"/>
      <c r="J328" s="43" t="e">
        <f t="shared" si="6"/>
        <v>#DIV/0!</v>
      </c>
      <c r="K328" s="18"/>
      <c r="L328" s="18"/>
      <c r="M328" s="5"/>
    </row>
    <row r="329" spans="1:13">
      <c r="A329">
        <v>322</v>
      </c>
      <c r="B329" s="17"/>
      <c r="C329" s="17"/>
      <c r="D329" s="17"/>
      <c r="E329" s="28"/>
      <c r="F329" s="28"/>
      <c r="G329" s="19"/>
      <c r="H329" s="33"/>
      <c r="I329" s="30"/>
      <c r="J329" s="43" t="e">
        <f t="shared" si="6"/>
        <v>#DIV/0!</v>
      </c>
      <c r="K329" s="18"/>
      <c r="L329" s="18"/>
      <c r="M329" s="5"/>
    </row>
    <row r="330" spans="1:13">
      <c r="A330">
        <v>323</v>
      </c>
      <c r="B330" s="17"/>
      <c r="C330" s="17"/>
      <c r="D330" s="17"/>
      <c r="E330" s="28"/>
      <c r="F330" s="28"/>
      <c r="G330" s="19"/>
      <c r="H330" s="33"/>
      <c r="I330" s="30"/>
      <c r="J330" s="9" t="e">
        <f t="shared" si="6"/>
        <v>#DIV/0!</v>
      </c>
      <c r="K330" s="18"/>
      <c r="L330" s="18"/>
      <c r="M330" s="5"/>
    </row>
    <row r="331" spans="1:13">
      <c r="A331">
        <v>324</v>
      </c>
      <c r="B331" s="17"/>
      <c r="C331" s="17"/>
      <c r="D331" s="17"/>
      <c r="E331" s="28"/>
      <c r="F331" s="28"/>
      <c r="G331" s="19"/>
      <c r="H331" s="33"/>
      <c r="I331" s="30"/>
      <c r="J331" s="43" t="e">
        <f t="shared" ref="J331:J357" si="7">H331/I331</f>
        <v>#DIV/0!</v>
      </c>
      <c r="K331" s="18"/>
      <c r="L331" s="18"/>
      <c r="M331" s="5"/>
    </row>
    <row r="332" spans="1:13">
      <c r="A332">
        <v>325</v>
      </c>
      <c r="B332" s="17"/>
      <c r="C332" s="17"/>
      <c r="D332" s="17"/>
      <c r="E332" s="28"/>
      <c r="F332" s="28"/>
      <c r="G332" s="19"/>
      <c r="H332" s="33"/>
      <c r="I332" s="30"/>
      <c r="J332" s="43" t="e">
        <f t="shared" si="7"/>
        <v>#DIV/0!</v>
      </c>
      <c r="K332" s="18"/>
      <c r="L332" s="18"/>
      <c r="M332" s="5"/>
    </row>
    <row r="333" spans="1:13">
      <c r="A333" s="42">
        <v>326</v>
      </c>
      <c r="B333" s="17"/>
      <c r="C333" s="17"/>
      <c r="D333" s="17"/>
      <c r="E333" s="28"/>
      <c r="F333" s="28"/>
      <c r="G333" s="19"/>
      <c r="H333" s="33"/>
      <c r="I333" s="30"/>
      <c r="J333" s="9" t="e">
        <f t="shared" si="7"/>
        <v>#DIV/0!</v>
      </c>
      <c r="K333" s="18"/>
      <c r="L333" s="18"/>
      <c r="M333" s="5"/>
    </row>
    <row r="334" spans="1:13">
      <c r="A334" s="42">
        <v>327</v>
      </c>
      <c r="B334" s="17"/>
      <c r="C334" s="17"/>
      <c r="D334" s="17"/>
      <c r="E334" s="28"/>
      <c r="F334" s="28"/>
      <c r="G334" s="19"/>
      <c r="H334" s="33"/>
      <c r="I334" s="30"/>
      <c r="J334" s="9" t="e">
        <f t="shared" si="7"/>
        <v>#DIV/0!</v>
      </c>
      <c r="K334" s="18"/>
      <c r="L334" s="18"/>
      <c r="M334" s="5"/>
    </row>
    <row r="335" spans="1:13">
      <c r="A335">
        <v>328</v>
      </c>
      <c r="B335" s="17"/>
      <c r="C335" s="17"/>
      <c r="D335" s="17"/>
      <c r="E335" s="28"/>
      <c r="F335" s="28"/>
      <c r="G335" s="19"/>
      <c r="H335" s="33"/>
      <c r="I335" s="30"/>
      <c r="J335" s="9" t="e">
        <f t="shared" si="7"/>
        <v>#DIV/0!</v>
      </c>
      <c r="K335" s="18"/>
      <c r="L335" s="18"/>
      <c r="M335" s="5"/>
    </row>
    <row r="336" spans="1:13">
      <c r="A336">
        <v>329</v>
      </c>
      <c r="B336" s="17"/>
      <c r="C336" s="17"/>
      <c r="D336" s="17"/>
      <c r="E336" s="28"/>
      <c r="F336" s="28"/>
      <c r="G336" s="19"/>
      <c r="H336" s="33"/>
      <c r="I336" s="30"/>
      <c r="J336" s="9" t="e">
        <f t="shared" si="7"/>
        <v>#DIV/0!</v>
      </c>
      <c r="K336" s="18"/>
      <c r="L336" s="18"/>
      <c r="M336" s="5"/>
    </row>
    <row r="337" spans="1:13">
      <c r="A337">
        <v>330</v>
      </c>
      <c r="B337" s="17"/>
      <c r="C337" s="17"/>
      <c r="D337" s="17"/>
      <c r="E337" s="28"/>
      <c r="F337" s="28"/>
      <c r="G337" s="19"/>
      <c r="H337" s="33"/>
      <c r="I337" s="30"/>
      <c r="J337" s="43" t="e">
        <f t="shared" si="7"/>
        <v>#DIV/0!</v>
      </c>
      <c r="K337" s="18"/>
      <c r="L337" s="18"/>
      <c r="M337" s="5"/>
    </row>
    <row r="338" spans="1:13">
      <c r="A338">
        <v>331</v>
      </c>
      <c r="B338" s="17"/>
      <c r="C338" s="17"/>
      <c r="D338" s="17"/>
      <c r="E338" s="28"/>
      <c r="F338" s="28"/>
      <c r="G338" s="19"/>
      <c r="H338" s="33"/>
      <c r="I338" s="30"/>
      <c r="J338" s="43" t="e">
        <f t="shared" si="7"/>
        <v>#DIV/0!</v>
      </c>
      <c r="K338" s="18"/>
      <c r="L338" s="18"/>
      <c r="M338" s="5"/>
    </row>
    <row r="339" spans="1:13">
      <c r="A339">
        <v>332</v>
      </c>
      <c r="B339" s="17"/>
      <c r="C339" s="17"/>
      <c r="D339" s="17"/>
      <c r="E339" s="28"/>
      <c r="F339" s="28"/>
      <c r="G339" s="19"/>
      <c r="H339" s="33"/>
      <c r="I339" s="30"/>
      <c r="J339" s="9" t="e">
        <f t="shared" si="7"/>
        <v>#DIV/0!</v>
      </c>
      <c r="K339" s="18"/>
      <c r="L339" s="18"/>
      <c r="M339" s="5"/>
    </row>
    <row r="340" spans="1:13">
      <c r="A340">
        <v>333</v>
      </c>
      <c r="B340" s="17"/>
      <c r="C340" s="17"/>
      <c r="D340" s="17"/>
      <c r="E340" s="28"/>
      <c r="F340" s="28"/>
      <c r="G340" s="19"/>
      <c r="H340" s="33"/>
      <c r="I340" s="30"/>
      <c r="J340" s="43" t="e">
        <f t="shared" si="7"/>
        <v>#DIV/0!</v>
      </c>
      <c r="K340" s="18"/>
      <c r="L340" s="18"/>
      <c r="M340" s="5"/>
    </row>
    <row r="341" spans="1:13">
      <c r="A341">
        <v>334</v>
      </c>
      <c r="B341" s="17"/>
      <c r="C341" s="17"/>
      <c r="D341" s="17"/>
      <c r="E341" s="28"/>
      <c r="F341" s="28"/>
      <c r="G341" s="19"/>
      <c r="H341" s="33"/>
      <c r="I341" s="30"/>
      <c r="J341" s="43" t="e">
        <f t="shared" si="7"/>
        <v>#DIV/0!</v>
      </c>
      <c r="K341" s="18"/>
      <c r="L341" s="18"/>
      <c r="M341" s="5"/>
    </row>
    <row r="342" spans="1:13">
      <c r="A342">
        <v>335</v>
      </c>
      <c r="B342" s="17"/>
      <c r="C342" s="17"/>
      <c r="D342" s="17"/>
      <c r="E342" s="28"/>
      <c r="F342" s="28"/>
      <c r="G342" s="19"/>
      <c r="H342" s="33"/>
      <c r="I342" s="30"/>
      <c r="J342" s="9" t="e">
        <f t="shared" si="7"/>
        <v>#DIV/0!</v>
      </c>
      <c r="K342" s="18"/>
      <c r="L342" s="18"/>
      <c r="M342" s="5"/>
    </row>
    <row r="343" spans="1:13">
      <c r="A343" s="42">
        <v>336</v>
      </c>
      <c r="B343" s="17"/>
      <c r="C343" s="17"/>
      <c r="D343" s="17"/>
      <c r="E343" s="28"/>
      <c r="F343" s="28"/>
      <c r="G343" s="19"/>
      <c r="H343" s="33"/>
      <c r="I343" s="30"/>
      <c r="J343" s="9" t="e">
        <f t="shared" si="7"/>
        <v>#DIV/0!</v>
      </c>
      <c r="K343" s="18"/>
      <c r="L343" s="18"/>
      <c r="M343" s="5"/>
    </row>
    <row r="344" spans="1:13">
      <c r="A344" s="42">
        <v>337</v>
      </c>
      <c r="B344" s="17"/>
      <c r="C344" s="17"/>
      <c r="D344" s="17"/>
      <c r="E344" s="28"/>
      <c r="F344" s="28"/>
      <c r="G344" s="19"/>
      <c r="H344" s="33"/>
      <c r="I344" s="30"/>
      <c r="J344" s="9" t="e">
        <f t="shared" si="7"/>
        <v>#DIV/0!</v>
      </c>
      <c r="K344" s="18"/>
      <c r="L344" s="18"/>
      <c r="M344" s="5"/>
    </row>
    <row r="345" spans="1:13">
      <c r="A345">
        <v>338</v>
      </c>
      <c r="B345" s="17"/>
      <c r="C345" s="17"/>
      <c r="D345" s="17"/>
      <c r="E345" s="28"/>
      <c r="F345" s="28"/>
      <c r="G345" s="19"/>
      <c r="H345" s="33"/>
      <c r="I345" s="30"/>
      <c r="J345" s="9" t="e">
        <f t="shared" si="7"/>
        <v>#DIV/0!</v>
      </c>
      <c r="K345" s="18"/>
      <c r="L345" s="18"/>
      <c r="M345" s="5"/>
    </row>
    <row r="346" spans="1:13">
      <c r="A346">
        <v>339</v>
      </c>
      <c r="B346" s="17"/>
      <c r="C346" s="17"/>
      <c r="D346" s="17"/>
      <c r="E346" s="28"/>
      <c r="F346" s="28"/>
      <c r="G346" s="19"/>
      <c r="H346" s="33"/>
      <c r="I346" s="30"/>
      <c r="J346" s="43" t="e">
        <f t="shared" si="7"/>
        <v>#DIV/0!</v>
      </c>
      <c r="K346" s="18"/>
      <c r="L346" s="18"/>
      <c r="M346" s="5"/>
    </row>
    <row r="347" spans="1:13">
      <c r="A347">
        <v>340</v>
      </c>
      <c r="B347" s="17"/>
      <c r="C347" s="17"/>
      <c r="D347" s="17"/>
      <c r="E347" s="28"/>
      <c r="F347" s="28"/>
      <c r="G347" s="19"/>
      <c r="H347" s="33"/>
      <c r="I347" s="30"/>
      <c r="J347" s="43" t="e">
        <f t="shared" si="7"/>
        <v>#DIV/0!</v>
      </c>
      <c r="K347" s="18"/>
      <c r="L347" s="18"/>
      <c r="M347" s="5"/>
    </row>
    <row r="348" spans="1:13">
      <c r="A348">
        <v>341</v>
      </c>
      <c r="B348" s="17"/>
      <c r="C348" s="17"/>
      <c r="D348" s="17"/>
      <c r="E348" s="28"/>
      <c r="F348" s="28"/>
      <c r="G348" s="19"/>
      <c r="H348" s="33"/>
      <c r="I348" s="30"/>
      <c r="J348" s="9" t="e">
        <f t="shared" si="7"/>
        <v>#DIV/0!</v>
      </c>
      <c r="K348" s="18"/>
      <c r="L348" s="18"/>
      <c r="M348" s="5"/>
    </row>
    <row r="349" spans="1:13">
      <c r="A349">
        <v>342</v>
      </c>
      <c r="B349" s="17"/>
      <c r="C349" s="17"/>
      <c r="D349" s="17"/>
      <c r="E349" s="28"/>
      <c r="F349" s="28"/>
      <c r="G349" s="19"/>
      <c r="H349" s="33"/>
      <c r="I349" s="30"/>
      <c r="J349" s="43" t="e">
        <f t="shared" si="7"/>
        <v>#DIV/0!</v>
      </c>
      <c r="K349" s="18"/>
      <c r="L349" s="18"/>
      <c r="M349" s="5"/>
    </row>
    <row r="350" spans="1:13">
      <c r="A350">
        <v>343</v>
      </c>
      <c r="B350" s="17"/>
      <c r="C350" s="17"/>
      <c r="D350" s="17"/>
      <c r="E350" s="28"/>
      <c r="F350" s="28"/>
      <c r="G350" s="19"/>
      <c r="H350" s="33"/>
      <c r="I350" s="30"/>
      <c r="J350" s="43" t="e">
        <f t="shared" si="7"/>
        <v>#DIV/0!</v>
      </c>
      <c r="K350" s="18"/>
      <c r="L350" s="18"/>
      <c r="M350" s="5"/>
    </row>
    <row r="351" spans="1:13">
      <c r="A351">
        <v>344</v>
      </c>
      <c r="B351" s="17"/>
      <c r="C351" s="17"/>
      <c r="D351" s="17"/>
      <c r="E351" s="28"/>
      <c r="F351" s="28"/>
      <c r="G351" s="19"/>
      <c r="H351" s="33"/>
      <c r="I351" s="30"/>
      <c r="J351" s="9" t="e">
        <f t="shared" si="7"/>
        <v>#DIV/0!</v>
      </c>
      <c r="K351" s="18"/>
      <c r="L351" s="18"/>
      <c r="M351" s="5"/>
    </row>
    <row r="352" spans="1:13">
      <c r="A352">
        <v>345</v>
      </c>
      <c r="B352" s="17"/>
      <c r="C352" s="17"/>
      <c r="D352" s="17"/>
      <c r="E352" s="28"/>
      <c r="F352" s="28"/>
      <c r="G352" s="19"/>
      <c r="H352" s="33"/>
      <c r="I352" s="30"/>
      <c r="J352" s="9" t="e">
        <f t="shared" si="7"/>
        <v>#DIV/0!</v>
      </c>
      <c r="K352" s="18"/>
      <c r="L352" s="18"/>
      <c r="M352" s="5"/>
    </row>
    <row r="353" spans="1:13">
      <c r="A353" s="42">
        <v>346</v>
      </c>
      <c r="B353" s="17"/>
      <c r="C353" s="17"/>
      <c r="D353" s="17"/>
      <c r="E353" s="28"/>
      <c r="F353" s="28"/>
      <c r="G353" s="19"/>
      <c r="H353" s="33"/>
      <c r="I353" s="30"/>
      <c r="J353" s="9" t="e">
        <f t="shared" si="7"/>
        <v>#DIV/0!</v>
      </c>
      <c r="K353" s="18"/>
      <c r="L353" s="18"/>
      <c r="M353" s="5"/>
    </row>
    <row r="354" spans="1:13">
      <c r="A354" s="42">
        <v>347</v>
      </c>
      <c r="B354" s="17"/>
      <c r="C354" s="17"/>
      <c r="D354" s="17"/>
      <c r="E354" s="28"/>
      <c r="F354" s="28"/>
      <c r="G354" s="19"/>
      <c r="H354" s="33"/>
      <c r="I354" s="30"/>
      <c r="J354" s="9" t="e">
        <f t="shared" si="7"/>
        <v>#DIV/0!</v>
      </c>
      <c r="K354" s="18"/>
      <c r="L354" s="18"/>
      <c r="M354" s="5"/>
    </row>
    <row r="355" spans="1:13">
      <c r="A355">
        <v>348</v>
      </c>
      <c r="B355" s="17"/>
      <c r="C355" s="17"/>
      <c r="D355" s="17"/>
      <c r="E355" s="28"/>
      <c r="F355" s="28"/>
      <c r="G355" s="19"/>
      <c r="H355" s="33"/>
      <c r="I355" s="30"/>
      <c r="J355" s="43" t="e">
        <f t="shared" si="7"/>
        <v>#DIV/0!</v>
      </c>
      <c r="K355" s="18"/>
      <c r="L355" s="18"/>
      <c r="M355" s="5"/>
    </row>
    <row r="356" spans="1:13">
      <c r="A356">
        <v>349</v>
      </c>
      <c r="B356" s="17"/>
      <c r="C356" s="17"/>
      <c r="D356" s="17"/>
      <c r="E356" s="28"/>
      <c r="F356" s="28"/>
      <c r="G356" s="19"/>
      <c r="H356" s="33"/>
      <c r="I356" s="30"/>
      <c r="J356" s="43" t="e">
        <f t="shared" si="7"/>
        <v>#DIV/0!</v>
      </c>
      <c r="K356" s="18"/>
      <c r="L356" s="18"/>
      <c r="M356" s="5"/>
    </row>
    <row r="357" spans="1:13">
      <c r="A357">
        <v>350</v>
      </c>
      <c r="B357" s="17"/>
      <c r="C357" s="17"/>
      <c r="D357" s="17"/>
      <c r="E357" s="28"/>
      <c r="F357" s="28"/>
      <c r="G357" s="19"/>
      <c r="H357" s="33"/>
      <c r="I357" s="30"/>
      <c r="J357" s="9" t="e">
        <f t="shared" si="7"/>
        <v>#DIV/0!</v>
      </c>
      <c r="K357" s="18"/>
      <c r="L357" s="18"/>
      <c r="M357" s="5"/>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str">
        <f>'[5]05秋田県　電気購入額+配慮契約＋売却額'!B6</f>
        <v>秋田県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str">
        <f>'[5]05秋田県　電気購入額+配慮契約＋売却額'!B6</f>
        <v>秋田県</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D28" sqref="D2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3" max="16143" width="11.125" customWidth="1"/>
  </cols>
  <sheetData>
    <row r="1" spans="1:15">
      <c r="A1" t="s">
        <v>0</v>
      </c>
      <c r="B1" s="1" t="str">
        <f>'[1]電気購入額+配慮契約＋売却額'!B6</f>
        <v>北海道</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254</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808"/>
      <c r="G8" s="81"/>
      <c r="H8" s="82"/>
      <c r="I8" s="83"/>
      <c r="J8" s="55" t="e">
        <f>H8/I8</f>
        <v>#DIV/0!</v>
      </c>
      <c r="K8" s="807"/>
      <c r="L8" s="807"/>
      <c r="M8" s="76"/>
      <c r="N8" s="76"/>
      <c r="O8" s="17" t="str">
        <f>IF(ISBLANK(I8),"",H8)</f>
        <v/>
      </c>
    </row>
    <row r="9" spans="1:15">
      <c r="A9">
        <v>2</v>
      </c>
      <c r="B9" s="18"/>
      <c r="C9" s="17"/>
      <c r="D9" s="17"/>
      <c r="E9" s="28"/>
      <c r="F9" s="808"/>
      <c r="G9" s="19"/>
      <c r="H9" s="29"/>
      <c r="I9" s="30"/>
      <c r="J9" s="9" t="e">
        <f t="shared" ref="J9:J253" si="0">H9/I9</f>
        <v>#DIV/0!</v>
      </c>
      <c r="K9" s="18"/>
      <c r="L9" s="18"/>
      <c r="M9" s="17"/>
      <c r="N9" s="17"/>
      <c r="O9" s="17" t="str">
        <f>IF(ISBLANK(I9),"",H9)</f>
        <v/>
      </c>
    </row>
    <row r="10" spans="1:15">
      <c r="A10">
        <v>3</v>
      </c>
      <c r="B10" s="15"/>
      <c r="C10" s="18"/>
      <c r="D10" s="17"/>
      <c r="E10" s="28"/>
      <c r="F10" s="808"/>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5"/>
  <sheetViews>
    <sheetView workbookViewId="0">
      <selection activeCell="A6" sqref="A6:IV6"/>
    </sheetView>
  </sheetViews>
  <sheetFormatPr defaultRowHeight="13.5"/>
  <cols>
    <col min="2" max="2" width="20" customWidth="1"/>
    <col min="5" max="5" width="13" bestFit="1" customWidth="1"/>
    <col min="7" max="7" width="13.125" bestFit="1" customWidth="1"/>
    <col min="8" max="9" width="12.625" customWidth="1"/>
  </cols>
  <sheetData>
    <row r="1" spans="1:14">
      <c r="A1" t="s">
        <v>0</v>
      </c>
      <c r="B1" s="1" t="str">
        <f>'[5]05秋田県　電気購入額+配慮契約＋売却額'!B6</f>
        <v>秋田県</v>
      </c>
      <c r="H1" s="17" t="s">
        <v>89</v>
      </c>
      <c r="I1" s="17" t="s">
        <v>90</v>
      </c>
      <c r="J1" s="77">
        <v>1</v>
      </c>
      <c r="K1" s="17" t="s">
        <v>91</v>
      </c>
      <c r="L1" s="28" t="s">
        <v>78</v>
      </c>
      <c r="M1" s="5">
        <v>3336981708</v>
      </c>
      <c r="N1" s="5">
        <v>435460079</v>
      </c>
    </row>
    <row r="2" spans="1:14" s="2" customFormat="1" ht="56.25" customHeight="1">
      <c r="B2" s="46"/>
      <c r="E2" s="818" t="s">
        <v>55</v>
      </c>
      <c r="F2" s="818"/>
      <c r="G2" s="819"/>
      <c r="H2" s="78">
        <f>SUMIF(G6:G356,"PPS",H6:H356)</f>
        <v>0</v>
      </c>
    </row>
    <row r="3" spans="1:14" s="2" customFormat="1" ht="16.5" customHeight="1">
      <c r="B3" s="11"/>
      <c r="E3" s="71"/>
      <c r="F3" s="71"/>
      <c r="G3" s="71"/>
      <c r="H3" s="79"/>
    </row>
    <row r="4" spans="1:14" ht="54">
      <c r="A4" s="50" t="s">
        <v>56</v>
      </c>
      <c r="B4" s="17" t="s">
        <v>6</v>
      </c>
      <c r="C4" s="17" t="s">
        <v>7</v>
      </c>
      <c r="D4" s="17" t="s">
        <v>57</v>
      </c>
      <c r="E4" s="17" t="s">
        <v>32</v>
      </c>
      <c r="F4" s="17" t="s">
        <v>58</v>
      </c>
      <c r="G4" s="18" t="s">
        <v>9</v>
      </c>
      <c r="H4" s="73" t="s">
        <v>86</v>
      </c>
      <c r="I4" s="73" t="s">
        <v>87</v>
      </c>
      <c r="J4" s="74" t="s">
        <v>48</v>
      </c>
    </row>
    <row r="5" spans="1:14" s="21" customFormat="1" ht="14.25" thickBot="1">
      <c r="B5" s="22" t="s">
        <v>18</v>
      </c>
      <c r="C5" s="22"/>
      <c r="D5" s="22"/>
      <c r="E5" s="22"/>
      <c r="F5" s="22"/>
      <c r="G5" s="22"/>
      <c r="H5" s="75">
        <f>SUM(H6:H65)</f>
        <v>3336981708</v>
      </c>
      <c r="I5" s="75">
        <f>SUM(I6:I65)</f>
        <v>435460079</v>
      </c>
      <c r="J5" s="22">
        <f>H5/I5</f>
        <v>7.6631173991037649</v>
      </c>
    </row>
    <row r="6" spans="1:14" ht="14.25" thickTop="1">
      <c r="A6">
        <v>1</v>
      </c>
      <c r="B6" s="17"/>
      <c r="C6" s="17" t="s">
        <v>89</v>
      </c>
      <c r="D6" s="17" t="s">
        <v>90</v>
      </c>
      <c r="E6" s="77">
        <v>1</v>
      </c>
      <c r="F6" s="17" t="s">
        <v>91</v>
      </c>
      <c r="G6" s="28" t="s">
        <v>78</v>
      </c>
      <c r="H6" s="5">
        <v>3336981708</v>
      </c>
      <c r="I6" s="5">
        <v>435460079</v>
      </c>
      <c r="J6" s="76">
        <f>H6/I6</f>
        <v>7.6631173991037649</v>
      </c>
    </row>
    <row r="7" spans="1:14">
      <c r="A7">
        <v>2</v>
      </c>
      <c r="B7" s="17"/>
      <c r="C7" s="17"/>
      <c r="D7" s="17"/>
      <c r="E7" s="77"/>
      <c r="F7" s="17"/>
      <c r="G7" s="28"/>
      <c r="H7" s="5"/>
      <c r="I7" s="5"/>
      <c r="J7" s="17" t="e">
        <f t="shared" ref="J7:J65" si="0">H7/I7</f>
        <v>#DIV/0!</v>
      </c>
    </row>
    <row r="8" spans="1:14">
      <c r="A8">
        <v>3</v>
      </c>
      <c r="B8" s="17"/>
      <c r="C8" s="17"/>
      <c r="D8" s="17"/>
      <c r="E8" s="77"/>
      <c r="F8" s="17"/>
      <c r="G8" s="28"/>
      <c r="H8" s="5"/>
      <c r="I8" s="5"/>
      <c r="J8" s="17" t="e">
        <f t="shared" si="0"/>
        <v>#DIV/0!</v>
      </c>
    </row>
    <row r="9" spans="1:14">
      <c r="A9">
        <v>4</v>
      </c>
      <c r="B9" s="17"/>
      <c r="C9" s="17"/>
      <c r="D9" s="17"/>
      <c r="E9" s="17"/>
      <c r="F9" s="17"/>
      <c r="G9" s="28"/>
      <c r="H9" s="17"/>
      <c r="I9" s="17"/>
      <c r="J9" s="17" t="e">
        <f t="shared" si="0"/>
        <v>#DIV/0!</v>
      </c>
    </row>
    <row r="10" spans="1:14">
      <c r="A10">
        <v>5</v>
      </c>
      <c r="B10" s="17"/>
      <c r="C10" s="17"/>
      <c r="D10" s="17"/>
      <c r="E10" s="17"/>
      <c r="F10" s="17"/>
      <c r="G10" s="28"/>
      <c r="H10" s="17"/>
      <c r="I10" s="17"/>
      <c r="J10" s="17" t="e">
        <f t="shared" si="0"/>
        <v>#DIV/0!</v>
      </c>
    </row>
    <row r="11" spans="1:14">
      <c r="A11" s="42">
        <v>6</v>
      </c>
      <c r="B11" s="19"/>
      <c r="C11" s="17"/>
      <c r="D11" s="17"/>
      <c r="E11" s="17"/>
      <c r="F11" s="17"/>
      <c r="G11" s="28"/>
      <c r="H11" s="17"/>
      <c r="I11" s="17"/>
      <c r="J11" s="17" t="e">
        <f t="shared" si="0"/>
        <v>#DIV/0!</v>
      </c>
    </row>
    <row r="12" spans="1:14">
      <c r="A12" s="42">
        <v>7</v>
      </c>
      <c r="B12" s="19"/>
      <c r="C12" s="17"/>
      <c r="D12" s="17"/>
      <c r="E12" s="17"/>
      <c r="F12" s="17"/>
      <c r="G12" s="28"/>
      <c r="H12" s="17"/>
      <c r="I12" s="17"/>
      <c r="J12" s="17" t="e">
        <f t="shared" si="0"/>
        <v>#DIV/0!</v>
      </c>
    </row>
    <row r="13" spans="1:14">
      <c r="A13">
        <v>8</v>
      </c>
      <c r="B13" s="17"/>
      <c r="C13" s="17"/>
      <c r="D13" s="17"/>
      <c r="E13" s="17"/>
      <c r="F13" s="17"/>
      <c r="G13" s="28"/>
      <c r="H13" s="17"/>
      <c r="I13" s="17"/>
      <c r="J13" s="17" t="e">
        <f t="shared" si="0"/>
        <v>#DIV/0!</v>
      </c>
    </row>
    <row r="14" spans="1:14">
      <c r="A14">
        <v>9</v>
      </c>
      <c r="B14" s="17"/>
      <c r="C14" s="17"/>
      <c r="D14" s="17"/>
      <c r="E14" s="17"/>
      <c r="F14" s="17"/>
      <c r="G14" s="28"/>
      <c r="H14" s="17"/>
      <c r="I14" s="17"/>
      <c r="J14" s="17" t="e">
        <f t="shared" si="0"/>
        <v>#DIV/0!</v>
      </c>
    </row>
    <row r="15" spans="1:14">
      <c r="A15">
        <v>10</v>
      </c>
      <c r="B15" s="17"/>
      <c r="C15" s="17"/>
      <c r="D15" s="17"/>
      <c r="E15" s="17"/>
      <c r="F15" s="17"/>
      <c r="G15" s="28"/>
      <c r="H15" s="17"/>
      <c r="I15" s="17"/>
      <c r="J15" s="17" t="e">
        <f t="shared" si="0"/>
        <v>#DIV/0!</v>
      </c>
    </row>
    <row r="16" spans="1:14">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L1">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75" zoomScaleNormal="75" workbookViewId="0">
      <selection activeCell="O6" sqref="O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85" t="str">
        <f>'[6]06山形県　電気購入額+配慮契約＋売却額'!B6</f>
        <v>山形県</v>
      </c>
      <c r="I1" t="s">
        <v>1</v>
      </c>
      <c r="L1" s="86" t="s">
        <v>92</v>
      </c>
    </row>
    <row r="2" spans="1:13" ht="54" customHeight="1" thickBot="1">
      <c r="E2" s="813" t="s">
        <v>2</v>
      </c>
      <c r="F2" s="813"/>
      <c r="G2" s="814"/>
      <c r="H2" s="5">
        <f>SUMIF(E8:E357,"PPS",H8:H357)</f>
        <v>0</v>
      </c>
      <c r="I2" s="6"/>
      <c r="J2" s="3"/>
    </row>
    <row r="3" spans="1:13" ht="57" customHeight="1" thickTop="1" thickBot="1">
      <c r="B3" s="87" t="s">
        <v>93</v>
      </c>
      <c r="E3" s="815" t="s">
        <v>3</v>
      </c>
      <c r="F3" s="815"/>
      <c r="G3" s="816"/>
      <c r="H3" s="5">
        <f>M7</f>
        <v>0</v>
      </c>
      <c r="I3" s="6"/>
      <c r="J3" s="7"/>
    </row>
    <row r="4" spans="1:13" s="7" customFormat="1" ht="55.5" customHeight="1" thickTop="1">
      <c r="B4" s="8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2">
        <f>SUM(M8:M357)</f>
        <v>0</v>
      </c>
    </row>
    <row r="8" spans="1:13" ht="14.25" thickTop="1">
      <c r="A8">
        <v>1</v>
      </c>
      <c r="B8" s="39"/>
      <c r="C8" s="35"/>
      <c r="D8" s="40"/>
      <c r="E8" s="40"/>
      <c r="F8" s="35"/>
      <c r="G8" s="38"/>
      <c r="H8" s="38"/>
      <c r="I8" s="41"/>
      <c r="J8" s="9" t="e">
        <f>H8/I8</f>
        <v>#DIV/0!</v>
      </c>
      <c r="K8" s="41"/>
      <c r="L8" s="41"/>
      <c r="M8" s="89" t="str">
        <f t="shared" ref="M8:M14" si="0">IF(ISBLANK(I8),"",H8)</f>
        <v/>
      </c>
    </row>
    <row r="9" spans="1:13" hidden="1">
      <c r="A9">
        <v>2</v>
      </c>
      <c r="B9" s="39"/>
      <c r="C9" s="35"/>
      <c r="D9" s="40"/>
      <c r="E9" s="40"/>
      <c r="F9" s="35"/>
      <c r="G9" s="38"/>
      <c r="H9" s="38"/>
      <c r="I9" s="41"/>
      <c r="J9" s="9" t="e">
        <f>H9/I9</f>
        <v>#DIV/0!</v>
      </c>
      <c r="K9" s="41"/>
      <c r="L9" s="41"/>
      <c r="M9" s="17" t="str">
        <f t="shared" si="0"/>
        <v/>
      </c>
    </row>
    <row r="10" spans="1:13" hidden="1">
      <c r="A10">
        <v>3</v>
      </c>
      <c r="B10" s="34"/>
      <c r="C10" s="35"/>
      <c r="D10" s="36"/>
      <c r="E10" s="37"/>
      <c r="F10" s="35"/>
      <c r="G10" s="38"/>
      <c r="H10" s="38"/>
      <c r="I10" s="38"/>
      <c r="J10" s="9" t="e">
        <f>H10/I10</f>
        <v>#DIV/0!</v>
      </c>
      <c r="K10" s="35"/>
      <c r="L10" s="38"/>
      <c r="M10" s="17" t="str">
        <f t="shared" si="0"/>
        <v/>
      </c>
    </row>
    <row r="11" spans="1:13" hidden="1">
      <c r="A11">
        <v>4</v>
      </c>
      <c r="B11" s="39"/>
      <c r="C11" s="35"/>
      <c r="D11" s="40"/>
      <c r="E11" s="28"/>
      <c r="F11" s="40"/>
      <c r="G11" s="35"/>
      <c r="H11" s="38"/>
      <c r="I11" s="41"/>
      <c r="J11" s="9" t="e">
        <f t="shared" ref="J11:J74" si="1">H11/I11</f>
        <v>#DIV/0!</v>
      </c>
      <c r="K11" s="18"/>
      <c r="L11" s="18"/>
      <c r="M11" s="17" t="str">
        <f t="shared" si="0"/>
        <v/>
      </c>
    </row>
    <row r="12" spans="1:13" hidden="1">
      <c r="A12">
        <v>5</v>
      </c>
      <c r="B12" s="39"/>
      <c r="C12" s="35"/>
      <c r="D12" s="40"/>
      <c r="E12" s="28"/>
      <c r="F12" s="40"/>
      <c r="G12" s="35"/>
      <c r="H12" s="38"/>
      <c r="I12" s="41"/>
      <c r="J12" s="9" t="e">
        <f t="shared" si="1"/>
        <v>#DIV/0!</v>
      </c>
      <c r="K12" s="18"/>
      <c r="L12" s="18"/>
      <c r="M12" s="17" t="str">
        <f t="shared" si="0"/>
        <v/>
      </c>
    </row>
    <row r="13" spans="1:13" s="42" customFormat="1" hidden="1">
      <c r="A13" s="42">
        <v>6</v>
      </c>
      <c r="B13" s="39"/>
      <c r="C13" s="35"/>
      <c r="D13" s="40"/>
      <c r="E13" s="28"/>
      <c r="F13" s="40"/>
      <c r="G13" s="35"/>
      <c r="H13" s="38"/>
      <c r="I13" s="41"/>
      <c r="J13" s="43" t="e">
        <f t="shared" si="1"/>
        <v>#DIV/0!</v>
      </c>
      <c r="K13" s="20"/>
      <c r="L13" s="20"/>
      <c r="M13" s="17" t="str">
        <f t="shared" si="0"/>
        <v/>
      </c>
    </row>
    <row r="14" spans="1:13" s="42" customFormat="1" hidden="1">
      <c r="A14" s="42">
        <v>7</v>
      </c>
      <c r="B14" s="34"/>
      <c r="C14" s="35"/>
      <c r="D14" s="36"/>
      <c r="E14" s="28"/>
      <c r="F14" s="37"/>
      <c r="G14" s="35"/>
      <c r="H14" s="38"/>
      <c r="I14" s="38"/>
      <c r="J14" s="43" t="e">
        <f t="shared" si="1"/>
        <v>#DIV/0!</v>
      </c>
      <c r="K14" s="20"/>
      <c r="L14" s="20"/>
      <c r="M14" s="17" t="str">
        <f t="shared" si="0"/>
        <v/>
      </c>
    </row>
    <row r="15" spans="1:13" hidden="1">
      <c r="A15">
        <v>8</v>
      </c>
      <c r="B15" s="39"/>
      <c r="C15" s="35"/>
      <c r="D15" s="40"/>
      <c r="E15" s="28"/>
      <c r="F15" s="40"/>
      <c r="G15" s="35"/>
      <c r="H15" s="38"/>
      <c r="I15" s="41"/>
      <c r="J15" s="9" t="e">
        <f t="shared" si="1"/>
        <v>#DIV/0!</v>
      </c>
      <c r="K15" s="20"/>
      <c r="L15" s="20"/>
      <c r="M15" s="17" t="str">
        <f>IF(ISBLANK(I15),"",I15)</f>
        <v/>
      </c>
    </row>
    <row r="16" spans="1:13" hidden="1">
      <c r="A16">
        <v>9</v>
      </c>
      <c r="B16" s="17"/>
      <c r="C16" s="17"/>
      <c r="D16" s="17"/>
      <c r="E16" s="28"/>
      <c r="F16" s="28"/>
      <c r="G16" s="19"/>
      <c r="H16" s="33"/>
      <c r="I16" s="30"/>
      <c r="J16" s="43" t="e">
        <f t="shared" si="1"/>
        <v>#DIV/0!</v>
      </c>
      <c r="K16" s="20"/>
      <c r="L16" s="20"/>
      <c r="M16" s="17"/>
    </row>
    <row r="17" spans="1:13" hidden="1">
      <c r="A17">
        <v>10</v>
      </c>
      <c r="B17" s="17"/>
      <c r="C17" s="17"/>
      <c r="D17" s="17"/>
      <c r="E17" s="28"/>
      <c r="F17" s="28"/>
      <c r="G17" s="19"/>
      <c r="H17" s="33"/>
      <c r="I17" s="30"/>
      <c r="J17" s="43" t="e">
        <f t="shared" si="1"/>
        <v>#DIV/0!</v>
      </c>
      <c r="K17" s="18"/>
      <c r="L17" s="18"/>
      <c r="M17" s="17"/>
    </row>
    <row r="18" spans="1:13" hidden="1">
      <c r="A18">
        <v>11</v>
      </c>
      <c r="B18" s="17"/>
      <c r="C18" s="17"/>
      <c r="D18" s="17"/>
      <c r="E18" s="28"/>
      <c r="F18" s="28"/>
      <c r="G18" s="19"/>
      <c r="H18" s="33"/>
      <c r="I18" s="30"/>
      <c r="J18" s="9" t="e">
        <f t="shared" si="1"/>
        <v>#DIV/0!</v>
      </c>
      <c r="K18" s="18"/>
      <c r="L18" s="18"/>
      <c r="M18" s="17"/>
    </row>
    <row r="19" spans="1:13" hidden="1">
      <c r="A19">
        <v>12</v>
      </c>
      <c r="B19" s="17"/>
      <c r="C19" s="17"/>
      <c r="D19" s="17"/>
      <c r="E19" s="28"/>
      <c r="F19" s="28"/>
      <c r="G19" s="19"/>
      <c r="H19" s="33"/>
      <c r="I19" s="30"/>
      <c r="J19" s="9" t="e">
        <f t="shared" si="1"/>
        <v>#DIV/0!</v>
      </c>
      <c r="K19" s="18"/>
      <c r="L19" s="18"/>
      <c r="M19" s="17"/>
    </row>
    <row r="20" spans="1:13" hidden="1">
      <c r="A20">
        <v>13</v>
      </c>
      <c r="B20" s="17"/>
      <c r="C20" s="17"/>
      <c r="D20" s="17"/>
      <c r="E20" s="28"/>
      <c r="F20" s="28"/>
      <c r="G20" s="19"/>
      <c r="H20" s="33"/>
      <c r="I20" s="30"/>
      <c r="J20" s="9" t="e">
        <f t="shared" si="1"/>
        <v>#DIV/0!</v>
      </c>
      <c r="K20" s="18"/>
      <c r="L20" s="18"/>
      <c r="M20" s="17"/>
    </row>
    <row r="21" spans="1:13" hidden="1">
      <c r="A21">
        <v>14</v>
      </c>
      <c r="B21" s="17"/>
      <c r="C21" s="17"/>
      <c r="D21" s="17"/>
      <c r="E21" s="28"/>
      <c r="F21" s="28"/>
      <c r="G21" s="19"/>
      <c r="H21" s="33"/>
      <c r="I21" s="30"/>
      <c r="J21" s="9" t="e">
        <f t="shared" si="1"/>
        <v>#DIV/0!</v>
      </c>
      <c r="K21" s="18"/>
      <c r="L21" s="18"/>
      <c r="M21" s="17"/>
    </row>
    <row r="22" spans="1:13" hidden="1">
      <c r="A22">
        <v>15</v>
      </c>
      <c r="B22" s="17"/>
      <c r="C22" s="17"/>
      <c r="D22" s="17"/>
      <c r="E22" s="28"/>
      <c r="F22" s="28"/>
      <c r="G22" s="19"/>
      <c r="H22" s="33"/>
      <c r="I22" s="30"/>
      <c r="J22" s="43" t="e">
        <f t="shared" si="1"/>
        <v>#DIV/0!</v>
      </c>
      <c r="K22" s="18"/>
      <c r="L22" s="18"/>
      <c r="M22" s="17"/>
    </row>
    <row r="23" spans="1:13" hidden="1">
      <c r="A23" s="42">
        <v>16</v>
      </c>
      <c r="B23" s="17"/>
      <c r="C23" s="17"/>
      <c r="D23" s="17"/>
      <c r="E23" s="28"/>
      <c r="F23" s="28"/>
      <c r="G23" s="19"/>
      <c r="H23" s="33"/>
      <c r="I23" s="30"/>
      <c r="J23" s="43" t="e">
        <f t="shared" si="1"/>
        <v>#DIV/0!</v>
      </c>
      <c r="K23" s="18"/>
      <c r="L23" s="18"/>
      <c r="M23" s="17"/>
    </row>
    <row r="24" spans="1:13" hidden="1">
      <c r="A24" s="42">
        <v>17</v>
      </c>
      <c r="B24" s="17"/>
      <c r="C24" s="17"/>
      <c r="D24" s="17"/>
      <c r="E24" s="28"/>
      <c r="F24" s="28"/>
      <c r="G24" s="19"/>
      <c r="H24" s="33"/>
      <c r="I24" s="30"/>
      <c r="J24" s="9" t="e">
        <f t="shared" si="1"/>
        <v>#DIV/0!</v>
      </c>
      <c r="K24" s="18"/>
      <c r="L24" s="18"/>
      <c r="M24" s="17"/>
    </row>
    <row r="25" spans="1:13" hidden="1">
      <c r="A25">
        <v>18</v>
      </c>
      <c r="B25" s="17"/>
      <c r="C25" s="17"/>
      <c r="D25" s="17"/>
      <c r="E25" s="28"/>
      <c r="F25" s="28"/>
      <c r="G25" s="19"/>
      <c r="H25" s="33"/>
      <c r="I25" s="30"/>
      <c r="J25" s="43" t="e">
        <f t="shared" si="1"/>
        <v>#DIV/0!</v>
      </c>
      <c r="K25" s="18"/>
      <c r="L25" s="18"/>
      <c r="M25" s="17"/>
    </row>
    <row r="26" spans="1:13" hidden="1">
      <c r="A26">
        <v>19</v>
      </c>
      <c r="B26" s="17"/>
      <c r="C26" s="17"/>
      <c r="D26" s="17"/>
      <c r="E26" s="28"/>
      <c r="F26" s="28"/>
      <c r="G26" s="19"/>
      <c r="H26" s="33"/>
      <c r="I26" s="30"/>
      <c r="J26" s="43" t="e">
        <f t="shared" si="1"/>
        <v>#DIV/0!</v>
      </c>
      <c r="K26" s="18"/>
      <c r="L26" s="18"/>
      <c r="M26" s="17"/>
    </row>
    <row r="27" spans="1:13" hidden="1">
      <c r="A27">
        <v>20</v>
      </c>
      <c r="B27" s="17"/>
      <c r="C27" s="17"/>
      <c r="D27" s="17"/>
      <c r="E27" s="28"/>
      <c r="F27" s="28"/>
      <c r="G27" s="19"/>
      <c r="H27" s="33"/>
      <c r="I27" s="30"/>
      <c r="J27" s="9" t="e">
        <f t="shared" si="1"/>
        <v>#DIV/0!</v>
      </c>
      <c r="K27" s="18"/>
      <c r="L27" s="18"/>
      <c r="M27" s="17"/>
    </row>
    <row r="28" spans="1:13" hidden="1">
      <c r="A28">
        <v>21</v>
      </c>
      <c r="B28" s="17"/>
      <c r="C28" s="17"/>
      <c r="D28" s="17"/>
      <c r="E28" s="28"/>
      <c r="F28" s="28"/>
      <c r="G28" s="19"/>
      <c r="H28" s="33"/>
      <c r="I28" s="30"/>
      <c r="J28" s="9" t="e">
        <f t="shared" si="1"/>
        <v>#DIV/0!</v>
      </c>
      <c r="K28" s="18"/>
      <c r="L28" s="18"/>
      <c r="M28" s="17"/>
    </row>
    <row r="29" spans="1:13" hidden="1">
      <c r="A29">
        <v>22</v>
      </c>
      <c r="B29" s="17"/>
      <c r="C29" s="17"/>
      <c r="D29" s="17"/>
      <c r="E29" s="28"/>
      <c r="F29" s="28"/>
      <c r="G29" s="19"/>
      <c r="H29" s="33"/>
      <c r="I29" s="30"/>
      <c r="J29" s="9" t="e">
        <f t="shared" si="1"/>
        <v>#DIV/0!</v>
      </c>
      <c r="K29" s="18"/>
      <c r="L29" s="18"/>
      <c r="M29" s="17"/>
    </row>
    <row r="30" spans="1:13" hidden="1">
      <c r="A30">
        <v>23</v>
      </c>
      <c r="B30" s="17"/>
      <c r="C30" s="17"/>
      <c r="D30" s="17"/>
      <c r="E30" s="28"/>
      <c r="F30" s="28"/>
      <c r="G30" s="19"/>
      <c r="H30" s="33"/>
      <c r="I30" s="30"/>
      <c r="J30" s="9" t="e">
        <f t="shared" si="1"/>
        <v>#DIV/0!</v>
      </c>
      <c r="K30" s="18"/>
      <c r="L30" s="18"/>
      <c r="M30" s="17"/>
    </row>
    <row r="31" spans="1:13" hidden="1">
      <c r="A31">
        <v>24</v>
      </c>
      <c r="B31" s="17"/>
      <c r="C31" s="17"/>
      <c r="D31" s="17"/>
      <c r="E31" s="28"/>
      <c r="F31" s="28"/>
      <c r="G31" s="19"/>
      <c r="H31" s="33"/>
      <c r="I31" s="30"/>
      <c r="J31" s="43" t="e">
        <f t="shared" si="1"/>
        <v>#DIV/0!</v>
      </c>
      <c r="K31" s="18"/>
      <c r="L31" s="18"/>
      <c r="M31" s="17"/>
    </row>
    <row r="32" spans="1:13" hidden="1">
      <c r="A32">
        <v>25</v>
      </c>
      <c r="B32" s="17"/>
      <c r="C32" s="17"/>
      <c r="D32" s="17"/>
      <c r="E32" s="28"/>
      <c r="F32" s="28"/>
      <c r="G32" s="19"/>
      <c r="H32" s="33"/>
      <c r="I32" s="30"/>
      <c r="J32" s="43" t="e">
        <f t="shared" si="1"/>
        <v>#DIV/0!</v>
      </c>
      <c r="K32" s="18"/>
      <c r="L32" s="18"/>
      <c r="M32" s="17"/>
    </row>
    <row r="33" spans="1:13" hidden="1">
      <c r="A33" s="42">
        <v>26</v>
      </c>
      <c r="B33" s="17"/>
      <c r="C33" s="17"/>
      <c r="D33" s="17"/>
      <c r="E33" s="28"/>
      <c r="F33" s="28"/>
      <c r="G33" s="19"/>
      <c r="H33" s="33"/>
      <c r="I33" s="30"/>
      <c r="J33" s="9" t="e">
        <f t="shared" si="1"/>
        <v>#DIV/0!</v>
      </c>
      <c r="K33" s="18"/>
      <c r="L33" s="18"/>
      <c r="M33" s="17"/>
    </row>
    <row r="34" spans="1:13" hidden="1">
      <c r="A34" s="42">
        <v>27</v>
      </c>
      <c r="B34" s="17"/>
      <c r="C34" s="17"/>
      <c r="D34" s="17"/>
      <c r="E34" s="28"/>
      <c r="F34" s="28"/>
      <c r="G34" s="19"/>
      <c r="H34" s="33"/>
      <c r="I34" s="30"/>
      <c r="J34" s="43" t="e">
        <f t="shared" si="1"/>
        <v>#DIV/0!</v>
      </c>
      <c r="K34" s="18"/>
      <c r="L34" s="18"/>
      <c r="M34" s="17"/>
    </row>
    <row r="35" spans="1:13" hidden="1">
      <c r="A35">
        <v>28</v>
      </c>
      <c r="B35" s="17"/>
      <c r="C35" s="17"/>
      <c r="D35" s="17"/>
      <c r="E35" s="28"/>
      <c r="F35" s="28"/>
      <c r="G35" s="19"/>
      <c r="H35" s="33"/>
      <c r="I35" s="30"/>
      <c r="J35" s="43" t="e">
        <f t="shared" si="1"/>
        <v>#DIV/0!</v>
      </c>
      <c r="K35" s="18"/>
      <c r="L35" s="18"/>
      <c r="M35" s="17"/>
    </row>
    <row r="36" spans="1:13" hidden="1">
      <c r="A36">
        <v>29</v>
      </c>
      <c r="B36" s="17"/>
      <c r="C36" s="17"/>
      <c r="D36" s="17"/>
      <c r="E36" s="28"/>
      <c r="F36" s="28"/>
      <c r="G36" s="19"/>
      <c r="H36" s="33"/>
      <c r="I36" s="30"/>
      <c r="J36" s="9" t="e">
        <f t="shared" si="1"/>
        <v>#DIV/0!</v>
      </c>
      <c r="K36" s="18"/>
      <c r="L36" s="18"/>
      <c r="M36" s="17"/>
    </row>
    <row r="37" spans="1:13" hidden="1">
      <c r="A37">
        <v>30</v>
      </c>
      <c r="B37" s="17"/>
      <c r="C37" s="17"/>
      <c r="D37" s="17"/>
      <c r="E37" s="28"/>
      <c r="F37" s="28"/>
      <c r="G37" s="19"/>
      <c r="H37" s="33"/>
      <c r="I37" s="30"/>
      <c r="J37" s="9" t="e">
        <f t="shared" si="1"/>
        <v>#DIV/0!</v>
      </c>
      <c r="K37" s="18"/>
      <c r="L37" s="18"/>
      <c r="M37" s="17"/>
    </row>
    <row r="38" spans="1:13" hidden="1">
      <c r="A38">
        <v>31</v>
      </c>
      <c r="B38" s="17"/>
      <c r="C38" s="17"/>
      <c r="D38" s="17"/>
      <c r="E38" s="28"/>
      <c r="F38" s="28"/>
      <c r="G38" s="19"/>
      <c r="H38" s="33"/>
      <c r="I38" s="30"/>
      <c r="J38" s="9" t="e">
        <f t="shared" si="1"/>
        <v>#DIV/0!</v>
      </c>
      <c r="K38" s="18"/>
      <c r="L38" s="18"/>
      <c r="M38" s="17"/>
    </row>
    <row r="39" spans="1:13" hidden="1">
      <c r="A39">
        <v>32</v>
      </c>
      <c r="B39" s="17"/>
      <c r="C39" s="17"/>
      <c r="D39" s="17"/>
      <c r="E39" s="28"/>
      <c r="F39" s="28"/>
      <c r="G39" s="19"/>
      <c r="H39" s="33"/>
      <c r="I39" s="30"/>
      <c r="J39" s="9" t="e">
        <f t="shared" si="1"/>
        <v>#DIV/0!</v>
      </c>
      <c r="K39" s="18"/>
      <c r="L39" s="18"/>
      <c r="M39" s="17"/>
    </row>
    <row r="40" spans="1:13" hidden="1">
      <c r="A40">
        <v>33</v>
      </c>
      <c r="B40" s="17"/>
      <c r="C40" s="17"/>
      <c r="D40" s="17"/>
      <c r="E40" s="28"/>
      <c r="F40" s="28"/>
      <c r="G40" s="19"/>
      <c r="H40" s="33"/>
      <c r="I40" s="30"/>
      <c r="J40" s="43" t="e">
        <f t="shared" si="1"/>
        <v>#DIV/0!</v>
      </c>
      <c r="K40" s="18"/>
      <c r="L40" s="18"/>
      <c r="M40" s="17"/>
    </row>
    <row r="41" spans="1:13" hidden="1">
      <c r="A41">
        <v>34</v>
      </c>
      <c r="B41" s="17"/>
      <c r="C41" s="17"/>
      <c r="D41" s="17"/>
      <c r="E41" s="28"/>
      <c r="F41" s="28"/>
      <c r="G41" s="19"/>
      <c r="H41" s="33"/>
      <c r="I41" s="30"/>
      <c r="J41" s="43" t="e">
        <f t="shared" si="1"/>
        <v>#DIV/0!</v>
      </c>
      <c r="K41" s="18"/>
      <c r="L41" s="18"/>
      <c r="M41" s="17"/>
    </row>
    <row r="42" spans="1:13" hidden="1">
      <c r="A42">
        <v>35</v>
      </c>
      <c r="B42" s="17"/>
      <c r="C42" s="17"/>
      <c r="D42" s="17"/>
      <c r="E42" s="28"/>
      <c r="F42" s="28"/>
      <c r="G42" s="19"/>
      <c r="H42" s="33"/>
      <c r="I42" s="30"/>
      <c r="J42" s="9" t="e">
        <f t="shared" si="1"/>
        <v>#DIV/0!</v>
      </c>
      <c r="K42" s="18"/>
      <c r="L42" s="18"/>
      <c r="M42" s="17"/>
    </row>
    <row r="43" spans="1:13" hidden="1">
      <c r="A43" s="42">
        <v>36</v>
      </c>
      <c r="B43" s="17"/>
      <c r="C43" s="17"/>
      <c r="D43" s="17"/>
      <c r="E43" s="28"/>
      <c r="F43" s="28"/>
      <c r="G43" s="19"/>
      <c r="H43" s="33"/>
      <c r="I43" s="30"/>
      <c r="J43" s="43" t="e">
        <f t="shared" si="1"/>
        <v>#DIV/0!</v>
      </c>
      <c r="K43" s="18"/>
      <c r="L43" s="18"/>
      <c r="M43" s="17"/>
    </row>
    <row r="44" spans="1:13" hidden="1">
      <c r="A44" s="42">
        <v>37</v>
      </c>
      <c r="B44" s="17"/>
      <c r="C44" s="17"/>
      <c r="D44" s="17"/>
      <c r="E44" s="28"/>
      <c r="F44" s="28"/>
      <c r="G44" s="19"/>
      <c r="H44" s="33"/>
      <c r="I44" s="30"/>
      <c r="J44" s="43" t="e">
        <f t="shared" si="1"/>
        <v>#DIV/0!</v>
      </c>
      <c r="K44" s="18"/>
      <c r="L44" s="18"/>
      <c r="M44" s="17"/>
    </row>
    <row r="45" spans="1:13" hidden="1">
      <c r="A45">
        <v>38</v>
      </c>
      <c r="B45" s="17"/>
      <c r="C45" s="17"/>
      <c r="D45" s="17"/>
      <c r="E45" s="28"/>
      <c r="F45" s="28"/>
      <c r="G45" s="19"/>
      <c r="H45" s="33"/>
      <c r="I45" s="30"/>
      <c r="J45" s="9" t="e">
        <f t="shared" si="1"/>
        <v>#DIV/0!</v>
      </c>
      <c r="K45" s="18"/>
      <c r="L45" s="18"/>
      <c r="M45" s="17"/>
    </row>
    <row r="46" spans="1:13" hidden="1">
      <c r="A46">
        <v>39</v>
      </c>
      <c r="B46" s="17"/>
      <c r="C46" s="17"/>
      <c r="D46" s="17"/>
      <c r="E46" s="28"/>
      <c r="F46" s="28"/>
      <c r="G46" s="19"/>
      <c r="H46" s="33"/>
      <c r="I46" s="30"/>
      <c r="J46" s="9" t="e">
        <f t="shared" si="1"/>
        <v>#DIV/0!</v>
      </c>
      <c r="K46" s="18"/>
      <c r="L46" s="18"/>
      <c r="M46" s="17"/>
    </row>
    <row r="47" spans="1:13" hidden="1">
      <c r="A47">
        <v>40</v>
      </c>
      <c r="B47" s="17"/>
      <c r="C47" s="17"/>
      <c r="D47" s="17"/>
      <c r="E47" s="28"/>
      <c r="F47" s="28"/>
      <c r="G47" s="19"/>
      <c r="H47" s="33"/>
      <c r="I47" s="30"/>
      <c r="J47" s="9" t="e">
        <f t="shared" si="1"/>
        <v>#DIV/0!</v>
      </c>
      <c r="K47" s="18"/>
      <c r="L47" s="18"/>
      <c r="M47" s="17"/>
    </row>
    <row r="48" spans="1:13" hidden="1">
      <c r="A48">
        <v>41</v>
      </c>
      <c r="B48" s="17"/>
      <c r="C48" s="17"/>
      <c r="D48" s="17"/>
      <c r="E48" s="28"/>
      <c r="F48" s="28"/>
      <c r="G48" s="19"/>
      <c r="H48" s="33"/>
      <c r="I48" s="30"/>
      <c r="J48" s="9" t="e">
        <f t="shared" si="1"/>
        <v>#DIV/0!</v>
      </c>
      <c r="K48" s="18"/>
      <c r="L48" s="18"/>
      <c r="M48" s="17"/>
    </row>
    <row r="49" spans="1:13" hidden="1">
      <c r="A49">
        <v>42</v>
      </c>
      <c r="B49" s="17"/>
      <c r="C49" s="17"/>
      <c r="D49" s="17"/>
      <c r="E49" s="28"/>
      <c r="F49" s="28"/>
      <c r="G49" s="19"/>
      <c r="H49" s="33"/>
      <c r="I49" s="30"/>
      <c r="J49" s="43" t="e">
        <f t="shared" si="1"/>
        <v>#DIV/0!</v>
      </c>
      <c r="K49" s="18"/>
      <c r="L49" s="18"/>
      <c r="M49" s="17"/>
    </row>
    <row r="50" spans="1:13" hidden="1">
      <c r="A50">
        <v>43</v>
      </c>
      <c r="B50" s="17"/>
      <c r="C50" s="17"/>
      <c r="D50" s="17"/>
      <c r="E50" s="28"/>
      <c r="F50" s="28"/>
      <c r="G50" s="19"/>
      <c r="H50" s="33"/>
      <c r="I50" s="30"/>
      <c r="J50" s="43" t="e">
        <f t="shared" si="1"/>
        <v>#DIV/0!</v>
      </c>
      <c r="K50" s="18"/>
      <c r="L50" s="18"/>
      <c r="M50" s="17"/>
    </row>
    <row r="51" spans="1:13" hidden="1">
      <c r="A51">
        <v>44</v>
      </c>
      <c r="B51" s="17"/>
      <c r="C51" s="17"/>
      <c r="D51" s="17"/>
      <c r="E51" s="28"/>
      <c r="F51" s="28"/>
      <c r="G51" s="19"/>
      <c r="H51" s="33"/>
      <c r="I51" s="30"/>
      <c r="J51" s="9" t="e">
        <f t="shared" si="1"/>
        <v>#DIV/0!</v>
      </c>
      <c r="K51" s="18"/>
      <c r="L51" s="18"/>
      <c r="M51" s="17"/>
    </row>
    <row r="52" spans="1:13" hidden="1">
      <c r="A52">
        <v>45</v>
      </c>
      <c r="B52" s="17"/>
      <c r="C52" s="17"/>
      <c r="D52" s="17"/>
      <c r="E52" s="28"/>
      <c r="F52" s="28"/>
      <c r="G52" s="19"/>
      <c r="H52" s="33"/>
      <c r="I52" s="30"/>
      <c r="J52" s="43" t="e">
        <f t="shared" si="1"/>
        <v>#DIV/0!</v>
      </c>
      <c r="K52" s="18"/>
      <c r="L52" s="18"/>
      <c r="M52" s="17"/>
    </row>
    <row r="53" spans="1:13" hidden="1">
      <c r="A53" s="42">
        <v>46</v>
      </c>
      <c r="B53" s="17"/>
      <c r="C53" s="17"/>
      <c r="D53" s="17"/>
      <c r="E53" s="28"/>
      <c r="F53" s="28"/>
      <c r="G53" s="19"/>
      <c r="H53" s="33"/>
      <c r="I53" s="30"/>
      <c r="J53" s="43" t="e">
        <f t="shared" si="1"/>
        <v>#DIV/0!</v>
      </c>
      <c r="K53" s="18"/>
      <c r="L53" s="18"/>
      <c r="M53" s="17"/>
    </row>
    <row r="54" spans="1:13" hidden="1">
      <c r="A54" s="42">
        <v>47</v>
      </c>
      <c r="B54" s="17"/>
      <c r="C54" s="17"/>
      <c r="D54" s="17"/>
      <c r="E54" s="28"/>
      <c r="F54" s="28"/>
      <c r="G54" s="19"/>
      <c r="H54" s="33"/>
      <c r="I54" s="30"/>
      <c r="J54" s="9" t="e">
        <f t="shared" si="1"/>
        <v>#DIV/0!</v>
      </c>
      <c r="K54" s="18"/>
      <c r="L54" s="18"/>
      <c r="M54" s="17"/>
    </row>
    <row r="55" spans="1:13" hidden="1">
      <c r="A55">
        <v>48</v>
      </c>
      <c r="B55" s="17"/>
      <c r="C55" s="17"/>
      <c r="D55" s="17"/>
      <c r="E55" s="28"/>
      <c r="F55" s="28"/>
      <c r="G55" s="19"/>
      <c r="H55" s="33"/>
      <c r="I55" s="30"/>
      <c r="J55" s="9" t="e">
        <f t="shared" si="1"/>
        <v>#DIV/0!</v>
      </c>
      <c r="K55" s="18"/>
      <c r="L55" s="18"/>
      <c r="M55" s="17"/>
    </row>
    <row r="56" spans="1:13" hidden="1">
      <c r="A56">
        <v>49</v>
      </c>
      <c r="B56" s="17"/>
      <c r="C56" s="17"/>
      <c r="D56" s="17"/>
      <c r="E56" s="28"/>
      <c r="F56" s="28"/>
      <c r="G56" s="19"/>
      <c r="H56" s="33"/>
      <c r="I56" s="30"/>
      <c r="J56" s="9" t="e">
        <f t="shared" si="1"/>
        <v>#DIV/0!</v>
      </c>
      <c r="K56" s="18"/>
      <c r="L56" s="18"/>
      <c r="M56" s="17"/>
    </row>
    <row r="57" spans="1:13" hidden="1">
      <c r="A57">
        <v>50</v>
      </c>
      <c r="B57" s="17"/>
      <c r="C57" s="17"/>
      <c r="D57" s="17"/>
      <c r="E57" s="28"/>
      <c r="F57" s="28"/>
      <c r="G57" s="19"/>
      <c r="H57" s="33"/>
      <c r="I57" s="30"/>
      <c r="J57" s="9" t="e">
        <f t="shared" si="1"/>
        <v>#DIV/0!</v>
      </c>
      <c r="K57" s="18"/>
      <c r="L57" s="18"/>
      <c r="M57" s="17"/>
    </row>
    <row r="58" spans="1:13" hidden="1">
      <c r="A58">
        <v>51</v>
      </c>
      <c r="B58" s="17"/>
      <c r="C58" s="17"/>
      <c r="D58" s="17"/>
      <c r="E58" s="28"/>
      <c r="F58" s="28"/>
      <c r="G58" s="19"/>
      <c r="H58" s="33"/>
      <c r="I58" s="30"/>
      <c r="J58" s="43" t="e">
        <f t="shared" si="1"/>
        <v>#DIV/0!</v>
      </c>
      <c r="K58" s="18"/>
      <c r="L58" s="18"/>
      <c r="M58" s="17"/>
    </row>
    <row r="59" spans="1:13" hidden="1">
      <c r="A59">
        <v>52</v>
      </c>
      <c r="B59" s="17"/>
      <c r="C59" s="17"/>
      <c r="D59" s="17"/>
      <c r="E59" s="28"/>
      <c r="F59" s="28"/>
      <c r="G59" s="19"/>
      <c r="H59" s="33"/>
      <c r="I59" s="30"/>
      <c r="J59" s="43" t="e">
        <f t="shared" si="1"/>
        <v>#DIV/0!</v>
      </c>
      <c r="K59" s="18"/>
      <c r="L59" s="18"/>
      <c r="M59" s="17"/>
    </row>
    <row r="60" spans="1:13" hidden="1">
      <c r="A60">
        <v>53</v>
      </c>
      <c r="B60" s="17"/>
      <c r="C60" s="17"/>
      <c r="D60" s="17"/>
      <c r="E60" s="28"/>
      <c r="F60" s="28"/>
      <c r="G60" s="19"/>
      <c r="H60" s="33"/>
      <c r="I60" s="30"/>
      <c r="J60" s="9" t="e">
        <f t="shared" si="1"/>
        <v>#DIV/0!</v>
      </c>
      <c r="K60" s="18"/>
      <c r="L60" s="18"/>
      <c r="M60" s="17"/>
    </row>
    <row r="61" spans="1:13" hidden="1">
      <c r="A61">
        <v>54</v>
      </c>
      <c r="B61" s="17"/>
      <c r="C61" s="17"/>
      <c r="D61" s="17"/>
      <c r="E61" s="28"/>
      <c r="F61" s="28"/>
      <c r="G61" s="19"/>
      <c r="H61" s="33"/>
      <c r="I61" s="30"/>
      <c r="J61" s="43" t="e">
        <f t="shared" si="1"/>
        <v>#DIV/0!</v>
      </c>
      <c r="K61" s="18"/>
      <c r="L61" s="18"/>
      <c r="M61" s="17"/>
    </row>
    <row r="62" spans="1:13" hidden="1">
      <c r="A62">
        <v>55</v>
      </c>
      <c r="B62" s="17"/>
      <c r="C62" s="17"/>
      <c r="D62" s="17"/>
      <c r="E62" s="28"/>
      <c r="F62" s="28"/>
      <c r="G62" s="19"/>
      <c r="H62" s="33"/>
      <c r="I62" s="30"/>
      <c r="J62" s="43" t="e">
        <f t="shared" si="1"/>
        <v>#DIV/0!</v>
      </c>
      <c r="K62" s="18"/>
      <c r="L62" s="18"/>
      <c r="M62" s="17"/>
    </row>
    <row r="63" spans="1:13" hidden="1">
      <c r="A63" s="42">
        <v>56</v>
      </c>
      <c r="B63" s="17"/>
      <c r="C63" s="17"/>
      <c r="D63" s="17"/>
      <c r="E63" s="28"/>
      <c r="F63" s="28"/>
      <c r="G63" s="19"/>
      <c r="H63" s="33"/>
      <c r="I63" s="30"/>
      <c r="J63" s="9" t="e">
        <f t="shared" si="1"/>
        <v>#DIV/0!</v>
      </c>
      <c r="K63" s="18"/>
      <c r="L63" s="18"/>
      <c r="M63" s="17"/>
    </row>
    <row r="64" spans="1:13" hidden="1">
      <c r="A64" s="42">
        <v>57</v>
      </c>
      <c r="B64" s="17"/>
      <c r="C64" s="17"/>
      <c r="D64" s="17"/>
      <c r="E64" s="28"/>
      <c r="F64" s="28"/>
      <c r="G64" s="19"/>
      <c r="H64" s="33"/>
      <c r="I64" s="30"/>
      <c r="J64" s="9" t="e">
        <f t="shared" si="1"/>
        <v>#DIV/0!</v>
      </c>
      <c r="K64" s="18"/>
      <c r="L64" s="18"/>
      <c r="M64" s="17"/>
    </row>
    <row r="65" spans="1:13" hidden="1">
      <c r="A65">
        <v>58</v>
      </c>
      <c r="B65" s="17"/>
      <c r="C65" s="17"/>
      <c r="D65" s="17"/>
      <c r="E65" s="28"/>
      <c r="F65" s="28"/>
      <c r="G65" s="19"/>
      <c r="H65" s="33"/>
      <c r="I65" s="30"/>
      <c r="J65" s="9" t="e">
        <f t="shared" si="1"/>
        <v>#DIV/0!</v>
      </c>
      <c r="K65" s="18"/>
      <c r="L65" s="18"/>
      <c r="M65" s="17"/>
    </row>
    <row r="66" spans="1:13" hidden="1">
      <c r="A66">
        <v>59</v>
      </c>
      <c r="B66" s="17"/>
      <c r="C66" s="17"/>
      <c r="D66" s="17"/>
      <c r="E66" s="28"/>
      <c r="F66" s="28"/>
      <c r="G66" s="19"/>
      <c r="H66" s="33"/>
      <c r="I66" s="30"/>
      <c r="J66" s="9" t="e">
        <f t="shared" si="1"/>
        <v>#DIV/0!</v>
      </c>
      <c r="K66" s="18"/>
      <c r="L66" s="18"/>
      <c r="M66" s="17"/>
    </row>
    <row r="67" spans="1:13" hidden="1">
      <c r="A67">
        <v>60</v>
      </c>
      <c r="B67" s="17"/>
      <c r="C67" s="17"/>
      <c r="D67" s="17"/>
      <c r="E67" s="28"/>
      <c r="F67" s="28"/>
      <c r="G67" s="19"/>
      <c r="H67" s="33"/>
      <c r="I67" s="30"/>
      <c r="J67" s="43" t="e">
        <f t="shared" si="1"/>
        <v>#DIV/0!</v>
      </c>
      <c r="K67" s="18"/>
      <c r="L67" s="18"/>
      <c r="M67" s="17"/>
    </row>
    <row r="68" spans="1:13" hidden="1">
      <c r="A68">
        <v>61</v>
      </c>
      <c r="B68" s="17"/>
      <c r="C68" s="17"/>
      <c r="D68" s="17"/>
      <c r="E68" s="28"/>
      <c r="F68" s="28"/>
      <c r="G68" s="19"/>
      <c r="H68" s="33"/>
      <c r="I68" s="30"/>
      <c r="J68" s="43" t="e">
        <f t="shared" si="1"/>
        <v>#DIV/0!</v>
      </c>
      <c r="K68" s="18"/>
      <c r="L68" s="18"/>
      <c r="M68" s="17"/>
    </row>
    <row r="69" spans="1:13" hidden="1">
      <c r="A69">
        <v>62</v>
      </c>
      <c r="B69" s="17"/>
      <c r="C69" s="17"/>
      <c r="D69" s="17"/>
      <c r="E69" s="28"/>
      <c r="F69" s="28"/>
      <c r="G69" s="19"/>
      <c r="H69" s="33"/>
      <c r="I69" s="30"/>
      <c r="J69" s="9" t="e">
        <f t="shared" si="1"/>
        <v>#DIV/0!</v>
      </c>
      <c r="K69" s="18"/>
      <c r="L69" s="18"/>
      <c r="M69" s="17"/>
    </row>
    <row r="70" spans="1:13" hidden="1">
      <c r="A70">
        <v>63</v>
      </c>
      <c r="B70" s="17"/>
      <c r="C70" s="17"/>
      <c r="D70" s="17"/>
      <c r="E70" s="28"/>
      <c r="F70" s="28"/>
      <c r="G70" s="19"/>
      <c r="H70" s="33"/>
      <c r="I70" s="30"/>
      <c r="J70" s="43" t="e">
        <f t="shared" si="1"/>
        <v>#DIV/0!</v>
      </c>
      <c r="K70" s="18"/>
      <c r="L70" s="18"/>
      <c r="M70" s="17"/>
    </row>
    <row r="71" spans="1:13" hidden="1">
      <c r="A71">
        <v>64</v>
      </c>
      <c r="B71" s="17"/>
      <c r="C71" s="17"/>
      <c r="D71" s="17"/>
      <c r="E71" s="28"/>
      <c r="F71" s="28"/>
      <c r="G71" s="19"/>
      <c r="H71" s="33"/>
      <c r="I71" s="30"/>
      <c r="J71" s="43" t="e">
        <f t="shared" si="1"/>
        <v>#DIV/0!</v>
      </c>
      <c r="K71" s="18"/>
      <c r="L71" s="18"/>
      <c r="M71" s="17"/>
    </row>
    <row r="72" spans="1:13" hidden="1">
      <c r="A72">
        <v>65</v>
      </c>
      <c r="B72" s="17"/>
      <c r="C72" s="17"/>
      <c r="D72" s="17"/>
      <c r="E72" s="28"/>
      <c r="F72" s="28"/>
      <c r="G72" s="19"/>
      <c r="H72" s="33"/>
      <c r="I72" s="30"/>
      <c r="J72" s="9" t="e">
        <f t="shared" si="1"/>
        <v>#DIV/0!</v>
      </c>
      <c r="K72" s="18"/>
      <c r="L72" s="18"/>
      <c r="M72" s="17"/>
    </row>
    <row r="73" spans="1:13" hidden="1">
      <c r="A73" s="42">
        <v>66</v>
      </c>
      <c r="B73" s="17"/>
      <c r="C73" s="17"/>
      <c r="D73" s="17"/>
      <c r="E73" s="28"/>
      <c r="F73" s="28"/>
      <c r="G73" s="19"/>
      <c r="H73" s="33"/>
      <c r="I73" s="30"/>
      <c r="J73" s="9" t="e">
        <f t="shared" si="1"/>
        <v>#DIV/0!</v>
      </c>
      <c r="K73" s="18"/>
      <c r="L73" s="18"/>
      <c r="M73" s="17"/>
    </row>
    <row r="74" spans="1:13" hidden="1">
      <c r="A74" s="42">
        <v>67</v>
      </c>
      <c r="B74" s="17"/>
      <c r="C74" s="17"/>
      <c r="D74" s="17"/>
      <c r="E74" s="28"/>
      <c r="F74" s="28"/>
      <c r="G74" s="19"/>
      <c r="H74" s="33"/>
      <c r="I74" s="30"/>
      <c r="J74" s="9" t="e">
        <f t="shared" si="1"/>
        <v>#DIV/0!</v>
      </c>
      <c r="K74" s="18"/>
      <c r="L74" s="18"/>
      <c r="M74" s="17"/>
    </row>
    <row r="75" spans="1:13" hidden="1">
      <c r="A75">
        <v>68</v>
      </c>
      <c r="B75" s="17"/>
      <c r="C75" s="17"/>
      <c r="D75" s="17"/>
      <c r="E75" s="28"/>
      <c r="F75" s="28"/>
      <c r="G75" s="19"/>
      <c r="H75" s="33"/>
      <c r="I75" s="30"/>
      <c r="J75" s="9" t="e">
        <f t="shared" ref="J75:J138" si="2">H75/I75</f>
        <v>#DIV/0!</v>
      </c>
      <c r="K75" s="18"/>
      <c r="L75" s="18"/>
      <c r="M75" s="17"/>
    </row>
    <row r="76" spans="1:13" hidden="1">
      <c r="A76">
        <v>69</v>
      </c>
      <c r="B76" s="17"/>
      <c r="C76" s="17"/>
      <c r="D76" s="17"/>
      <c r="E76" s="28"/>
      <c r="F76" s="28"/>
      <c r="G76" s="19"/>
      <c r="H76" s="33"/>
      <c r="I76" s="30"/>
      <c r="J76" s="43" t="e">
        <f t="shared" si="2"/>
        <v>#DIV/0!</v>
      </c>
      <c r="K76" s="18"/>
      <c r="L76" s="18"/>
      <c r="M76" s="17"/>
    </row>
    <row r="77" spans="1:13" hidden="1">
      <c r="A77">
        <v>70</v>
      </c>
      <c r="B77" s="17"/>
      <c r="C77" s="17"/>
      <c r="D77" s="17"/>
      <c r="E77" s="28"/>
      <c r="F77" s="28"/>
      <c r="G77" s="19"/>
      <c r="H77" s="33"/>
      <c r="I77" s="30"/>
      <c r="J77" s="43" t="e">
        <f t="shared" si="2"/>
        <v>#DIV/0!</v>
      </c>
      <c r="K77" s="18"/>
      <c r="L77" s="18"/>
      <c r="M77" s="17"/>
    </row>
    <row r="78" spans="1:13" hidden="1">
      <c r="A78">
        <v>71</v>
      </c>
      <c r="B78" s="17"/>
      <c r="C78" s="17"/>
      <c r="D78" s="17"/>
      <c r="E78" s="28"/>
      <c r="F78" s="28"/>
      <c r="G78" s="19"/>
      <c r="H78" s="33"/>
      <c r="I78" s="30"/>
      <c r="J78" s="9" t="e">
        <f t="shared" si="2"/>
        <v>#DIV/0!</v>
      </c>
      <c r="K78" s="18"/>
      <c r="L78" s="18"/>
      <c r="M78" s="17"/>
    </row>
    <row r="79" spans="1:13" hidden="1">
      <c r="A79">
        <v>72</v>
      </c>
      <c r="B79" s="17"/>
      <c r="C79" s="17"/>
      <c r="D79" s="17"/>
      <c r="E79" s="28"/>
      <c r="F79" s="28"/>
      <c r="G79" s="19"/>
      <c r="H79" s="33"/>
      <c r="I79" s="30"/>
      <c r="J79" s="43" t="e">
        <f t="shared" si="2"/>
        <v>#DIV/0!</v>
      </c>
      <c r="K79" s="18"/>
      <c r="L79" s="18"/>
      <c r="M79" s="17"/>
    </row>
    <row r="80" spans="1:13" hidden="1">
      <c r="A80">
        <v>73</v>
      </c>
      <c r="B80" s="17"/>
      <c r="C80" s="17"/>
      <c r="D80" s="17"/>
      <c r="E80" s="28"/>
      <c r="F80" s="28"/>
      <c r="G80" s="19"/>
      <c r="H80" s="33"/>
      <c r="I80" s="30"/>
      <c r="J80" s="43" t="e">
        <f t="shared" si="2"/>
        <v>#DIV/0!</v>
      </c>
      <c r="K80" s="18"/>
      <c r="L80" s="18"/>
      <c r="M80" s="17"/>
    </row>
    <row r="81" spans="1:13" hidden="1">
      <c r="A81">
        <v>74</v>
      </c>
      <c r="B81" s="17"/>
      <c r="C81" s="17"/>
      <c r="D81" s="17"/>
      <c r="E81" s="28"/>
      <c r="F81" s="28"/>
      <c r="G81" s="19"/>
      <c r="H81" s="33"/>
      <c r="I81" s="30"/>
      <c r="J81" s="9" t="e">
        <f t="shared" si="2"/>
        <v>#DIV/0!</v>
      </c>
      <c r="K81" s="18"/>
      <c r="L81" s="18"/>
      <c r="M81" s="17"/>
    </row>
    <row r="82" spans="1:13" hidden="1">
      <c r="A82">
        <v>75</v>
      </c>
      <c r="B82" s="17"/>
      <c r="C82" s="17"/>
      <c r="D82" s="17"/>
      <c r="E82" s="28"/>
      <c r="F82" s="28"/>
      <c r="G82" s="19"/>
      <c r="H82" s="33"/>
      <c r="I82" s="30"/>
      <c r="J82" s="9" t="e">
        <f t="shared" si="2"/>
        <v>#DIV/0!</v>
      </c>
      <c r="K82" s="18"/>
      <c r="L82" s="18"/>
      <c r="M82" s="17"/>
    </row>
    <row r="83" spans="1:13" hidden="1">
      <c r="A83" s="42">
        <v>76</v>
      </c>
      <c r="B83" s="17"/>
      <c r="C83" s="17"/>
      <c r="D83" s="17"/>
      <c r="E83" s="28"/>
      <c r="F83" s="28"/>
      <c r="G83" s="19"/>
      <c r="H83" s="33"/>
      <c r="I83" s="30"/>
      <c r="J83" s="9" t="e">
        <f t="shared" si="2"/>
        <v>#DIV/0!</v>
      </c>
      <c r="K83" s="18"/>
      <c r="L83" s="18"/>
      <c r="M83" s="17"/>
    </row>
    <row r="84" spans="1:13" hidden="1">
      <c r="A84" s="42">
        <v>77</v>
      </c>
      <c r="B84" s="17"/>
      <c r="C84" s="17"/>
      <c r="D84" s="17"/>
      <c r="E84" s="28"/>
      <c r="F84" s="28"/>
      <c r="G84" s="19"/>
      <c r="H84" s="33"/>
      <c r="I84" s="30"/>
      <c r="J84" s="9" t="e">
        <f t="shared" si="2"/>
        <v>#DIV/0!</v>
      </c>
      <c r="K84" s="18"/>
      <c r="L84" s="18"/>
      <c r="M84" s="17"/>
    </row>
    <row r="85" spans="1:13" hidden="1">
      <c r="A85">
        <v>78</v>
      </c>
      <c r="B85" s="17"/>
      <c r="C85" s="17"/>
      <c r="D85" s="17"/>
      <c r="E85" s="28"/>
      <c r="F85" s="28"/>
      <c r="G85" s="19"/>
      <c r="H85" s="33"/>
      <c r="I85" s="30"/>
      <c r="J85" s="43" t="e">
        <f t="shared" si="2"/>
        <v>#DIV/0!</v>
      </c>
      <c r="K85" s="18"/>
      <c r="L85" s="18"/>
      <c r="M85" s="17"/>
    </row>
    <row r="86" spans="1:13" hidden="1">
      <c r="A86">
        <v>79</v>
      </c>
      <c r="B86" s="17"/>
      <c r="C86" s="17"/>
      <c r="D86" s="17"/>
      <c r="E86" s="28"/>
      <c r="F86" s="28"/>
      <c r="G86" s="19"/>
      <c r="H86" s="33"/>
      <c r="I86" s="30"/>
      <c r="J86" s="43" t="e">
        <f t="shared" si="2"/>
        <v>#DIV/0!</v>
      </c>
      <c r="K86" s="18"/>
      <c r="L86" s="18"/>
      <c r="M86" s="17"/>
    </row>
    <row r="87" spans="1:13" hidden="1">
      <c r="A87">
        <v>80</v>
      </c>
      <c r="B87" s="17"/>
      <c r="C87" s="17"/>
      <c r="D87" s="17"/>
      <c r="E87" s="28"/>
      <c r="F87" s="28"/>
      <c r="G87" s="19"/>
      <c r="H87" s="33"/>
      <c r="I87" s="30"/>
      <c r="J87" s="9" t="e">
        <f t="shared" si="2"/>
        <v>#DIV/0!</v>
      </c>
      <c r="K87" s="18"/>
      <c r="L87" s="18"/>
      <c r="M87" s="17"/>
    </row>
    <row r="88" spans="1:13" hidden="1">
      <c r="A88">
        <v>81</v>
      </c>
      <c r="B88" s="17"/>
      <c r="C88" s="17"/>
      <c r="D88" s="17"/>
      <c r="E88" s="28"/>
      <c r="F88" s="28"/>
      <c r="G88" s="19"/>
      <c r="H88" s="33"/>
      <c r="I88" s="30"/>
      <c r="J88" s="43" t="e">
        <f t="shared" si="2"/>
        <v>#DIV/0!</v>
      </c>
      <c r="K88" s="18"/>
      <c r="L88" s="18"/>
      <c r="M88" s="17"/>
    </row>
    <row r="89" spans="1:13" hidden="1">
      <c r="A89">
        <v>82</v>
      </c>
      <c r="B89" s="17"/>
      <c r="C89" s="17"/>
      <c r="D89" s="17"/>
      <c r="E89" s="28"/>
      <c r="F89" s="28"/>
      <c r="G89" s="19"/>
      <c r="H89" s="33"/>
      <c r="I89" s="30"/>
      <c r="J89" s="43" t="e">
        <f t="shared" si="2"/>
        <v>#DIV/0!</v>
      </c>
      <c r="K89" s="18"/>
      <c r="L89" s="18"/>
      <c r="M89" s="17"/>
    </row>
    <row r="90" spans="1:13" hidden="1">
      <c r="A90">
        <v>83</v>
      </c>
      <c r="B90" s="17"/>
      <c r="C90" s="17"/>
      <c r="D90" s="17"/>
      <c r="E90" s="28"/>
      <c r="F90" s="28"/>
      <c r="G90" s="19"/>
      <c r="H90" s="33"/>
      <c r="I90" s="30"/>
      <c r="J90" s="9" t="e">
        <f t="shared" si="2"/>
        <v>#DIV/0!</v>
      </c>
      <c r="K90" s="18"/>
      <c r="L90" s="18"/>
      <c r="M90" s="17"/>
    </row>
    <row r="91" spans="1:13" hidden="1">
      <c r="A91">
        <v>84</v>
      </c>
      <c r="B91" s="17"/>
      <c r="C91" s="17"/>
      <c r="D91" s="17"/>
      <c r="E91" s="28"/>
      <c r="F91" s="28"/>
      <c r="G91" s="19"/>
      <c r="H91" s="33"/>
      <c r="I91" s="30"/>
      <c r="J91" s="9" t="e">
        <f t="shared" si="2"/>
        <v>#DIV/0!</v>
      </c>
      <c r="K91" s="18"/>
      <c r="L91" s="18"/>
      <c r="M91" s="17"/>
    </row>
    <row r="92" spans="1:13" hidden="1">
      <c r="A92">
        <v>85</v>
      </c>
      <c r="B92" s="17"/>
      <c r="C92" s="17"/>
      <c r="D92" s="17"/>
      <c r="E92" s="28"/>
      <c r="F92" s="28"/>
      <c r="G92" s="19"/>
      <c r="H92" s="33"/>
      <c r="I92" s="30"/>
      <c r="J92" s="9" t="e">
        <f t="shared" si="2"/>
        <v>#DIV/0!</v>
      </c>
      <c r="K92" s="18"/>
      <c r="L92" s="18"/>
      <c r="M92" s="17"/>
    </row>
    <row r="93" spans="1:13" hidden="1">
      <c r="A93" s="42">
        <v>86</v>
      </c>
      <c r="B93" s="17"/>
      <c r="C93" s="17"/>
      <c r="D93" s="17"/>
      <c r="E93" s="28"/>
      <c r="F93" s="28"/>
      <c r="G93" s="19"/>
      <c r="H93" s="33"/>
      <c r="I93" s="30"/>
      <c r="J93" s="9" t="e">
        <f t="shared" si="2"/>
        <v>#DIV/0!</v>
      </c>
      <c r="K93" s="18"/>
      <c r="L93" s="18"/>
      <c r="M93" s="17"/>
    </row>
    <row r="94" spans="1:13" hidden="1">
      <c r="A94" s="42">
        <v>87</v>
      </c>
      <c r="B94" s="17"/>
      <c r="C94" s="17"/>
      <c r="D94" s="17"/>
      <c r="E94" s="28"/>
      <c r="F94" s="28"/>
      <c r="G94" s="19"/>
      <c r="H94" s="33"/>
      <c r="I94" s="30"/>
      <c r="J94" s="43" t="e">
        <f t="shared" si="2"/>
        <v>#DIV/0!</v>
      </c>
      <c r="K94" s="18"/>
      <c r="L94" s="18"/>
      <c r="M94" s="17"/>
    </row>
    <row r="95" spans="1:13" hidden="1">
      <c r="A95">
        <v>88</v>
      </c>
      <c r="B95" s="17"/>
      <c r="C95" s="17"/>
      <c r="D95" s="17"/>
      <c r="E95" s="28"/>
      <c r="F95" s="28"/>
      <c r="G95" s="19"/>
      <c r="H95" s="33"/>
      <c r="I95" s="30"/>
      <c r="J95" s="43" t="e">
        <f t="shared" si="2"/>
        <v>#DIV/0!</v>
      </c>
      <c r="K95" s="18"/>
      <c r="L95" s="18"/>
      <c r="M95" s="17"/>
    </row>
    <row r="96" spans="1:13" hidden="1">
      <c r="A96">
        <v>89</v>
      </c>
      <c r="B96" s="17"/>
      <c r="C96" s="17"/>
      <c r="D96" s="17"/>
      <c r="E96" s="28"/>
      <c r="F96" s="28"/>
      <c r="G96" s="19"/>
      <c r="H96" s="33"/>
      <c r="I96" s="30"/>
      <c r="J96" s="9" t="e">
        <f t="shared" si="2"/>
        <v>#DIV/0!</v>
      </c>
      <c r="K96" s="18"/>
      <c r="L96" s="18"/>
      <c r="M96" s="17"/>
    </row>
    <row r="97" spans="1:13" hidden="1">
      <c r="A97">
        <v>90</v>
      </c>
      <c r="B97" s="17"/>
      <c r="C97" s="17"/>
      <c r="D97" s="17"/>
      <c r="E97" s="28"/>
      <c r="F97" s="28"/>
      <c r="G97" s="19"/>
      <c r="H97" s="33"/>
      <c r="I97" s="30"/>
      <c r="J97" s="43" t="e">
        <f t="shared" si="2"/>
        <v>#DIV/0!</v>
      </c>
      <c r="K97" s="18"/>
      <c r="L97" s="18"/>
      <c r="M97" s="17"/>
    </row>
    <row r="98" spans="1:13" hidden="1">
      <c r="A98">
        <v>91</v>
      </c>
      <c r="B98" s="17"/>
      <c r="C98" s="17"/>
      <c r="D98" s="17"/>
      <c r="E98" s="28"/>
      <c r="F98" s="28"/>
      <c r="G98" s="19"/>
      <c r="H98" s="33"/>
      <c r="I98" s="30"/>
      <c r="J98" s="43" t="e">
        <f t="shared" si="2"/>
        <v>#DIV/0!</v>
      </c>
      <c r="K98" s="18"/>
      <c r="L98" s="18"/>
      <c r="M98" s="17"/>
    </row>
    <row r="99" spans="1:13" hidden="1">
      <c r="A99">
        <v>92</v>
      </c>
      <c r="B99" s="17"/>
      <c r="C99" s="17"/>
      <c r="D99" s="17"/>
      <c r="E99" s="28"/>
      <c r="F99" s="28"/>
      <c r="G99" s="19"/>
      <c r="H99" s="33"/>
      <c r="I99" s="30"/>
      <c r="J99" s="9" t="e">
        <f t="shared" si="2"/>
        <v>#DIV/0!</v>
      </c>
      <c r="K99" s="18"/>
      <c r="L99" s="18"/>
      <c r="M99" s="17"/>
    </row>
    <row r="100" spans="1:13" hidden="1">
      <c r="A100">
        <v>93</v>
      </c>
      <c r="B100" s="17"/>
      <c r="C100" s="17"/>
      <c r="D100" s="17"/>
      <c r="E100" s="28"/>
      <c r="F100" s="28"/>
      <c r="G100" s="19"/>
      <c r="H100" s="33"/>
      <c r="I100" s="30"/>
      <c r="J100" s="9" t="e">
        <f t="shared" si="2"/>
        <v>#DIV/0!</v>
      </c>
      <c r="K100" s="18"/>
      <c r="L100" s="18"/>
      <c r="M100" s="17"/>
    </row>
    <row r="101" spans="1:13" hidden="1">
      <c r="A101">
        <v>94</v>
      </c>
      <c r="B101" s="17"/>
      <c r="C101" s="17"/>
      <c r="D101" s="17"/>
      <c r="E101" s="28"/>
      <c r="F101" s="28"/>
      <c r="G101" s="19"/>
      <c r="H101" s="33"/>
      <c r="I101" s="30"/>
      <c r="J101" s="9" t="e">
        <f t="shared" si="2"/>
        <v>#DIV/0!</v>
      </c>
      <c r="K101" s="18"/>
      <c r="L101" s="18"/>
      <c r="M101" s="17"/>
    </row>
    <row r="102" spans="1:13" hidden="1">
      <c r="A102">
        <v>95</v>
      </c>
      <c r="B102" s="17"/>
      <c r="C102" s="17"/>
      <c r="D102" s="17"/>
      <c r="E102" s="28"/>
      <c r="F102" s="28"/>
      <c r="G102" s="19"/>
      <c r="H102" s="33"/>
      <c r="I102" s="30"/>
      <c r="J102" s="9" t="e">
        <f t="shared" si="2"/>
        <v>#DIV/0!</v>
      </c>
      <c r="K102" s="18"/>
      <c r="L102" s="18"/>
      <c r="M102" s="17"/>
    </row>
    <row r="103" spans="1:13" hidden="1">
      <c r="A103" s="42">
        <v>96</v>
      </c>
      <c r="B103" s="17"/>
      <c r="C103" s="17"/>
      <c r="D103" s="17"/>
      <c r="E103" s="28"/>
      <c r="F103" s="28"/>
      <c r="G103" s="19"/>
      <c r="H103" s="33"/>
      <c r="I103" s="30"/>
      <c r="J103" s="43" t="e">
        <f t="shared" si="2"/>
        <v>#DIV/0!</v>
      </c>
      <c r="K103" s="18"/>
      <c r="L103" s="18"/>
      <c r="M103" s="17"/>
    </row>
    <row r="104" spans="1:13" hidden="1">
      <c r="A104" s="42">
        <v>97</v>
      </c>
      <c r="B104" s="17"/>
      <c r="C104" s="17"/>
      <c r="D104" s="17"/>
      <c r="E104" s="28"/>
      <c r="F104" s="28"/>
      <c r="G104" s="19"/>
      <c r="H104" s="33"/>
      <c r="I104" s="30"/>
      <c r="J104" s="43" t="e">
        <f t="shared" si="2"/>
        <v>#DIV/0!</v>
      </c>
      <c r="K104" s="18"/>
      <c r="L104" s="18"/>
      <c r="M104" s="17"/>
    </row>
    <row r="105" spans="1:13" hidden="1">
      <c r="A105">
        <v>98</v>
      </c>
      <c r="B105" s="17"/>
      <c r="C105" s="17"/>
      <c r="D105" s="17"/>
      <c r="E105" s="28"/>
      <c r="F105" s="28"/>
      <c r="G105" s="19"/>
      <c r="H105" s="33"/>
      <c r="I105" s="30"/>
      <c r="J105" s="9" t="e">
        <f t="shared" si="2"/>
        <v>#DIV/0!</v>
      </c>
      <c r="K105" s="18"/>
      <c r="L105" s="18"/>
      <c r="M105" s="17"/>
    </row>
    <row r="106" spans="1:13" hidden="1">
      <c r="A106">
        <v>99</v>
      </c>
      <c r="B106" s="17"/>
      <c r="C106" s="17"/>
      <c r="D106" s="17"/>
      <c r="E106" s="28"/>
      <c r="F106" s="28"/>
      <c r="G106" s="19"/>
      <c r="H106" s="33"/>
      <c r="I106" s="30"/>
      <c r="J106" s="43" t="e">
        <f t="shared" si="2"/>
        <v>#DIV/0!</v>
      </c>
      <c r="K106" s="18"/>
      <c r="L106" s="18"/>
      <c r="M106" s="17"/>
    </row>
    <row r="107" spans="1:13" hidden="1">
      <c r="A107">
        <v>100</v>
      </c>
      <c r="B107" s="17"/>
      <c r="C107" s="17"/>
      <c r="D107" s="17"/>
      <c r="E107" s="28"/>
      <c r="F107" s="28"/>
      <c r="G107" s="19"/>
      <c r="H107" s="33"/>
      <c r="I107" s="30"/>
      <c r="J107" s="43" t="e">
        <f t="shared" si="2"/>
        <v>#DIV/0!</v>
      </c>
      <c r="K107" s="18"/>
      <c r="L107" s="18"/>
      <c r="M107" s="17"/>
    </row>
    <row r="108" spans="1:13" hidden="1">
      <c r="A108">
        <v>101</v>
      </c>
      <c r="B108" s="17"/>
      <c r="C108" s="17"/>
      <c r="D108" s="17"/>
      <c r="E108" s="28"/>
      <c r="F108" s="28"/>
      <c r="G108" s="19"/>
      <c r="H108" s="33"/>
      <c r="I108" s="30"/>
      <c r="J108" s="9" t="e">
        <f t="shared" si="2"/>
        <v>#DIV/0!</v>
      </c>
      <c r="K108" s="18"/>
      <c r="L108" s="18"/>
      <c r="M108" s="17"/>
    </row>
    <row r="109" spans="1:13" hidden="1">
      <c r="A109">
        <v>102</v>
      </c>
      <c r="B109" s="17"/>
      <c r="C109" s="17"/>
      <c r="D109" s="17"/>
      <c r="E109" s="28"/>
      <c r="F109" s="28"/>
      <c r="G109" s="19"/>
      <c r="H109" s="33"/>
      <c r="I109" s="30"/>
      <c r="J109" s="9" t="e">
        <f t="shared" si="2"/>
        <v>#DIV/0!</v>
      </c>
      <c r="K109" s="18"/>
      <c r="L109" s="18"/>
      <c r="M109" s="17"/>
    </row>
    <row r="110" spans="1:13" hidden="1">
      <c r="A110">
        <v>103</v>
      </c>
      <c r="B110" s="17"/>
      <c r="C110" s="17"/>
      <c r="D110" s="17"/>
      <c r="E110" s="28"/>
      <c r="F110" s="28"/>
      <c r="G110" s="19"/>
      <c r="H110" s="33"/>
      <c r="I110" s="30"/>
      <c r="J110" s="9" t="e">
        <f t="shared" si="2"/>
        <v>#DIV/0!</v>
      </c>
      <c r="K110" s="18"/>
      <c r="L110" s="18"/>
      <c r="M110" s="17"/>
    </row>
    <row r="111" spans="1:13" hidden="1">
      <c r="A111">
        <v>104</v>
      </c>
      <c r="B111" s="17"/>
      <c r="C111" s="17"/>
      <c r="D111" s="17"/>
      <c r="E111" s="28"/>
      <c r="F111" s="28"/>
      <c r="G111" s="19"/>
      <c r="H111" s="33"/>
      <c r="I111" s="30"/>
      <c r="J111" s="9" t="e">
        <f t="shared" si="2"/>
        <v>#DIV/0!</v>
      </c>
      <c r="K111" s="18"/>
      <c r="L111" s="18"/>
      <c r="M111" s="17"/>
    </row>
    <row r="112" spans="1:13" hidden="1">
      <c r="A112">
        <v>105</v>
      </c>
      <c r="B112" s="17"/>
      <c r="C112" s="17"/>
      <c r="D112" s="17"/>
      <c r="E112" s="28"/>
      <c r="F112" s="28"/>
      <c r="G112" s="19"/>
      <c r="H112" s="33"/>
      <c r="I112" s="30"/>
      <c r="J112" s="43" t="e">
        <f t="shared" si="2"/>
        <v>#DIV/0!</v>
      </c>
      <c r="K112" s="18"/>
      <c r="L112" s="18"/>
      <c r="M112" s="17"/>
    </row>
    <row r="113" spans="1:13" hidden="1">
      <c r="A113" s="42">
        <v>106</v>
      </c>
      <c r="B113" s="17"/>
      <c r="C113" s="17"/>
      <c r="D113" s="17"/>
      <c r="E113" s="28"/>
      <c r="F113" s="28"/>
      <c r="G113" s="19"/>
      <c r="H113" s="33"/>
      <c r="I113" s="30"/>
      <c r="J113" s="43" t="e">
        <f t="shared" si="2"/>
        <v>#DIV/0!</v>
      </c>
      <c r="K113" s="18"/>
      <c r="L113" s="18"/>
      <c r="M113" s="17"/>
    </row>
    <row r="114" spans="1:13" hidden="1">
      <c r="A114" s="42">
        <v>107</v>
      </c>
      <c r="B114" s="17"/>
      <c r="C114" s="17"/>
      <c r="D114" s="17"/>
      <c r="E114" s="28"/>
      <c r="F114" s="28"/>
      <c r="G114" s="19"/>
      <c r="H114" s="33"/>
      <c r="I114" s="30"/>
      <c r="J114" s="9" t="e">
        <f t="shared" si="2"/>
        <v>#DIV/0!</v>
      </c>
      <c r="K114" s="18"/>
      <c r="L114" s="18"/>
      <c r="M114" s="17"/>
    </row>
    <row r="115" spans="1:13" hidden="1">
      <c r="A115">
        <v>108</v>
      </c>
      <c r="B115" s="17"/>
      <c r="C115" s="17"/>
      <c r="D115" s="17"/>
      <c r="E115" s="28"/>
      <c r="F115" s="28"/>
      <c r="G115" s="19"/>
      <c r="H115" s="33"/>
      <c r="I115" s="30"/>
      <c r="J115" s="43" t="e">
        <f t="shared" si="2"/>
        <v>#DIV/0!</v>
      </c>
      <c r="K115" s="18"/>
      <c r="L115" s="18"/>
      <c r="M115" s="17"/>
    </row>
    <row r="116" spans="1:13" hidden="1">
      <c r="A116">
        <v>109</v>
      </c>
      <c r="B116" s="17"/>
      <c r="C116" s="17"/>
      <c r="D116" s="17"/>
      <c r="E116" s="28"/>
      <c r="F116" s="28"/>
      <c r="G116" s="19"/>
      <c r="H116" s="33"/>
      <c r="I116" s="30"/>
      <c r="J116" s="43" t="e">
        <f t="shared" si="2"/>
        <v>#DIV/0!</v>
      </c>
      <c r="K116" s="18"/>
      <c r="L116" s="18"/>
      <c r="M116" s="17"/>
    </row>
    <row r="117" spans="1:13" hidden="1">
      <c r="A117">
        <v>110</v>
      </c>
      <c r="B117" s="17"/>
      <c r="C117" s="17"/>
      <c r="D117" s="17"/>
      <c r="E117" s="28"/>
      <c r="F117" s="28"/>
      <c r="G117" s="19"/>
      <c r="H117" s="33"/>
      <c r="I117" s="30"/>
      <c r="J117" s="9" t="e">
        <f t="shared" si="2"/>
        <v>#DIV/0!</v>
      </c>
      <c r="K117" s="18"/>
      <c r="L117" s="18"/>
      <c r="M117" s="17"/>
    </row>
    <row r="118" spans="1:13" hidden="1">
      <c r="A118">
        <v>111</v>
      </c>
      <c r="B118" s="17"/>
      <c r="C118" s="17"/>
      <c r="D118" s="17"/>
      <c r="E118" s="28"/>
      <c r="F118" s="28"/>
      <c r="G118" s="19"/>
      <c r="H118" s="33"/>
      <c r="I118" s="30"/>
      <c r="J118" s="9" t="e">
        <f t="shared" si="2"/>
        <v>#DIV/0!</v>
      </c>
      <c r="K118" s="18"/>
      <c r="L118" s="18"/>
      <c r="M118" s="17"/>
    </row>
    <row r="119" spans="1:13" hidden="1">
      <c r="A119">
        <v>112</v>
      </c>
      <c r="B119" s="17"/>
      <c r="C119" s="17"/>
      <c r="D119" s="17"/>
      <c r="E119" s="28"/>
      <c r="F119" s="28"/>
      <c r="G119" s="19"/>
      <c r="H119" s="33"/>
      <c r="I119" s="30"/>
      <c r="J119" s="9" t="e">
        <f t="shared" si="2"/>
        <v>#DIV/0!</v>
      </c>
      <c r="K119" s="18"/>
      <c r="L119" s="18"/>
      <c r="M119" s="17"/>
    </row>
    <row r="120" spans="1:13" hidden="1">
      <c r="A120">
        <v>113</v>
      </c>
      <c r="B120" s="17"/>
      <c r="C120" s="17"/>
      <c r="D120" s="17"/>
      <c r="E120" s="28"/>
      <c r="F120" s="28"/>
      <c r="G120" s="19"/>
      <c r="H120" s="33"/>
      <c r="I120" s="30"/>
      <c r="J120" s="9" t="e">
        <f t="shared" si="2"/>
        <v>#DIV/0!</v>
      </c>
      <c r="K120" s="18"/>
      <c r="L120" s="18"/>
      <c r="M120" s="17"/>
    </row>
    <row r="121" spans="1:13" hidden="1">
      <c r="A121">
        <v>114</v>
      </c>
      <c r="B121" s="17"/>
      <c r="C121" s="17"/>
      <c r="D121" s="17"/>
      <c r="E121" s="28"/>
      <c r="F121" s="28"/>
      <c r="G121" s="19"/>
      <c r="H121" s="33"/>
      <c r="I121" s="30"/>
      <c r="J121" s="43" t="e">
        <f t="shared" si="2"/>
        <v>#DIV/0!</v>
      </c>
      <c r="K121" s="18"/>
      <c r="L121" s="18"/>
      <c r="M121" s="17"/>
    </row>
    <row r="122" spans="1:13" hidden="1">
      <c r="A122">
        <v>115</v>
      </c>
      <c r="B122" s="17"/>
      <c r="C122" s="17"/>
      <c r="D122" s="17"/>
      <c r="E122" s="28"/>
      <c r="F122" s="28"/>
      <c r="G122" s="19"/>
      <c r="H122" s="33"/>
      <c r="I122" s="30"/>
      <c r="J122" s="43" t="e">
        <f t="shared" si="2"/>
        <v>#DIV/0!</v>
      </c>
      <c r="K122" s="18"/>
      <c r="L122" s="18"/>
      <c r="M122" s="17"/>
    </row>
    <row r="123" spans="1:13" hidden="1">
      <c r="A123" s="42">
        <v>116</v>
      </c>
      <c r="B123" s="17"/>
      <c r="C123" s="17"/>
      <c r="D123" s="17"/>
      <c r="E123" s="28"/>
      <c r="F123" s="28"/>
      <c r="G123" s="19"/>
      <c r="H123" s="33"/>
      <c r="I123" s="30"/>
      <c r="J123" s="9" t="e">
        <f t="shared" si="2"/>
        <v>#DIV/0!</v>
      </c>
      <c r="K123" s="18"/>
      <c r="L123" s="18"/>
      <c r="M123" s="17"/>
    </row>
    <row r="124" spans="1:13" hidden="1">
      <c r="A124" s="42">
        <v>117</v>
      </c>
      <c r="B124" s="17"/>
      <c r="C124" s="17"/>
      <c r="D124" s="17"/>
      <c r="E124" s="28"/>
      <c r="F124" s="28"/>
      <c r="G124" s="19"/>
      <c r="H124" s="33"/>
      <c r="I124" s="30"/>
      <c r="J124" s="43" t="e">
        <f t="shared" si="2"/>
        <v>#DIV/0!</v>
      </c>
      <c r="K124" s="18"/>
      <c r="L124" s="18"/>
      <c r="M124" s="17"/>
    </row>
    <row r="125" spans="1:13" hidden="1">
      <c r="A125">
        <v>118</v>
      </c>
      <c r="B125" s="17"/>
      <c r="C125" s="17"/>
      <c r="D125" s="17"/>
      <c r="E125" s="28"/>
      <c r="F125" s="28"/>
      <c r="G125" s="19"/>
      <c r="H125" s="33"/>
      <c r="I125" s="30"/>
      <c r="J125" s="43" t="e">
        <f t="shared" si="2"/>
        <v>#DIV/0!</v>
      </c>
      <c r="K125" s="18"/>
      <c r="L125" s="18"/>
      <c r="M125" s="17"/>
    </row>
    <row r="126" spans="1:13" hidden="1">
      <c r="A126">
        <v>119</v>
      </c>
      <c r="B126" s="17"/>
      <c r="C126" s="17"/>
      <c r="D126" s="17"/>
      <c r="E126" s="28"/>
      <c r="F126" s="28"/>
      <c r="G126" s="19"/>
      <c r="H126" s="33"/>
      <c r="I126" s="30"/>
      <c r="J126" s="9" t="e">
        <f t="shared" si="2"/>
        <v>#DIV/0!</v>
      </c>
      <c r="K126" s="18"/>
      <c r="L126" s="18"/>
      <c r="M126" s="17"/>
    </row>
    <row r="127" spans="1:13" hidden="1">
      <c r="A127">
        <v>120</v>
      </c>
      <c r="B127" s="17"/>
      <c r="C127" s="17"/>
      <c r="D127" s="17"/>
      <c r="E127" s="28"/>
      <c r="F127" s="28"/>
      <c r="G127" s="19"/>
      <c r="H127" s="33"/>
      <c r="I127" s="30"/>
      <c r="J127" s="9" t="e">
        <f t="shared" si="2"/>
        <v>#DIV/0!</v>
      </c>
      <c r="K127" s="18"/>
      <c r="L127" s="18"/>
      <c r="M127" s="17"/>
    </row>
    <row r="128" spans="1:13" hidden="1">
      <c r="A128">
        <v>121</v>
      </c>
      <c r="B128" s="17"/>
      <c r="C128" s="17"/>
      <c r="D128" s="17"/>
      <c r="E128" s="28"/>
      <c r="F128" s="28"/>
      <c r="G128" s="19"/>
      <c r="H128" s="33"/>
      <c r="I128" s="30"/>
      <c r="J128" s="9" t="e">
        <f t="shared" si="2"/>
        <v>#DIV/0!</v>
      </c>
      <c r="K128" s="18"/>
      <c r="L128" s="18"/>
      <c r="M128" s="17"/>
    </row>
    <row r="129" spans="1:13" hidden="1">
      <c r="A129">
        <v>122</v>
      </c>
      <c r="B129" s="17"/>
      <c r="C129" s="17"/>
      <c r="D129" s="17"/>
      <c r="E129" s="28"/>
      <c r="F129" s="28"/>
      <c r="G129" s="19"/>
      <c r="H129" s="33"/>
      <c r="I129" s="30"/>
      <c r="J129" s="9" t="e">
        <f t="shared" si="2"/>
        <v>#DIV/0!</v>
      </c>
      <c r="K129" s="18"/>
      <c r="L129" s="18"/>
      <c r="M129" s="17"/>
    </row>
    <row r="130" spans="1:13" hidden="1">
      <c r="A130">
        <v>123</v>
      </c>
      <c r="B130" s="17"/>
      <c r="C130" s="17"/>
      <c r="D130" s="17"/>
      <c r="E130" s="28"/>
      <c r="F130" s="28"/>
      <c r="G130" s="19"/>
      <c r="H130" s="33"/>
      <c r="I130" s="30"/>
      <c r="J130" s="43" t="e">
        <f t="shared" si="2"/>
        <v>#DIV/0!</v>
      </c>
      <c r="K130" s="18"/>
      <c r="L130" s="18"/>
      <c r="M130" s="17"/>
    </row>
    <row r="131" spans="1:13" hidden="1">
      <c r="A131">
        <v>124</v>
      </c>
      <c r="B131" s="17"/>
      <c r="C131" s="17"/>
      <c r="D131" s="17"/>
      <c r="E131" s="28"/>
      <c r="F131" s="28"/>
      <c r="G131" s="19"/>
      <c r="H131" s="33"/>
      <c r="I131" s="30"/>
      <c r="J131" s="43" t="e">
        <f t="shared" si="2"/>
        <v>#DIV/0!</v>
      </c>
      <c r="K131" s="18"/>
      <c r="L131" s="18"/>
      <c r="M131" s="17"/>
    </row>
    <row r="132" spans="1:13" hidden="1">
      <c r="A132">
        <v>125</v>
      </c>
      <c r="B132" s="17"/>
      <c r="C132" s="17"/>
      <c r="D132" s="17"/>
      <c r="E132" s="28"/>
      <c r="F132" s="28"/>
      <c r="G132" s="19"/>
      <c r="H132" s="33"/>
      <c r="I132" s="30"/>
      <c r="J132" s="9" t="e">
        <f t="shared" si="2"/>
        <v>#DIV/0!</v>
      </c>
      <c r="K132" s="18"/>
      <c r="L132" s="18"/>
      <c r="M132" s="17"/>
    </row>
    <row r="133" spans="1:13" hidden="1">
      <c r="A133" s="42">
        <v>126</v>
      </c>
      <c r="B133" s="17"/>
      <c r="C133" s="17"/>
      <c r="D133" s="17"/>
      <c r="E133" s="28"/>
      <c r="F133" s="28"/>
      <c r="G133" s="19"/>
      <c r="H133" s="33"/>
      <c r="I133" s="30"/>
      <c r="J133" s="43" t="e">
        <f t="shared" si="2"/>
        <v>#DIV/0!</v>
      </c>
      <c r="K133" s="18"/>
      <c r="L133" s="18"/>
      <c r="M133" s="17"/>
    </row>
    <row r="134" spans="1:13" hidden="1">
      <c r="A134" s="42">
        <v>127</v>
      </c>
      <c r="B134" s="17"/>
      <c r="C134" s="17"/>
      <c r="D134" s="17"/>
      <c r="E134" s="28"/>
      <c r="F134" s="28"/>
      <c r="G134" s="19"/>
      <c r="H134" s="33"/>
      <c r="I134" s="30"/>
      <c r="J134" s="43" t="e">
        <f t="shared" si="2"/>
        <v>#DIV/0!</v>
      </c>
      <c r="K134" s="18"/>
      <c r="L134" s="18"/>
      <c r="M134" s="17"/>
    </row>
    <row r="135" spans="1:13" hidden="1">
      <c r="A135">
        <v>128</v>
      </c>
      <c r="B135" s="17"/>
      <c r="C135" s="17"/>
      <c r="D135" s="17"/>
      <c r="E135" s="28"/>
      <c r="F135" s="28"/>
      <c r="G135" s="19"/>
      <c r="H135" s="33"/>
      <c r="I135" s="30"/>
      <c r="J135" s="9" t="e">
        <f t="shared" si="2"/>
        <v>#DIV/0!</v>
      </c>
      <c r="K135" s="18"/>
      <c r="L135" s="18"/>
      <c r="M135" s="17"/>
    </row>
    <row r="136" spans="1:13" hidden="1">
      <c r="A136">
        <v>129</v>
      </c>
      <c r="B136" s="17"/>
      <c r="C136" s="17"/>
      <c r="D136" s="17"/>
      <c r="E136" s="28"/>
      <c r="F136" s="28"/>
      <c r="G136" s="19"/>
      <c r="H136" s="33"/>
      <c r="I136" s="30"/>
      <c r="J136" s="9" t="e">
        <f t="shared" si="2"/>
        <v>#DIV/0!</v>
      </c>
      <c r="K136" s="18"/>
      <c r="L136" s="18"/>
      <c r="M136" s="17"/>
    </row>
    <row r="137" spans="1:13" hidden="1">
      <c r="A137">
        <v>130</v>
      </c>
      <c r="B137" s="17"/>
      <c r="C137" s="17"/>
      <c r="D137" s="17"/>
      <c r="E137" s="28"/>
      <c r="F137" s="28"/>
      <c r="G137" s="19"/>
      <c r="H137" s="33"/>
      <c r="I137" s="30"/>
      <c r="J137" s="9" t="e">
        <f t="shared" si="2"/>
        <v>#DIV/0!</v>
      </c>
      <c r="K137" s="18"/>
      <c r="L137" s="18"/>
      <c r="M137" s="17"/>
    </row>
    <row r="138" spans="1:13" hidden="1">
      <c r="A138">
        <v>131</v>
      </c>
      <c r="B138" s="17"/>
      <c r="C138" s="17"/>
      <c r="D138" s="17"/>
      <c r="E138" s="28"/>
      <c r="F138" s="28"/>
      <c r="G138" s="19"/>
      <c r="H138" s="33"/>
      <c r="I138" s="30"/>
      <c r="J138" s="9" t="e">
        <f t="shared" si="2"/>
        <v>#DIV/0!</v>
      </c>
      <c r="K138" s="18"/>
      <c r="L138" s="18"/>
      <c r="M138" s="17"/>
    </row>
    <row r="139" spans="1:13" hidden="1">
      <c r="A139">
        <v>132</v>
      </c>
      <c r="B139" s="17"/>
      <c r="C139" s="17"/>
      <c r="D139" s="17"/>
      <c r="E139" s="28"/>
      <c r="F139" s="28"/>
      <c r="G139" s="19"/>
      <c r="H139" s="33"/>
      <c r="I139" s="30"/>
      <c r="J139" s="43" t="e">
        <f t="shared" ref="J139:J202" si="3">H139/I139</f>
        <v>#DIV/0!</v>
      </c>
      <c r="K139" s="18"/>
      <c r="L139" s="18"/>
      <c r="M139" s="17"/>
    </row>
    <row r="140" spans="1:13" hidden="1">
      <c r="A140">
        <v>133</v>
      </c>
      <c r="B140" s="17"/>
      <c r="C140" s="17"/>
      <c r="D140" s="17"/>
      <c r="E140" s="28"/>
      <c r="F140" s="28"/>
      <c r="G140" s="19"/>
      <c r="H140" s="33"/>
      <c r="I140" s="30"/>
      <c r="J140" s="43" t="e">
        <f t="shared" si="3"/>
        <v>#DIV/0!</v>
      </c>
      <c r="K140" s="18"/>
      <c r="L140" s="18"/>
      <c r="M140" s="17"/>
    </row>
    <row r="141" spans="1:13" hidden="1">
      <c r="A141">
        <v>134</v>
      </c>
      <c r="B141" s="17"/>
      <c r="C141" s="17"/>
      <c r="D141" s="17"/>
      <c r="E141" s="28"/>
      <c r="F141" s="28"/>
      <c r="G141" s="19"/>
      <c r="H141" s="33"/>
      <c r="I141" s="30"/>
      <c r="J141" s="9" t="e">
        <f t="shared" si="3"/>
        <v>#DIV/0!</v>
      </c>
      <c r="K141" s="18"/>
      <c r="L141" s="18"/>
      <c r="M141" s="17"/>
    </row>
    <row r="142" spans="1:13" hidden="1">
      <c r="A142">
        <v>135</v>
      </c>
      <c r="B142" s="17"/>
      <c r="C142" s="17"/>
      <c r="D142" s="17"/>
      <c r="E142" s="28"/>
      <c r="F142" s="28"/>
      <c r="G142" s="19"/>
      <c r="H142" s="33"/>
      <c r="I142" s="30"/>
      <c r="J142" s="43" t="e">
        <f t="shared" si="3"/>
        <v>#DIV/0!</v>
      </c>
      <c r="K142" s="18"/>
      <c r="L142" s="18"/>
      <c r="M142" s="17"/>
    </row>
    <row r="143" spans="1:13" hidden="1">
      <c r="A143" s="42">
        <v>136</v>
      </c>
      <c r="B143" s="17"/>
      <c r="C143" s="17"/>
      <c r="D143" s="17"/>
      <c r="E143" s="28"/>
      <c r="F143" s="28"/>
      <c r="G143" s="19"/>
      <c r="H143" s="33"/>
      <c r="I143" s="30"/>
      <c r="J143" s="43" t="e">
        <f t="shared" si="3"/>
        <v>#DIV/0!</v>
      </c>
      <c r="K143" s="18"/>
      <c r="L143" s="18"/>
      <c r="M143" s="17"/>
    </row>
    <row r="144" spans="1:13" hidden="1">
      <c r="A144" s="42">
        <v>137</v>
      </c>
      <c r="B144" s="17"/>
      <c r="C144" s="17"/>
      <c r="D144" s="17"/>
      <c r="E144" s="28"/>
      <c r="F144" s="28"/>
      <c r="G144" s="19"/>
      <c r="H144" s="33"/>
      <c r="I144" s="30"/>
      <c r="J144" s="9" t="e">
        <f t="shared" si="3"/>
        <v>#DIV/0!</v>
      </c>
      <c r="K144" s="18"/>
      <c r="L144" s="18"/>
      <c r="M144" s="17"/>
    </row>
    <row r="145" spans="1:13" hidden="1">
      <c r="A145">
        <v>138</v>
      </c>
      <c r="B145" s="17"/>
      <c r="C145" s="17"/>
      <c r="D145" s="17"/>
      <c r="E145" s="28"/>
      <c r="F145" s="28"/>
      <c r="G145" s="19"/>
      <c r="H145" s="33"/>
      <c r="I145" s="30"/>
      <c r="J145" s="9" t="e">
        <f t="shared" si="3"/>
        <v>#DIV/0!</v>
      </c>
      <c r="K145" s="18"/>
      <c r="L145" s="18"/>
      <c r="M145" s="17"/>
    </row>
    <row r="146" spans="1:13" hidden="1">
      <c r="A146">
        <v>139</v>
      </c>
      <c r="B146" s="17"/>
      <c r="C146" s="17"/>
      <c r="D146" s="17"/>
      <c r="E146" s="28"/>
      <c r="F146" s="28"/>
      <c r="G146" s="19"/>
      <c r="H146" s="33"/>
      <c r="I146" s="30"/>
      <c r="J146" s="9" t="e">
        <f t="shared" si="3"/>
        <v>#DIV/0!</v>
      </c>
      <c r="K146" s="18"/>
      <c r="L146" s="18"/>
      <c r="M146" s="17"/>
    </row>
    <row r="147" spans="1:13" hidden="1">
      <c r="A147">
        <v>140</v>
      </c>
      <c r="B147" s="17"/>
      <c r="C147" s="17"/>
      <c r="D147" s="17"/>
      <c r="E147" s="28"/>
      <c r="F147" s="28"/>
      <c r="G147" s="19"/>
      <c r="H147" s="33"/>
      <c r="I147" s="30"/>
      <c r="J147" s="9" t="e">
        <f t="shared" si="3"/>
        <v>#DIV/0!</v>
      </c>
      <c r="K147" s="18"/>
      <c r="L147" s="18"/>
      <c r="M147" s="17"/>
    </row>
    <row r="148" spans="1:13" hidden="1">
      <c r="A148">
        <v>141</v>
      </c>
      <c r="B148" s="17"/>
      <c r="C148" s="17"/>
      <c r="D148" s="17"/>
      <c r="E148" s="28"/>
      <c r="F148" s="28"/>
      <c r="G148" s="19"/>
      <c r="H148" s="33"/>
      <c r="I148" s="30"/>
      <c r="J148" s="43" t="e">
        <f t="shared" si="3"/>
        <v>#DIV/0!</v>
      </c>
      <c r="K148" s="18"/>
      <c r="L148" s="18"/>
      <c r="M148" s="17"/>
    </row>
    <row r="149" spans="1:13" hidden="1">
      <c r="A149">
        <v>142</v>
      </c>
      <c r="B149" s="17"/>
      <c r="C149" s="17"/>
      <c r="D149" s="17"/>
      <c r="E149" s="28"/>
      <c r="F149" s="28"/>
      <c r="G149" s="19"/>
      <c r="H149" s="33"/>
      <c r="I149" s="30"/>
      <c r="J149" s="43" t="e">
        <f t="shared" si="3"/>
        <v>#DIV/0!</v>
      </c>
      <c r="K149" s="18"/>
      <c r="L149" s="18"/>
      <c r="M149" s="17"/>
    </row>
    <row r="150" spans="1:13" hidden="1">
      <c r="A150">
        <v>143</v>
      </c>
      <c r="B150" s="17"/>
      <c r="C150" s="17"/>
      <c r="D150" s="17"/>
      <c r="E150" s="28"/>
      <c r="F150" s="28"/>
      <c r="G150" s="19"/>
      <c r="H150" s="33"/>
      <c r="I150" s="30"/>
      <c r="J150" s="9" t="e">
        <f t="shared" si="3"/>
        <v>#DIV/0!</v>
      </c>
      <c r="K150" s="18"/>
      <c r="L150" s="18"/>
      <c r="M150" s="17"/>
    </row>
    <row r="151" spans="1:13" hidden="1">
      <c r="A151">
        <v>144</v>
      </c>
      <c r="B151" s="17"/>
      <c r="C151" s="17"/>
      <c r="D151" s="17"/>
      <c r="E151" s="28"/>
      <c r="F151" s="28"/>
      <c r="G151" s="19"/>
      <c r="H151" s="33"/>
      <c r="I151" s="30"/>
      <c r="J151" s="43" t="e">
        <f t="shared" si="3"/>
        <v>#DIV/0!</v>
      </c>
      <c r="K151" s="18"/>
      <c r="L151" s="18"/>
      <c r="M151" s="17"/>
    </row>
    <row r="152" spans="1:13" hidden="1">
      <c r="A152">
        <v>145</v>
      </c>
      <c r="B152" s="17"/>
      <c r="C152" s="17"/>
      <c r="D152" s="17"/>
      <c r="E152" s="28"/>
      <c r="F152" s="28"/>
      <c r="G152" s="19"/>
      <c r="H152" s="33"/>
      <c r="I152" s="30"/>
      <c r="J152" s="43" t="e">
        <f t="shared" si="3"/>
        <v>#DIV/0!</v>
      </c>
      <c r="K152" s="18"/>
      <c r="L152" s="18"/>
      <c r="M152" s="17"/>
    </row>
    <row r="153" spans="1:13" hidden="1">
      <c r="A153" s="42">
        <v>146</v>
      </c>
      <c r="B153" s="17"/>
      <c r="C153" s="17"/>
      <c r="D153" s="17"/>
      <c r="E153" s="28"/>
      <c r="F153" s="28"/>
      <c r="G153" s="19"/>
      <c r="H153" s="33"/>
      <c r="I153" s="30"/>
      <c r="J153" s="9" t="e">
        <f t="shared" si="3"/>
        <v>#DIV/0!</v>
      </c>
      <c r="K153" s="18"/>
      <c r="L153" s="18"/>
      <c r="M153" s="17"/>
    </row>
    <row r="154" spans="1:13" hidden="1">
      <c r="A154" s="42">
        <v>147</v>
      </c>
      <c r="B154" s="17"/>
      <c r="C154" s="17"/>
      <c r="D154" s="17"/>
      <c r="E154" s="28"/>
      <c r="F154" s="28"/>
      <c r="G154" s="19"/>
      <c r="H154" s="33"/>
      <c r="I154" s="30"/>
      <c r="J154" s="9" t="e">
        <f t="shared" si="3"/>
        <v>#DIV/0!</v>
      </c>
      <c r="K154" s="18"/>
      <c r="L154" s="18"/>
      <c r="M154" s="17"/>
    </row>
    <row r="155" spans="1:13" hidden="1">
      <c r="A155">
        <v>148</v>
      </c>
      <c r="B155" s="17"/>
      <c r="C155" s="17"/>
      <c r="D155" s="17"/>
      <c r="E155" s="28"/>
      <c r="F155" s="28"/>
      <c r="G155" s="19"/>
      <c r="H155" s="33"/>
      <c r="I155" s="30"/>
      <c r="J155" s="9" t="e">
        <f t="shared" si="3"/>
        <v>#DIV/0!</v>
      </c>
      <c r="K155" s="18"/>
      <c r="L155" s="18"/>
      <c r="M155" s="17"/>
    </row>
    <row r="156" spans="1:13" hidden="1">
      <c r="A156">
        <v>149</v>
      </c>
      <c r="B156" s="17"/>
      <c r="C156" s="17"/>
      <c r="D156" s="17"/>
      <c r="E156" s="28"/>
      <c r="F156" s="28"/>
      <c r="G156" s="19"/>
      <c r="H156" s="33"/>
      <c r="I156" s="30"/>
      <c r="J156" s="9" t="e">
        <f t="shared" si="3"/>
        <v>#DIV/0!</v>
      </c>
      <c r="K156" s="18"/>
      <c r="L156" s="18"/>
      <c r="M156" s="17"/>
    </row>
    <row r="157" spans="1:13" hidden="1">
      <c r="A157">
        <v>150</v>
      </c>
      <c r="B157" s="17"/>
      <c r="C157" s="17"/>
      <c r="D157" s="17"/>
      <c r="E157" s="28"/>
      <c r="F157" s="28"/>
      <c r="G157" s="19"/>
      <c r="H157" s="33"/>
      <c r="I157" s="30"/>
      <c r="J157" s="43" t="e">
        <f t="shared" si="3"/>
        <v>#DIV/0!</v>
      </c>
      <c r="K157" s="18"/>
      <c r="L157" s="18"/>
      <c r="M157" s="17"/>
    </row>
    <row r="158" spans="1:13" hidden="1">
      <c r="A158">
        <v>151</v>
      </c>
      <c r="B158" s="17"/>
      <c r="C158" s="17"/>
      <c r="D158" s="17"/>
      <c r="E158" s="28"/>
      <c r="F158" s="28"/>
      <c r="G158" s="19"/>
      <c r="H158" s="33"/>
      <c r="I158" s="30"/>
      <c r="J158" s="43" t="e">
        <f t="shared" si="3"/>
        <v>#DIV/0!</v>
      </c>
      <c r="K158" s="18"/>
      <c r="L158" s="18"/>
      <c r="M158" s="17"/>
    </row>
    <row r="159" spans="1:13" hidden="1">
      <c r="A159">
        <v>152</v>
      </c>
      <c r="B159" s="17"/>
      <c r="C159" s="17"/>
      <c r="D159" s="17"/>
      <c r="E159" s="28"/>
      <c r="F159" s="28"/>
      <c r="G159" s="19"/>
      <c r="H159" s="33"/>
      <c r="I159" s="30"/>
      <c r="J159" s="9" t="e">
        <f t="shared" si="3"/>
        <v>#DIV/0!</v>
      </c>
      <c r="K159" s="18"/>
      <c r="L159" s="18"/>
      <c r="M159" s="17"/>
    </row>
    <row r="160" spans="1:13" hidden="1">
      <c r="A160">
        <v>153</v>
      </c>
      <c r="B160" s="17"/>
      <c r="C160" s="17"/>
      <c r="D160" s="17"/>
      <c r="E160" s="28"/>
      <c r="F160" s="28"/>
      <c r="G160" s="19"/>
      <c r="H160" s="33"/>
      <c r="I160" s="30"/>
      <c r="J160" s="43" t="e">
        <f t="shared" si="3"/>
        <v>#DIV/0!</v>
      </c>
      <c r="K160" s="18"/>
      <c r="L160" s="18"/>
      <c r="M160" s="17"/>
    </row>
    <row r="161" spans="1:13" hidden="1">
      <c r="A161">
        <v>154</v>
      </c>
      <c r="B161" s="17"/>
      <c r="C161" s="17"/>
      <c r="D161" s="17"/>
      <c r="E161" s="28"/>
      <c r="F161" s="28"/>
      <c r="G161" s="19"/>
      <c r="H161" s="33"/>
      <c r="I161" s="30"/>
      <c r="J161" s="43" t="e">
        <f t="shared" si="3"/>
        <v>#DIV/0!</v>
      </c>
      <c r="K161" s="18"/>
      <c r="L161" s="18"/>
      <c r="M161" s="17"/>
    </row>
    <row r="162" spans="1:13" hidden="1">
      <c r="A162">
        <v>155</v>
      </c>
      <c r="B162" s="17"/>
      <c r="C162" s="17"/>
      <c r="D162" s="17"/>
      <c r="E162" s="28"/>
      <c r="F162" s="28"/>
      <c r="G162" s="19"/>
      <c r="H162" s="33"/>
      <c r="I162" s="30"/>
      <c r="J162" s="9" t="e">
        <f t="shared" si="3"/>
        <v>#DIV/0!</v>
      </c>
      <c r="K162" s="18"/>
      <c r="L162" s="18"/>
      <c r="M162" s="17"/>
    </row>
    <row r="163" spans="1:13" hidden="1">
      <c r="A163" s="42">
        <v>156</v>
      </c>
      <c r="B163" s="17"/>
      <c r="C163" s="17"/>
      <c r="D163" s="17"/>
      <c r="E163" s="28"/>
      <c r="F163" s="28"/>
      <c r="G163" s="19"/>
      <c r="H163" s="33"/>
      <c r="I163" s="30"/>
      <c r="J163" s="9" t="e">
        <f t="shared" si="3"/>
        <v>#DIV/0!</v>
      </c>
      <c r="K163" s="18"/>
      <c r="L163" s="18"/>
      <c r="M163" s="17"/>
    </row>
    <row r="164" spans="1:13" hidden="1">
      <c r="A164" s="42">
        <v>157</v>
      </c>
      <c r="B164" s="17"/>
      <c r="C164" s="17"/>
      <c r="D164" s="17"/>
      <c r="E164" s="28"/>
      <c r="F164" s="28"/>
      <c r="G164" s="19"/>
      <c r="H164" s="33"/>
      <c r="I164" s="30"/>
      <c r="J164" s="9" t="e">
        <f t="shared" si="3"/>
        <v>#DIV/0!</v>
      </c>
      <c r="K164" s="18"/>
      <c r="L164" s="18"/>
      <c r="M164" s="17"/>
    </row>
    <row r="165" spans="1:13" hidden="1">
      <c r="A165">
        <v>158</v>
      </c>
      <c r="B165" s="17"/>
      <c r="C165" s="17"/>
      <c r="D165" s="17"/>
      <c r="E165" s="28"/>
      <c r="F165" s="28"/>
      <c r="G165" s="19"/>
      <c r="H165" s="33"/>
      <c r="I165" s="30"/>
      <c r="J165" s="9" t="e">
        <f t="shared" si="3"/>
        <v>#DIV/0!</v>
      </c>
      <c r="K165" s="18"/>
      <c r="L165" s="18"/>
      <c r="M165" s="17"/>
    </row>
    <row r="166" spans="1:13" hidden="1">
      <c r="A166">
        <v>159</v>
      </c>
      <c r="B166" s="17"/>
      <c r="C166" s="17"/>
      <c r="D166" s="17"/>
      <c r="E166" s="28"/>
      <c r="F166" s="28"/>
      <c r="G166" s="19"/>
      <c r="H166" s="33"/>
      <c r="I166" s="30"/>
      <c r="J166" s="43" t="e">
        <f t="shared" si="3"/>
        <v>#DIV/0!</v>
      </c>
      <c r="K166" s="18"/>
      <c r="L166" s="18"/>
      <c r="M166" s="17"/>
    </row>
    <row r="167" spans="1:13" hidden="1">
      <c r="A167">
        <v>160</v>
      </c>
      <c r="B167" s="17"/>
      <c r="C167" s="17"/>
      <c r="D167" s="17"/>
      <c r="E167" s="28"/>
      <c r="F167" s="28"/>
      <c r="G167" s="19"/>
      <c r="H167" s="33"/>
      <c r="I167" s="30"/>
      <c r="J167" s="43" t="e">
        <f t="shared" si="3"/>
        <v>#DIV/0!</v>
      </c>
      <c r="K167" s="18"/>
      <c r="L167" s="18"/>
      <c r="M167" s="17"/>
    </row>
    <row r="168" spans="1:13" hidden="1">
      <c r="A168">
        <v>161</v>
      </c>
      <c r="B168" s="17"/>
      <c r="C168" s="17"/>
      <c r="D168" s="17"/>
      <c r="E168" s="28"/>
      <c r="F168" s="28"/>
      <c r="G168" s="19"/>
      <c r="H168" s="33"/>
      <c r="I168" s="30"/>
      <c r="J168" s="9" t="e">
        <f t="shared" si="3"/>
        <v>#DIV/0!</v>
      </c>
      <c r="K168" s="18"/>
      <c r="L168" s="18"/>
      <c r="M168" s="17"/>
    </row>
    <row r="169" spans="1:13" hidden="1">
      <c r="A169">
        <v>162</v>
      </c>
      <c r="B169" s="17"/>
      <c r="C169" s="17"/>
      <c r="D169" s="17"/>
      <c r="E169" s="28"/>
      <c r="F169" s="28"/>
      <c r="G169" s="19"/>
      <c r="H169" s="33"/>
      <c r="I169" s="30"/>
      <c r="J169" s="43" t="e">
        <f t="shared" si="3"/>
        <v>#DIV/0!</v>
      </c>
      <c r="K169" s="18"/>
      <c r="L169" s="18"/>
      <c r="M169" s="17"/>
    </row>
    <row r="170" spans="1:13" hidden="1">
      <c r="A170">
        <v>163</v>
      </c>
      <c r="B170" s="17"/>
      <c r="C170" s="17"/>
      <c r="D170" s="17"/>
      <c r="E170" s="28"/>
      <c r="F170" s="28"/>
      <c r="G170" s="19"/>
      <c r="H170" s="33"/>
      <c r="I170" s="30"/>
      <c r="J170" s="43" t="e">
        <f t="shared" si="3"/>
        <v>#DIV/0!</v>
      </c>
      <c r="K170" s="18"/>
      <c r="L170" s="18"/>
      <c r="M170" s="17"/>
    </row>
    <row r="171" spans="1:13" hidden="1">
      <c r="A171">
        <v>164</v>
      </c>
      <c r="B171" s="17"/>
      <c r="C171" s="17"/>
      <c r="D171" s="17"/>
      <c r="E171" s="28"/>
      <c r="F171" s="28"/>
      <c r="G171" s="19"/>
      <c r="H171" s="33"/>
      <c r="I171" s="30"/>
      <c r="J171" s="9" t="e">
        <f t="shared" si="3"/>
        <v>#DIV/0!</v>
      </c>
      <c r="K171" s="18"/>
      <c r="L171" s="18"/>
      <c r="M171" s="17"/>
    </row>
    <row r="172" spans="1:13" hidden="1">
      <c r="A172">
        <v>165</v>
      </c>
      <c r="B172" s="17"/>
      <c r="C172" s="17"/>
      <c r="D172" s="17"/>
      <c r="E172" s="28"/>
      <c r="F172" s="28"/>
      <c r="G172" s="19"/>
      <c r="H172" s="33"/>
      <c r="I172" s="30"/>
      <c r="J172" s="9" t="e">
        <f t="shared" si="3"/>
        <v>#DIV/0!</v>
      </c>
      <c r="K172" s="18"/>
      <c r="L172" s="18"/>
      <c r="M172" s="17"/>
    </row>
    <row r="173" spans="1:13" hidden="1">
      <c r="A173" s="42">
        <v>166</v>
      </c>
      <c r="B173" s="17"/>
      <c r="C173" s="17"/>
      <c r="D173" s="17"/>
      <c r="E173" s="28"/>
      <c r="F173" s="28"/>
      <c r="G173" s="19"/>
      <c r="H173" s="33"/>
      <c r="I173" s="30"/>
      <c r="J173" s="9" t="e">
        <f t="shared" si="3"/>
        <v>#DIV/0!</v>
      </c>
      <c r="K173" s="18"/>
      <c r="L173" s="18"/>
      <c r="M173" s="17"/>
    </row>
    <row r="174" spans="1:13" hidden="1">
      <c r="A174" s="42">
        <v>167</v>
      </c>
      <c r="B174" s="17"/>
      <c r="C174" s="17"/>
      <c r="D174" s="17"/>
      <c r="E174" s="28"/>
      <c r="F174" s="28"/>
      <c r="G174" s="19"/>
      <c r="H174" s="33"/>
      <c r="I174" s="30"/>
      <c r="J174" s="9" t="e">
        <f t="shared" si="3"/>
        <v>#DIV/0!</v>
      </c>
      <c r="K174" s="18"/>
      <c r="L174" s="18"/>
      <c r="M174" s="17"/>
    </row>
    <row r="175" spans="1:13" hidden="1">
      <c r="A175">
        <v>168</v>
      </c>
      <c r="B175" s="17"/>
      <c r="C175" s="17"/>
      <c r="D175" s="17"/>
      <c r="E175" s="28"/>
      <c r="F175" s="28"/>
      <c r="G175" s="19"/>
      <c r="H175" s="33"/>
      <c r="I175" s="30"/>
      <c r="J175" s="43" t="e">
        <f t="shared" si="3"/>
        <v>#DIV/0!</v>
      </c>
      <c r="K175" s="18"/>
      <c r="L175" s="18"/>
      <c r="M175" s="17"/>
    </row>
    <row r="176" spans="1:13" hidden="1">
      <c r="A176">
        <v>169</v>
      </c>
      <c r="B176" s="17"/>
      <c r="C176" s="17"/>
      <c r="D176" s="17"/>
      <c r="E176" s="28"/>
      <c r="F176" s="28"/>
      <c r="G176" s="19"/>
      <c r="H176" s="33"/>
      <c r="I176" s="30"/>
      <c r="J176" s="43" t="e">
        <f t="shared" si="3"/>
        <v>#DIV/0!</v>
      </c>
      <c r="K176" s="18"/>
      <c r="L176" s="18"/>
      <c r="M176" s="17"/>
    </row>
    <row r="177" spans="1:13" hidden="1">
      <c r="A177">
        <v>170</v>
      </c>
      <c r="B177" s="17"/>
      <c r="C177" s="17"/>
      <c r="D177" s="17"/>
      <c r="E177" s="28"/>
      <c r="F177" s="28"/>
      <c r="G177" s="19"/>
      <c r="H177" s="33"/>
      <c r="I177" s="30"/>
      <c r="J177" s="9" t="e">
        <f t="shared" si="3"/>
        <v>#DIV/0!</v>
      </c>
      <c r="K177" s="18"/>
      <c r="L177" s="18"/>
      <c r="M177" s="17"/>
    </row>
    <row r="178" spans="1:13" hidden="1">
      <c r="A178">
        <v>171</v>
      </c>
      <c r="B178" s="17"/>
      <c r="C178" s="17"/>
      <c r="D178" s="17"/>
      <c r="E178" s="28"/>
      <c r="F178" s="28"/>
      <c r="G178" s="19"/>
      <c r="H178" s="33"/>
      <c r="I178" s="30"/>
      <c r="J178" s="43" t="e">
        <f t="shared" si="3"/>
        <v>#DIV/0!</v>
      </c>
      <c r="K178" s="18"/>
      <c r="L178" s="18"/>
      <c r="M178" s="17"/>
    </row>
    <row r="179" spans="1:13" hidden="1">
      <c r="A179">
        <v>172</v>
      </c>
      <c r="B179" s="17"/>
      <c r="C179" s="17"/>
      <c r="D179" s="17"/>
      <c r="E179" s="28"/>
      <c r="F179" s="28"/>
      <c r="G179" s="19"/>
      <c r="H179" s="33"/>
      <c r="I179" s="30"/>
      <c r="J179" s="43" t="e">
        <f t="shared" si="3"/>
        <v>#DIV/0!</v>
      </c>
      <c r="K179" s="18"/>
      <c r="L179" s="18"/>
      <c r="M179" s="17"/>
    </row>
    <row r="180" spans="1:13" hidden="1">
      <c r="A180">
        <v>173</v>
      </c>
      <c r="B180" s="17"/>
      <c r="C180" s="17"/>
      <c r="D180" s="17"/>
      <c r="E180" s="28"/>
      <c r="F180" s="28"/>
      <c r="G180" s="19"/>
      <c r="H180" s="33"/>
      <c r="I180" s="30"/>
      <c r="J180" s="9" t="e">
        <f t="shared" si="3"/>
        <v>#DIV/0!</v>
      </c>
      <c r="K180" s="18"/>
      <c r="L180" s="18"/>
      <c r="M180" s="17"/>
    </row>
    <row r="181" spans="1:13" hidden="1">
      <c r="A181">
        <v>174</v>
      </c>
      <c r="B181" s="17"/>
      <c r="C181" s="17"/>
      <c r="D181" s="17"/>
      <c r="E181" s="28"/>
      <c r="F181" s="28"/>
      <c r="G181" s="19"/>
      <c r="H181" s="33"/>
      <c r="I181" s="30"/>
      <c r="J181" s="9" t="e">
        <f t="shared" si="3"/>
        <v>#DIV/0!</v>
      </c>
      <c r="K181" s="18"/>
      <c r="L181" s="18"/>
      <c r="M181" s="17"/>
    </row>
    <row r="182" spans="1:13" hidden="1">
      <c r="A182">
        <v>175</v>
      </c>
      <c r="B182" s="17"/>
      <c r="C182" s="17"/>
      <c r="D182" s="17"/>
      <c r="E182" s="28"/>
      <c r="F182" s="28"/>
      <c r="G182" s="19"/>
      <c r="H182" s="33"/>
      <c r="I182" s="30"/>
      <c r="J182" s="9" t="e">
        <f t="shared" si="3"/>
        <v>#DIV/0!</v>
      </c>
      <c r="K182" s="18"/>
      <c r="L182" s="18"/>
      <c r="M182" s="17"/>
    </row>
    <row r="183" spans="1:13" hidden="1">
      <c r="A183" s="42">
        <v>176</v>
      </c>
      <c r="B183" s="17"/>
      <c r="C183" s="17"/>
      <c r="D183" s="17"/>
      <c r="E183" s="28"/>
      <c r="F183" s="28"/>
      <c r="G183" s="19"/>
      <c r="H183" s="33"/>
      <c r="I183" s="30"/>
      <c r="J183" s="9" t="e">
        <f t="shared" si="3"/>
        <v>#DIV/0!</v>
      </c>
      <c r="K183" s="18"/>
      <c r="L183" s="18"/>
      <c r="M183" s="17"/>
    </row>
    <row r="184" spans="1:13" hidden="1">
      <c r="A184" s="42">
        <v>177</v>
      </c>
      <c r="B184" s="17"/>
      <c r="C184" s="17"/>
      <c r="D184" s="17"/>
      <c r="E184" s="28"/>
      <c r="F184" s="28"/>
      <c r="G184" s="19"/>
      <c r="H184" s="33"/>
      <c r="I184" s="30"/>
      <c r="J184" s="43" t="e">
        <f t="shared" si="3"/>
        <v>#DIV/0!</v>
      </c>
      <c r="K184" s="18"/>
      <c r="L184" s="18"/>
      <c r="M184" s="17"/>
    </row>
    <row r="185" spans="1:13" hidden="1">
      <c r="A185">
        <v>178</v>
      </c>
      <c r="B185" s="17"/>
      <c r="C185" s="17"/>
      <c r="D185" s="17"/>
      <c r="E185" s="28"/>
      <c r="F185" s="28"/>
      <c r="G185" s="19"/>
      <c r="H185" s="33"/>
      <c r="I185" s="30"/>
      <c r="J185" s="43" t="e">
        <f t="shared" si="3"/>
        <v>#DIV/0!</v>
      </c>
      <c r="K185" s="18"/>
      <c r="L185" s="18"/>
      <c r="M185" s="17"/>
    </row>
    <row r="186" spans="1:13" hidden="1">
      <c r="A186">
        <v>179</v>
      </c>
      <c r="B186" s="17"/>
      <c r="C186" s="17"/>
      <c r="D186" s="17"/>
      <c r="E186" s="28"/>
      <c r="F186" s="28"/>
      <c r="G186" s="19"/>
      <c r="H186" s="33"/>
      <c r="I186" s="30"/>
      <c r="J186" s="9" t="e">
        <f t="shared" si="3"/>
        <v>#DIV/0!</v>
      </c>
      <c r="K186" s="18"/>
      <c r="L186" s="18"/>
      <c r="M186" s="17"/>
    </row>
    <row r="187" spans="1:13" hidden="1">
      <c r="A187">
        <v>180</v>
      </c>
      <c r="B187" s="17"/>
      <c r="C187" s="17"/>
      <c r="D187" s="17"/>
      <c r="E187" s="28"/>
      <c r="F187" s="28"/>
      <c r="G187" s="19"/>
      <c r="H187" s="33"/>
      <c r="I187" s="30"/>
      <c r="J187" s="43" t="e">
        <f t="shared" si="3"/>
        <v>#DIV/0!</v>
      </c>
      <c r="K187" s="18"/>
      <c r="L187" s="18"/>
      <c r="M187" s="17"/>
    </row>
    <row r="188" spans="1:13" hidden="1">
      <c r="A188">
        <v>181</v>
      </c>
      <c r="B188" s="17"/>
      <c r="C188" s="17"/>
      <c r="D188" s="17"/>
      <c r="E188" s="28"/>
      <c r="F188" s="28"/>
      <c r="G188" s="19"/>
      <c r="H188" s="33"/>
      <c r="I188" s="30"/>
      <c r="J188" s="43" t="e">
        <f t="shared" si="3"/>
        <v>#DIV/0!</v>
      </c>
      <c r="K188" s="18"/>
      <c r="L188" s="18"/>
      <c r="M188" s="17"/>
    </row>
    <row r="189" spans="1:13" hidden="1">
      <c r="A189">
        <v>182</v>
      </c>
      <c r="B189" s="17"/>
      <c r="C189" s="17"/>
      <c r="D189" s="17"/>
      <c r="E189" s="28"/>
      <c r="F189" s="28"/>
      <c r="G189" s="19"/>
      <c r="H189" s="33"/>
      <c r="I189" s="30"/>
      <c r="J189" s="9" t="e">
        <f t="shared" si="3"/>
        <v>#DIV/0!</v>
      </c>
      <c r="K189" s="18"/>
      <c r="L189" s="18"/>
      <c r="M189" s="17"/>
    </row>
    <row r="190" spans="1:13" hidden="1">
      <c r="A190">
        <v>183</v>
      </c>
      <c r="B190" s="17"/>
      <c r="C190" s="17"/>
      <c r="D190" s="17"/>
      <c r="E190" s="28"/>
      <c r="F190" s="28"/>
      <c r="G190" s="19"/>
      <c r="H190" s="33"/>
      <c r="I190" s="30"/>
      <c r="J190" s="9" t="e">
        <f t="shared" si="3"/>
        <v>#DIV/0!</v>
      </c>
      <c r="K190" s="18"/>
      <c r="L190" s="18"/>
      <c r="M190" s="17"/>
    </row>
    <row r="191" spans="1:13" hidden="1">
      <c r="A191">
        <v>184</v>
      </c>
      <c r="B191" s="17"/>
      <c r="C191" s="17"/>
      <c r="D191" s="17"/>
      <c r="E191" s="28"/>
      <c r="F191" s="28"/>
      <c r="G191" s="19"/>
      <c r="H191" s="33"/>
      <c r="I191" s="30"/>
      <c r="J191" s="9" t="e">
        <f t="shared" si="3"/>
        <v>#DIV/0!</v>
      </c>
      <c r="K191" s="18"/>
      <c r="L191" s="18"/>
      <c r="M191" s="17"/>
    </row>
    <row r="192" spans="1:13" hidden="1">
      <c r="A192">
        <v>185</v>
      </c>
      <c r="B192" s="17"/>
      <c r="C192" s="17"/>
      <c r="D192" s="17"/>
      <c r="E192" s="28"/>
      <c r="F192" s="28"/>
      <c r="G192" s="19"/>
      <c r="H192" s="33"/>
      <c r="I192" s="30"/>
      <c r="J192" s="9" t="e">
        <f t="shared" si="3"/>
        <v>#DIV/0!</v>
      </c>
      <c r="K192" s="18"/>
      <c r="L192" s="18"/>
      <c r="M192" s="17"/>
    </row>
    <row r="193" spans="1:13" hidden="1">
      <c r="A193" s="42">
        <v>186</v>
      </c>
      <c r="B193" s="17"/>
      <c r="C193" s="17"/>
      <c r="D193" s="17"/>
      <c r="E193" s="28"/>
      <c r="F193" s="28"/>
      <c r="G193" s="19"/>
      <c r="H193" s="33"/>
      <c r="I193" s="30"/>
      <c r="J193" s="43" t="e">
        <f t="shared" si="3"/>
        <v>#DIV/0!</v>
      </c>
      <c r="K193" s="18"/>
      <c r="L193" s="18"/>
      <c r="M193" s="17"/>
    </row>
    <row r="194" spans="1:13" hidden="1">
      <c r="A194" s="42">
        <v>187</v>
      </c>
      <c r="B194" s="17"/>
      <c r="C194" s="17"/>
      <c r="D194" s="17"/>
      <c r="E194" s="28"/>
      <c r="F194" s="28"/>
      <c r="G194" s="19"/>
      <c r="H194" s="33"/>
      <c r="I194" s="30"/>
      <c r="J194" s="43" t="e">
        <f t="shared" si="3"/>
        <v>#DIV/0!</v>
      </c>
      <c r="K194" s="18"/>
      <c r="L194" s="18"/>
      <c r="M194" s="17"/>
    </row>
    <row r="195" spans="1:13" hidden="1">
      <c r="A195">
        <v>188</v>
      </c>
      <c r="B195" s="17"/>
      <c r="C195" s="17"/>
      <c r="D195" s="17"/>
      <c r="E195" s="28"/>
      <c r="F195" s="28"/>
      <c r="G195" s="19"/>
      <c r="H195" s="33"/>
      <c r="I195" s="30"/>
      <c r="J195" s="9" t="e">
        <f t="shared" si="3"/>
        <v>#DIV/0!</v>
      </c>
      <c r="K195" s="18"/>
      <c r="L195" s="18"/>
      <c r="M195" s="17"/>
    </row>
    <row r="196" spans="1:13" hidden="1">
      <c r="A196">
        <v>189</v>
      </c>
      <c r="B196" s="17"/>
      <c r="C196" s="17"/>
      <c r="D196" s="17"/>
      <c r="E196" s="28"/>
      <c r="F196" s="28"/>
      <c r="G196" s="19"/>
      <c r="H196" s="33"/>
      <c r="I196" s="30"/>
      <c r="J196" s="43" t="e">
        <f t="shared" si="3"/>
        <v>#DIV/0!</v>
      </c>
      <c r="K196" s="18"/>
      <c r="L196" s="18"/>
      <c r="M196" s="17"/>
    </row>
    <row r="197" spans="1:13" hidden="1">
      <c r="A197">
        <v>190</v>
      </c>
      <c r="B197" s="17"/>
      <c r="C197" s="17"/>
      <c r="D197" s="17"/>
      <c r="E197" s="28"/>
      <c r="F197" s="28"/>
      <c r="G197" s="19"/>
      <c r="H197" s="33"/>
      <c r="I197" s="30"/>
      <c r="J197" s="43" t="e">
        <f t="shared" si="3"/>
        <v>#DIV/0!</v>
      </c>
      <c r="K197" s="18"/>
      <c r="L197" s="18"/>
      <c r="M197" s="17"/>
    </row>
    <row r="198" spans="1:13" hidden="1">
      <c r="A198">
        <v>191</v>
      </c>
      <c r="B198" s="17"/>
      <c r="C198" s="17"/>
      <c r="D198" s="17"/>
      <c r="E198" s="28"/>
      <c r="F198" s="28"/>
      <c r="G198" s="19"/>
      <c r="H198" s="33"/>
      <c r="I198" s="30"/>
      <c r="J198" s="9" t="e">
        <f t="shared" si="3"/>
        <v>#DIV/0!</v>
      </c>
      <c r="K198" s="18"/>
      <c r="L198" s="18"/>
      <c r="M198" s="17"/>
    </row>
    <row r="199" spans="1:13" hidden="1">
      <c r="A199">
        <v>192</v>
      </c>
      <c r="B199" s="17"/>
      <c r="C199" s="17"/>
      <c r="D199" s="17"/>
      <c r="E199" s="28"/>
      <c r="F199" s="28"/>
      <c r="G199" s="19"/>
      <c r="H199" s="33"/>
      <c r="I199" s="30"/>
      <c r="J199" s="9" t="e">
        <f t="shared" si="3"/>
        <v>#DIV/0!</v>
      </c>
      <c r="K199" s="18"/>
      <c r="L199" s="18"/>
      <c r="M199" s="17"/>
    </row>
    <row r="200" spans="1:13" hidden="1">
      <c r="A200">
        <v>193</v>
      </c>
      <c r="B200" s="17"/>
      <c r="C200" s="17"/>
      <c r="D200" s="17"/>
      <c r="E200" s="28"/>
      <c r="F200" s="28"/>
      <c r="G200" s="19"/>
      <c r="H200" s="33"/>
      <c r="I200" s="30"/>
      <c r="J200" s="9" t="e">
        <f t="shared" si="3"/>
        <v>#DIV/0!</v>
      </c>
      <c r="K200" s="18"/>
      <c r="L200" s="18"/>
      <c r="M200" s="17"/>
    </row>
    <row r="201" spans="1:13" hidden="1">
      <c r="A201">
        <v>194</v>
      </c>
      <c r="B201" s="17"/>
      <c r="C201" s="17"/>
      <c r="D201" s="17"/>
      <c r="E201" s="28"/>
      <c r="F201" s="28"/>
      <c r="G201" s="19"/>
      <c r="H201" s="33"/>
      <c r="I201" s="30"/>
      <c r="J201" s="9" t="e">
        <f t="shared" si="3"/>
        <v>#DIV/0!</v>
      </c>
      <c r="K201" s="18"/>
      <c r="L201" s="18"/>
      <c r="M201" s="17"/>
    </row>
    <row r="202" spans="1:13" hidden="1">
      <c r="A202">
        <v>195</v>
      </c>
      <c r="B202" s="17"/>
      <c r="C202" s="17"/>
      <c r="D202" s="17"/>
      <c r="E202" s="28"/>
      <c r="F202" s="28"/>
      <c r="G202" s="19"/>
      <c r="H202" s="33"/>
      <c r="I202" s="30"/>
      <c r="J202" s="43" t="e">
        <f t="shared" si="3"/>
        <v>#DIV/0!</v>
      </c>
      <c r="K202" s="18"/>
      <c r="L202" s="18"/>
      <c r="M202" s="17"/>
    </row>
    <row r="203" spans="1:13" hidden="1">
      <c r="A203" s="42">
        <v>196</v>
      </c>
      <c r="B203" s="17"/>
      <c r="C203" s="17"/>
      <c r="D203" s="17"/>
      <c r="E203" s="28"/>
      <c r="F203" s="28"/>
      <c r="G203" s="19"/>
      <c r="H203" s="33"/>
      <c r="I203" s="30"/>
      <c r="J203" s="43" t="e">
        <f t="shared" ref="J203:J266" si="4">H203/I203</f>
        <v>#DIV/0!</v>
      </c>
      <c r="K203" s="18"/>
      <c r="L203" s="18"/>
      <c r="M203" s="17"/>
    </row>
    <row r="204" spans="1:13" hidden="1">
      <c r="A204" s="42">
        <v>197</v>
      </c>
      <c r="B204" s="17"/>
      <c r="C204" s="17"/>
      <c r="D204" s="17"/>
      <c r="E204" s="28"/>
      <c r="F204" s="28"/>
      <c r="G204" s="19"/>
      <c r="H204" s="33"/>
      <c r="I204" s="30"/>
      <c r="J204" s="9" t="e">
        <f t="shared" si="4"/>
        <v>#DIV/0!</v>
      </c>
      <c r="K204" s="18"/>
      <c r="L204" s="18"/>
      <c r="M204" s="17"/>
    </row>
    <row r="205" spans="1:13" hidden="1">
      <c r="A205">
        <v>198</v>
      </c>
      <c r="B205" s="17"/>
      <c r="C205" s="17"/>
      <c r="D205" s="17"/>
      <c r="E205" s="28"/>
      <c r="F205" s="28"/>
      <c r="G205" s="19"/>
      <c r="H205" s="33"/>
      <c r="I205" s="30"/>
      <c r="J205" s="43" t="e">
        <f t="shared" si="4"/>
        <v>#DIV/0!</v>
      </c>
      <c r="K205" s="18"/>
      <c r="L205" s="18"/>
      <c r="M205" s="17"/>
    </row>
    <row r="206" spans="1:13" hidden="1">
      <c r="A206">
        <v>199</v>
      </c>
      <c r="B206" s="17"/>
      <c r="C206" s="17"/>
      <c r="D206" s="17"/>
      <c r="E206" s="28"/>
      <c r="F206" s="28"/>
      <c r="G206" s="19"/>
      <c r="H206" s="33"/>
      <c r="I206" s="30"/>
      <c r="J206" s="43" t="e">
        <f t="shared" si="4"/>
        <v>#DIV/0!</v>
      </c>
      <c r="K206" s="18"/>
      <c r="L206" s="18"/>
      <c r="M206" s="17"/>
    </row>
    <row r="207" spans="1:13" hidden="1">
      <c r="A207">
        <v>200</v>
      </c>
      <c r="B207" s="17"/>
      <c r="C207" s="17"/>
      <c r="D207" s="17"/>
      <c r="E207" s="28"/>
      <c r="F207" s="28"/>
      <c r="G207" s="19"/>
      <c r="H207" s="33"/>
      <c r="I207" s="30"/>
      <c r="J207" s="9" t="e">
        <f t="shared" si="4"/>
        <v>#DIV/0!</v>
      </c>
      <c r="K207" s="18"/>
      <c r="L207" s="18"/>
      <c r="M207" s="17"/>
    </row>
    <row r="208" spans="1:13" hidden="1">
      <c r="A208">
        <v>201</v>
      </c>
      <c r="B208" s="17"/>
      <c r="C208" s="17"/>
      <c r="D208" s="17"/>
      <c r="E208" s="28"/>
      <c r="F208" s="28"/>
      <c r="G208" s="19"/>
      <c r="H208" s="33"/>
      <c r="I208" s="30"/>
      <c r="J208" s="9" t="e">
        <f t="shared" si="4"/>
        <v>#DIV/0!</v>
      </c>
      <c r="K208" s="18"/>
      <c r="L208" s="18"/>
      <c r="M208" s="17"/>
    </row>
    <row r="209" spans="1:13" hidden="1">
      <c r="A209">
        <v>202</v>
      </c>
      <c r="B209" s="17"/>
      <c r="C209" s="17"/>
      <c r="D209" s="17"/>
      <c r="E209" s="28"/>
      <c r="F209" s="28"/>
      <c r="G209" s="19"/>
      <c r="H209" s="33"/>
      <c r="I209" s="30"/>
      <c r="J209" s="9" t="e">
        <f t="shared" si="4"/>
        <v>#DIV/0!</v>
      </c>
      <c r="K209" s="18"/>
      <c r="L209" s="18"/>
      <c r="M209" s="17"/>
    </row>
    <row r="210" spans="1:13" hidden="1">
      <c r="A210">
        <v>203</v>
      </c>
      <c r="B210" s="17"/>
      <c r="C210" s="17"/>
      <c r="D210" s="17"/>
      <c r="E210" s="28"/>
      <c r="F210" s="28"/>
      <c r="G210" s="19"/>
      <c r="H210" s="33"/>
      <c r="I210" s="30"/>
      <c r="J210" s="9" t="e">
        <f t="shared" si="4"/>
        <v>#DIV/0!</v>
      </c>
      <c r="K210" s="18"/>
      <c r="L210" s="18"/>
      <c r="M210" s="17"/>
    </row>
    <row r="211" spans="1:13" hidden="1">
      <c r="A211">
        <v>204</v>
      </c>
      <c r="B211" s="17"/>
      <c r="C211" s="17"/>
      <c r="D211" s="17"/>
      <c r="E211" s="28"/>
      <c r="F211" s="28"/>
      <c r="G211" s="19"/>
      <c r="H211" s="33"/>
      <c r="I211" s="30"/>
      <c r="J211" s="43" t="e">
        <f t="shared" si="4"/>
        <v>#DIV/0!</v>
      </c>
      <c r="K211" s="18"/>
      <c r="L211" s="18"/>
      <c r="M211" s="17"/>
    </row>
    <row r="212" spans="1:13" hidden="1">
      <c r="A212">
        <v>205</v>
      </c>
      <c r="B212" s="17"/>
      <c r="C212" s="17"/>
      <c r="D212" s="17"/>
      <c r="E212" s="28"/>
      <c r="F212" s="28"/>
      <c r="G212" s="19"/>
      <c r="H212" s="33"/>
      <c r="I212" s="30"/>
      <c r="J212" s="43" t="e">
        <f t="shared" si="4"/>
        <v>#DIV/0!</v>
      </c>
      <c r="K212" s="18"/>
      <c r="L212" s="18"/>
      <c r="M212" s="17"/>
    </row>
    <row r="213" spans="1:13" hidden="1">
      <c r="A213" s="42">
        <v>206</v>
      </c>
      <c r="B213" s="17"/>
      <c r="C213" s="17"/>
      <c r="D213" s="17"/>
      <c r="E213" s="28"/>
      <c r="F213" s="28"/>
      <c r="G213" s="19"/>
      <c r="H213" s="33"/>
      <c r="I213" s="30"/>
      <c r="J213" s="9" t="e">
        <f t="shared" si="4"/>
        <v>#DIV/0!</v>
      </c>
      <c r="K213" s="18"/>
      <c r="L213" s="18"/>
      <c r="M213" s="17"/>
    </row>
    <row r="214" spans="1:13" hidden="1">
      <c r="A214" s="42">
        <v>207</v>
      </c>
      <c r="B214" s="17"/>
      <c r="C214" s="17"/>
      <c r="D214" s="17"/>
      <c r="E214" s="28"/>
      <c r="F214" s="28"/>
      <c r="G214" s="19"/>
      <c r="H214" s="33"/>
      <c r="I214" s="30"/>
      <c r="J214" s="43" t="e">
        <f t="shared" si="4"/>
        <v>#DIV/0!</v>
      </c>
      <c r="K214" s="18"/>
      <c r="L214" s="18"/>
      <c r="M214" s="17"/>
    </row>
    <row r="215" spans="1:13" hidden="1">
      <c r="A215">
        <v>208</v>
      </c>
      <c r="B215" s="17"/>
      <c r="C215" s="17"/>
      <c r="D215" s="17"/>
      <c r="E215" s="28"/>
      <c r="F215" s="28"/>
      <c r="G215" s="19"/>
      <c r="H215" s="33"/>
      <c r="I215" s="30"/>
      <c r="J215" s="43" t="e">
        <f t="shared" si="4"/>
        <v>#DIV/0!</v>
      </c>
      <c r="K215" s="18"/>
      <c r="L215" s="18"/>
      <c r="M215" s="17"/>
    </row>
    <row r="216" spans="1:13" hidden="1">
      <c r="A216">
        <v>209</v>
      </c>
      <c r="B216" s="17"/>
      <c r="C216" s="17"/>
      <c r="D216" s="17"/>
      <c r="E216" s="28"/>
      <c r="F216" s="28"/>
      <c r="G216" s="19"/>
      <c r="H216" s="33"/>
      <c r="I216" s="30"/>
      <c r="J216" s="9" t="e">
        <f t="shared" si="4"/>
        <v>#DIV/0!</v>
      </c>
      <c r="K216" s="18"/>
      <c r="L216" s="18"/>
      <c r="M216" s="17"/>
    </row>
    <row r="217" spans="1:13" hidden="1">
      <c r="A217">
        <v>210</v>
      </c>
      <c r="B217" s="17"/>
      <c r="C217" s="17"/>
      <c r="D217" s="17"/>
      <c r="E217" s="28"/>
      <c r="F217" s="28"/>
      <c r="G217" s="19"/>
      <c r="H217" s="33"/>
      <c r="I217" s="30"/>
      <c r="J217" s="9" t="e">
        <f t="shared" si="4"/>
        <v>#DIV/0!</v>
      </c>
      <c r="K217" s="18"/>
      <c r="L217" s="18"/>
      <c r="M217" s="17"/>
    </row>
    <row r="218" spans="1:13" hidden="1">
      <c r="A218">
        <v>211</v>
      </c>
      <c r="B218" s="17"/>
      <c r="C218" s="17"/>
      <c r="D218" s="17"/>
      <c r="E218" s="28"/>
      <c r="F218" s="28"/>
      <c r="G218" s="19"/>
      <c r="H218" s="33"/>
      <c r="I218" s="30"/>
      <c r="J218" s="9" t="e">
        <f t="shared" si="4"/>
        <v>#DIV/0!</v>
      </c>
      <c r="K218" s="18"/>
      <c r="L218" s="18"/>
      <c r="M218" s="17"/>
    </row>
    <row r="219" spans="1:13" hidden="1">
      <c r="A219">
        <v>212</v>
      </c>
      <c r="B219" s="17"/>
      <c r="C219" s="17"/>
      <c r="D219" s="17"/>
      <c r="E219" s="28"/>
      <c r="F219" s="28"/>
      <c r="G219" s="19"/>
      <c r="H219" s="33"/>
      <c r="I219" s="30"/>
      <c r="J219" s="9" t="e">
        <f t="shared" si="4"/>
        <v>#DIV/0!</v>
      </c>
      <c r="K219" s="18"/>
      <c r="L219" s="18"/>
      <c r="M219" s="17"/>
    </row>
    <row r="220" spans="1:13" hidden="1">
      <c r="A220">
        <v>213</v>
      </c>
      <c r="B220" s="17"/>
      <c r="C220" s="17"/>
      <c r="D220" s="17"/>
      <c r="E220" s="28"/>
      <c r="F220" s="28"/>
      <c r="G220" s="19"/>
      <c r="H220" s="33"/>
      <c r="I220" s="30"/>
      <c r="J220" s="43" t="e">
        <f t="shared" si="4"/>
        <v>#DIV/0!</v>
      </c>
      <c r="K220" s="18"/>
      <c r="L220" s="18"/>
      <c r="M220" s="17"/>
    </row>
    <row r="221" spans="1:13" hidden="1">
      <c r="A221">
        <v>214</v>
      </c>
      <c r="B221" s="17"/>
      <c r="C221" s="17"/>
      <c r="D221" s="17"/>
      <c r="E221" s="28"/>
      <c r="F221" s="28"/>
      <c r="G221" s="19"/>
      <c r="H221" s="33"/>
      <c r="I221" s="30"/>
      <c r="J221" s="43" t="e">
        <f t="shared" si="4"/>
        <v>#DIV/0!</v>
      </c>
      <c r="K221" s="18"/>
      <c r="L221" s="18"/>
      <c r="M221" s="17"/>
    </row>
    <row r="222" spans="1:13" hidden="1">
      <c r="A222">
        <v>215</v>
      </c>
      <c r="B222" s="17"/>
      <c r="C222" s="17"/>
      <c r="D222" s="17"/>
      <c r="E222" s="28"/>
      <c r="F222" s="28"/>
      <c r="G222" s="19"/>
      <c r="H222" s="33"/>
      <c r="I222" s="30"/>
      <c r="J222" s="9" t="e">
        <f t="shared" si="4"/>
        <v>#DIV/0!</v>
      </c>
      <c r="K222" s="18"/>
      <c r="L222" s="18"/>
      <c r="M222" s="17"/>
    </row>
    <row r="223" spans="1:13" hidden="1">
      <c r="A223" s="42">
        <v>216</v>
      </c>
      <c r="B223" s="17"/>
      <c r="C223" s="17"/>
      <c r="D223" s="17"/>
      <c r="E223" s="28"/>
      <c r="F223" s="28"/>
      <c r="G223" s="19"/>
      <c r="H223" s="33"/>
      <c r="I223" s="30"/>
      <c r="J223" s="43" t="e">
        <f t="shared" si="4"/>
        <v>#DIV/0!</v>
      </c>
      <c r="K223" s="18"/>
      <c r="L223" s="18"/>
      <c r="M223" s="17"/>
    </row>
    <row r="224" spans="1:13" hidden="1">
      <c r="A224" s="42">
        <v>217</v>
      </c>
      <c r="B224" s="17"/>
      <c r="C224" s="17"/>
      <c r="D224" s="17"/>
      <c r="E224" s="28"/>
      <c r="F224" s="28"/>
      <c r="G224" s="19"/>
      <c r="H224" s="33"/>
      <c r="I224" s="30"/>
      <c r="J224" s="43" t="e">
        <f t="shared" si="4"/>
        <v>#DIV/0!</v>
      </c>
      <c r="K224" s="18"/>
      <c r="L224" s="18"/>
      <c r="M224" s="17"/>
    </row>
    <row r="225" spans="1:13" hidden="1">
      <c r="A225">
        <v>218</v>
      </c>
      <c r="B225" s="17"/>
      <c r="C225" s="17"/>
      <c r="D225" s="17"/>
      <c r="E225" s="28"/>
      <c r="F225" s="28"/>
      <c r="G225" s="19"/>
      <c r="H225" s="33"/>
      <c r="I225" s="30"/>
      <c r="J225" s="9" t="e">
        <f t="shared" si="4"/>
        <v>#DIV/0!</v>
      </c>
      <c r="K225" s="18"/>
      <c r="L225" s="18"/>
      <c r="M225" s="17"/>
    </row>
    <row r="226" spans="1:13" hidden="1">
      <c r="A226">
        <v>219</v>
      </c>
      <c r="B226" s="17"/>
      <c r="C226" s="17"/>
      <c r="D226" s="17"/>
      <c r="E226" s="28"/>
      <c r="F226" s="28"/>
      <c r="G226" s="19"/>
      <c r="H226" s="33"/>
      <c r="I226" s="30"/>
      <c r="J226" s="9" t="e">
        <f t="shared" si="4"/>
        <v>#DIV/0!</v>
      </c>
      <c r="K226" s="18"/>
      <c r="L226" s="18"/>
      <c r="M226" s="17"/>
    </row>
    <row r="227" spans="1:13" hidden="1">
      <c r="A227">
        <v>220</v>
      </c>
      <c r="B227" s="17"/>
      <c r="C227" s="17"/>
      <c r="D227" s="17"/>
      <c r="E227" s="28"/>
      <c r="F227" s="28"/>
      <c r="G227" s="19"/>
      <c r="H227" s="33"/>
      <c r="I227" s="30"/>
      <c r="J227" s="9" t="e">
        <f t="shared" si="4"/>
        <v>#DIV/0!</v>
      </c>
      <c r="K227" s="18"/>
      <c r="L227" s="18"/>
      <c r="M227" s="17"/>
    </row>
    <row r="228" spans="1:13" hidden="1">
      <c r="A228">
        <v>221</v>
      </c>
      <c r="B228" s="17"/>
      <c r="C228" s="17"/>
      <c r="D228" s="17"/>
      <c r="E228" s="28"/>
      <c r="F228" s="28"/>
      <c r="G228" s="19"/>
      <c r="H228" s="33"/>
      <c r="I228" s="30"/>
      <c r="J228" s="9" t="e">
        <f t="shared" si="4"/>
        <v>#DIV/0!</v>
      </c>
      <c r="K228" s="18"/>
      <c r="L228" s="18"/>
      <c r="M228" s="17"/>
    </row>
    <row r="229" spans="1:13" hidden="1">
      <c r="A229">
        <v>222</v>
      </c>
      <c r="B229" s="17"/>
      <c r="C229" s="17"/>
      <c r="D229" s="17"/>
      <c r="E229" s="28"/>
      <c r="F229" s="28"/>
      <c r="G229" s="19"/>
      <c r="H229" s="33"/>
      <c r="I229" s="30"/>
      <c r="J229" s="43" t="e">
        <f t="shared" si="4"/>
        <v>#DIV/0!</v>
      </c>
      <c r="K229" s="18"/>
      <c r="L229" s="18"/>
      <c r="M229" s="17"/>
    </row>
    <row r="230" spans="1:13" hidden="1">
      <c r="A230">
        <v>223</v>
      </c>
      <c r="B230" s="17"/>
      <c r="C230" s="17"/>
      <c r="D230" s="17"/>
      <c r="E230" s="28"/>
      <c r="F230" s="28"/>
      <c r="G230" s="19"/>
      <c r="H230" s="33"/>
      <c r="I230" s="30"/>
      <c r="J230" s="43" t="e">
        <f t="shared" si="4"/>
        <v>#DIV/0!</v>
      </c>
      <c r="K230" s="18"/>
      <c r="L230" s="18"/>
      <c r="M230" s="17"/>
    </row>
    <row r="231" spans="1:13" hidden="1">
      <c r="A231">
        <v>224</v>
      </c>
      <c r="B231" s="17"/>
      <c r="C231" s="17"/>
      <c r="D231" s="17"/>
      <c r="E231" s="28"/>
      <c r="F231" s="28"/>
      <c r="G231" s="19"/>
      <c r="H231" s="33"/>
      <c r="I231" s="30"/>
      <c r="J231" s="9" t="e">
        <f t="shared" si="4"/>
        <v>#DIV/0!</v>
      </c>
      <c r="K231" s="18"/>
      <c r="L231" s="18"/>
      <c r="M231" s="17"/>
    </row>
    <row r="232" spans="1:13" hidden="1">
      <c r="A232">
        <v>225</v>
      </c>
      <c r="B232" s="17"/>
      <c r="C232" s="17"/>
      <c r="D232" s="17"/>
      <c r="E232" s="28"/>
      <c r="F232" s="28"/>
      <c r="G232" s="19"/>
      <c r="H232" s="33"/>
      <c r="I232" s="30"/>
      <c r="J232" s="43" t="e">
        <f t="shared" si="4"/>
        <v>#DIV/0!</v>
      </c>
      <c r="K232" s="18"/>
      <c r="L232" s="18"/>
      <c r="M232" s="17"/>
    </row>
    <row r="233" spans="1:13" hidden="1">
      <c r="A233" s="42">
        <v>226</v>
      </c>
      <c r="B233" s="17"/>
      <c r="C233" s="17"/>
      <c r="D233" s="17"/>
      <c r="E233" s="28"/>
      <c r="F233" s="28"/>
      <c r="G233" s="19"/>
      <c r="H233" s="33"/>
      <c r="I233" s="30"/>
      <c r="J233" s="43" t="e">
        <f t="shared" si="4"/>
        <v>#DIV/0!</v>
      </c>
      <c r="K233" s="18"/>
      <c r="L233" s="18"/>
      <c r="M233" s="17"/>
    </row>
    <row r="234" spans="1:13" hidden="1">
      <c r="A234" s="42">
        <v>227</v>
      </c>
      <c r="B234" s="17"/>
      <c r="C234" s="17"/>
      <c r="D234" s="17"/>
      <c r="E234" s="28"/>
      <c r="F234" s="28"/>
      <c r="G234" s="19"/>
      <c r="H234" s="33"/>
      <c r="I234" s="30"/>
      <c r="J234" s="9" t="e">
        <f t="shared" si="4"/>
        <v>#DIV/0!</v>
      </c>
      <c r="K234" s="18"/>
      <c r="L234" s="18"/>
      <c r="M234" s="17"/>
    </row>
    <row r="235" spans="1:13" hidden="1">
      <c r="A235">
        <v>228</v>
      </c>
      <c r="B235" s="17"/>
      <c r="C235" s="17"/>
      <c r="D235" s="17"/>
      <c r="E235" s="28"/>
      <c r="F235" s="28"/>
      <c r="G235" s="19"/>
      <c r="H235" s="33"/>
      <c r="I235" s="30"/>
      <c r="J235" s="9" t="e">
        <f t="shared" si="4"/>
        <v>#DIV/0!</v>
      </c>
      <c r="K235" s="18"/>
      <c r="L235" s="18"/>
      <c r="M235" s="17"/>
    </row>
    <row r="236" spans="1:13" hidden="1">
      <c r="A236">
        <v>229</v>
      </c>
      <c r="B236" s="17"/>
      <c r="C236" s="17"/>
      <c r="D236" s="17"/>
      <c r="E236" s="28"/>
      <c r="F236" s="28"/>
      <c r="G236" s="19"/>
      <c r="H236" s="33"/>
      <c r="I236" s="30"/>
      <c r="J236" s="9" t="e">
        <f t="shared" si="4"/>
        <v>#DIV/0!</v>
      </c>
      <c r="K236" s="18"/>
      <c r="L236" s="18"/>
      <c r="M236" s="17"/>
    </row>
    <row r="237" spans="1:13" hidden="1">
      <c r="A237">
        <v>230</v>
      </c>
      <c r="B237" s="17"/>
      <c r="C237" s="17"/>
      <c r="D237" s="17"/>
      <c r="E237" s="28"/>
      <c r="F237" s="28"/>
      <c r="G237" s="19"/>
      <c r="H237" s="33"/>
      <c r="I237" s="30"/>
      <c r="J237" s="9" t="e">
        <f t="shared" si="4"/>
        <v>#DIV/0!</v>
      </c>
      <c r="K237" s="18"/>
      <c r="L237" s="18"/>
      <c r="M237" s="17"/>
    </row>
    <row r="238" spans="1:13" hidden="1">
      <c r="A238">
        <v>231</v>
      </c>
      <c r="B238" s="17"/>
      <c r="C238" s="17"/>
      <c r="D238" s="17"/>
      <c r="E238" s="28"/>
      <c r="F238" s="28"/>
      <c r="G238" s="19"/>
      <c r="H238" s="33"/>
      <c r="I238" s="30"/>
      <c r="J238" s="43" t="e">
        <f t="shared" si="4"/>
        <v>#DIV/0!</v>
      </c>
      <c r="K238" s="18"/>
      <c r="L238" s="18"/>
      <c r="M238" s="17"/>
    </row>
    <row r="239" spans="1:13" hidden="1">
      <c r="A239">
        <v>232</v>
      </c>
      <c r="B239" s="17"/>
      <c r="C239" s="17"/>
      <c r="D239" s="17"/>
      <c r="E239" s="28"/>
      <c r="F239" s="28"/>
      <c r="G239" s="19"/>
      <c r="H239" s="33"/>
      <c r="I239" s="30"/>
      <c r="J239" s="43" t="e">
        <f t="shared" si="4"/>
        <v>#DIV/0!</v>
      </c>
      <c r="K239" s="18"/>
      <c r="L239" s="18"/>
      <c r="M239" s="17"/>
    </row>
    <row r="240" spans="1:13" hidden="1">
      <c r="A240">
        <v>233</v>
      </c>
      <c r="B240" s="17"/>
      <c r="C240" s="17"/>
      <c r="D240" s="17"/>
      <c r="E240" s="28"/>
      <c r="F240" s="28"/>
      <c r="G240" s="19"/>
      <c r="H240" s="33"/>
      <c r="I240" s="30"/>
      <c r="J240" s="9" t="e">
        <f t="shared" si="4"/>
        <v>#DIV/0!</v>
      </c>
      <c r="K240" s="18"/>
      <c r="L240" s="18"/>
      <c r="M240" s="17"/>
    </row>
    <row r="241" spans="1:13" hidden="1">
      <c r="A241">
        <v>234</v>
      </c>
      <c r="B241" s="17"/>
      <c r="C241" s="17"/>
      <c r="D241" s="17"/>
      <c r="E241" s="28"/>
      <c r="F241" s="28"/>
      <c r="G241" s="19"/>
      <c r="H241" s="33"/>
      <c r="I241" s="30"/>
      <c r="J241" s="43" t="e">
        <f t="shared" si="4"/>
        <v>#DIV/0!</v>
      </c>
      <c r="K241" s="18"/>
      <c r="L241" s="18"/>
      <c r="M241" s="17"/>
    </row>
    <row r="242" spans="1:13" hidden="1">
      <c r="A242">
        <v>235</v>
      </c>
      <c r="B242" s="17"/>
      <c r="C242" s="17"/>
      <c r="D242" s="17"/>
      <c r="E242" s="28"/>
      <c r="F242" s="28"/>
      <c r="G242" s="19"/>
      <c r="H242" s="33"/>
      <c r="I242" s="30"/>
      <c r="J242" s="43" t="e">
        <f t="shared" si="4"/>
        <v>#DIV/0!</v>
      </c>
      <c r="K242" s="18"/>
      <c r="L242" s="18"/>
      <c r="M242" s="17"/>
    </row>
    <row r="243" spans="1:13" hidden="1">
      <c r="A243" s="42">
        <v>236</v>
      </c>
      <c r="B243" s="17"/>
      <c r="C243" s="17"/>
      <c r="D243" s="17"/>
      <c r="E243" s="28"/>
      <c r="F243" s="28"/>
      <c r="G243" s="19"/>
      <c r="H243" s="33"/>
      <c r="I243" s="30"/>
      <c r="J243" s="9" t="e">
        <f t="shared" si="4"/>
        <v>#DIV/0!</v>
      </c>
      <c r="K243" s="18"/>
      <c r="L243" s="18"/>
      <c r="M243" s="17"/>
    </row>
    <row r="244" spans="1:13" hidden="1">
      <c r="A244" s="42">
        <v>237</v>
      </c>
      <c r="B244" s="17"/>
      <c r="C244" s="17"/>
      <c r="D244" s="17"/>
      <c r="E244" s="28"/>
      <c r="F244" s="28"/>
      <c r="G244" s="19"/>
      <c r="H244" s="33"/>
      <c r="I244" s="30"/>
      <c r="J244" s="9" t="e">
        <f t="shared" si="4"/>
        <v>#DIV/0!</v>
      </c>
      <c r="K244" s="18"/>
      <c r="L244" s="18"/>
      <c r="M244" s="17"/>
    </row>
    <row r="245" spans="1:13" hidden="1">
      <c r="A245">
        <v>238</v>
      </c>
      <c r="B245" s="17"/>
      <c r="C245" s="17"/>
      <c r="D245" s="17"/>
      <c r="E245" s="28"/>
      <c r="F245" s="28"/>
      <c r="G245" s="19"/>
      <c r="H245" s="33"/>
      <c r="I245" s="30"/>
      <c r="J245" s="9" t="e">
        <f t="shared" si="4"/>
        <v>#DIV/0!</v>
      </c>
      <c r="K245" s="18"/>
      <c r="L245" s="18"/>
      <c r="M245" s="17"/>
    </row>
    <row r="246" spans="1:13" hidden="1">
      <c r="A246">
        <v>239</v>
      </c>
      <c r="B246" s="17"/>
      <c r="C246" s="17"/>
      <c r="D246" s="17"/>
      <c r="E246" s="28"/>
      <c r="F246" s="28"/>
      <c r="G246" s="19"/>
      <c r="H246" s="33"/>
      <c r="I246" s="30"/>
      <c r="J246" s="9" t="e">
        <f t="shared" si="4"/>
        <v>#DIV/0!</v>
      </c>
      <c r="K246" s="18"/>
      <c r="L246" s="18"/>
      <c r="M246" s="17"/>
    </row>
    <row r="247" spans="1:13" hidden="1">
      <c r="A247">
        <v>240</v>
      </c>
      <c r="B247" s="17"/>
      <c r="C247" s="17"/>
      <c r="D247" s="17"/>
      <c r="E247" s="28"/>
      <c r="F247" s="28"/>
      <c r="G247" s="19"/>
      <c r="H247" s="33"/>
      <c r="I247" s="30"/>
      <c r="J247" s="43" t="e">
        <f t="shared" si="4"/>
        <v>#DIV/0!</v>
      </c>
      <c r="K247" s="18"/>
      <c r="L247" s="18"/>
      <c r="M247" s="17"/>
    </row>
    <row r="248" spans="1:13" hidden="1">
      <c r="A248">
        <v>241</v>
      </c>
      <c r="B248" s="17"/>
      <c r="C248" s="17"/>
      <c r="D248" s="17"/>
      <c r="E248" s="28"/>
      <c r="F248" s="28"/>
      <c r="G248" s="19"/>
      <c r="H248" s="33"/>
      <c r="I248" s="30"/>
      <c r="J248" s="43" t="e">
        <f t="shared" si="4"/>
        <v>#DIV/0!</v>
      </c>
      <c r="K248" s="18"/>
      <c r="L248" s="18"/>
      <c r="M248" s="17"/>
    </row>
    <row r="249" spans="1:13" hidden="1">
      <c r="A249">
        <v>242</v>
      </c>
      <c r="B249" s="17"/>
      <c r="C249" s="17"/>
      <c r="D249" s="17"/>
      <c r="E249" s="28"/>
      <c r="F249" s="28"/>
      <c r="G249" s="19"/>
      <c r="H249" s="33"/>
      <c r="I249" s="30"/>
      <c r="J249" s="9" t="e">
        <f t="shared" si="4"/>
        <v>#DIV/0!</v>
      </c>
      <c r="K249" s="18"/>
      <c r="L249" s="18"/>
      <c r="M249" s="17"/>
    </row>
    <row r="250" spans="1:13" hidden="1">
      <c r="A250">
        <v>243</v>
      </c>
      <c r="B250" s="17"/>
      <c r="C250" s="17"/>
      <c r="D250" s="17"/>
      <c r="E250" s="28"/>
      <c r="F250" s="28"/>
      <c r="G250" s="19"/>
      <c r="H250" s="33"/>
      <c r="I250" s="30"/>
      <c r="J250" s="43" t="e">
        <f t="shared" si="4"/>
        <v>#DIV/0!</v>
      </c>
      <c r="K250" s="18"/>
      <c r="L250" s="18"/>
      <c r="M250" s="17"/>
    </row>
    <row r="251" spans="1:13" hidden="1">
      <c r="A251">
        <v>244</v>
      </c>
      <c r="B251" s="17"/>
      <c r="C251" s="17"/>
      <c r="D251" s="17"/>
      <c r="E251" s="28"/>
      <c r="F251" s="28"/>
      <c r="G251" s="19"/>
      <c r="H251" s="33"/>
      <c r="I251" s="30"/>
      <c r="J251" s="43" t="e">
        <f t="shared" si="4"/>
        <v>#DIV/0!</v>
      </c>
      <c r="K251" s="18"/>
      <c r="L251" s="18"/>
      <c r="M251" s="17"/>
    </row>
    <row r="252" spans="1:13" hidden="1">
      <c r="A252">
        <v>245</v>
      </c>
      <c r="B252" s="17"/>
      <c r="C252" s="17"/>
      <c r="D252" s="17"/>
      <c r="E252" s="28"/>
      <c r="F252" s="28"/>
      <c r="G252" s="19"/>
      <c r="H252" s="33"/>
      <c r="I252" s="30"/>
      <c r="J252" s="9" t="e">
        <f t="shared" si="4"/>
        <v>#DIV/0!</v>
      </c>
      <c r="K252" s="18"/>
      <c r="L252" s="18"/>
      <c r="M252" s="17"/>
    </row>
    <row r="253" spans="1:13" hidden="1">
      <c r="A253" s="42">
        <v>246</v>
      </c>
      <c r="B253" s="17"/>
      <c r="C253" s="17"/>
      <c r="D253" s="17"/>
      <c r="E253" s="28"/>
      <c r="F253" s="28"/>
      <c r="G253" s="19"/>
      <c r="H253" s="33"/>
      <c r="I253" s="30"/>
      <c r="J253" s="9" t="e">
        <f t="shared" si="4"/>
        <v>#DIV/0!</v>
      </c>
      <c r="K253" s="18"/>
      <c r="L253" s="18"/>
      <c r="M253" s="17"/>
    </row>
    <row r="254" spans="1:13" hidden="1">
      <c r="A254" s="42">
        <v>247</v>
      </c>
      <c r="B254" s="17"/>
      <c r="C254" s="17"/>
      <c r="D254" s="17"/>
      <c r="E254" s="28"/>
      <c r="F254" s="28"/>
      <c r="G254" s="19"/>
      <c r="H254" s="33"/>
      <c r="I254" s="30"/>
      <c r="J254" s="9" t="e">
        <f t="shared" si="4"/>
        <v>#DIV/0!</v>
      </c>
      <c r="K254" s="18"/>
      <c r="L254" s="18"/>
      <c r="M254" s="17"/>
    </row>
    <row r="255" spans="1:13" hidden="1">
      <c r="A255">
        <v>248</v>
      </c>
      <c r="B255" s="17"/>
      <c r="C255" s="17"/>
      <c r="D255" s="17"/>
      <c r="E255" s="28"/>
      <c r="F255" s="28"/>
      <c r="G255" s="19"/>
      <c r="H255" s="33"/>
      <c r="I255" s="30"/>
      <c r="J255" s="9" t="e">
        <f t="shared" si="4"/>
        <v>#DIV/0!</v>
      </c>
      <c r="K255" s="18"/>
      <c r="L255" s="18"/>
      <c r="M255" s="17"/>
    </row>
    <row r="256" spans="1:13" hidden="1">
      <c r="A256">
        <v>249</v>
      </c>
      <c r="B256" s="17"/>
      <c r="C256" s="17"/>
      <c r="D256" s="17"/>
      <c r="E256" s="28"/>
      <c r="F256" s="28"/>
      <c r="G256" s="19"/>
      <c r="H256" s="33"/>
      <c r="I256" s="30"/>
      <c r="J256" s="43" t="e">
        <f t="shared" si="4"/>
        <v>#DIV/0!</v>
      </c>
      <c r="K256" s="18"/>
      <c r="L256" s="18"/>
      <c r="M256" s="17"/>
    </row>
    <row r="257" spans="1:13" hidden="1">
      <c r="A257">
        <v>250</v>
      </c>
      <c r="B257" s="17"/>
      <c r="C257" s="17"/>
      <c r="D257" s="17"/>
      <c r="E257" s="28"/>
      <c r="F257" s="28"/>
      <c r="G257" s="19"/>
      <c r="H257" s="33"/>
      <c r="I257" s="30"/>
      <c r="J257" s="43" t="e">
        <f t="shared" si="4"/>
        <v>#DIV/0!</v>
      </c>
      <c r="K257" s="18"/>
      <c r="L257" s="18"/>
      <c r="M257" s="17"/>
    </row>
    <row r="258" spans="1:13" hidden="1">
      <c r="A258">
        <v>251</v>
      </c>
      <c r="B258" s="17"/>
      <c r="C258" s="17"/>
      <c r="D258" s="17"/>
      <c r="E258" s="28"/>
      <c r="F258" s="28"/>
      <c r="G258" s="19"/>
      <c r="H258" s="33"/>
      <c r="I258" s="30"/>
      <c r="J258" s="9" t="e">
        <f t="shared" si="4"/>
        <v>#DIV/0!</v>
      </c>
      <c r="K258" s="18"/>
      <c r="L258" s="18"/>
      <c r="M258" s="17"/>
    </row>
    <row r="259" spans="1:13" hidden="1">
      <c r="A259">
        <v>252</v>
      </c>
      <c r="B259" s="17"/>
      <c r="C259" s="17"/>
      <c r="D259" s="17"/>
      <c r="E259" s="28"/>
      <c r="F259" s="28"/>
      <c r="G259" s="19"/>
      <c r="H259" s="33"/>
      <c r="I259" s="30"/>
      <c r="J259" s="43" t="e">
        <f t="shared" si="4"/>
        <v>#DIV/0!</v>
      </c>
      <c r="K259" s="18"/>
      <c r="L259" s="18"/>
      <c r="M259" s="17"/>
    </row>
    <row r="260" spans="1:13" hidden="1">
      <c r="A260">
        <v>253</v>
      </c>
      <c r="B260" s="17"/>
      <c r="C260" s="17"/>
      <c r="D260" s="17"/>
      <c r="E260" s="28"/>
      <c r="F260" s="28"/>
      <c r="G260" s="19"/>
      <c r="H260" s="33"/>
      <c r="I260" s="30"/>
      <c r="J260" s="43" t="e">
        <f t="shared" si="4"/>
        <v>#DIV/0!</v>
      </c>
      <c r="K260" s="18"/>
      <c r="L260" s="18"/>
      <c r="M260" s="17"/>
    </row>
    <row r="261" spans="1:13" hidden="1">
      <c r="A261">
        <v>254</v>
      </c>
      <c r="B261" s="17"/>
      <c r="C261" s="17"/>
      <c r="D261" s="17"/>
      <c r="E261" s="28"/>
      <c r="F261" s="28"/>
      <c r="G261" s="19"/>
      <c r="H261" s="33"/>
      <c r="I261" s="30"/>
      <c r="J261" s="9" t="e">
        <f t="shared" si="4"/>
        <v>#DIV/0!</v>
      </c>
      <c r="K261" s="18"/>
      <c r="L261" s="18"/>
      <c r="M261" s="17"/>
    </row>
    <row r="262" spans="1:13" hidden="1">
      <c r="A262">
        <v>255</v>
      </c>
      <c r="B262" s="17"/>
      <c r="C262" s="17"/>
      <c r="D262" s="17"/>
      <c r="E262" s="28"/>
      <c r="F262" s="28"/>
      <c r="G262" s="19"/>
      <c r="H262" s="33"/>
      <c r="I262" s="30"/>
      <c r="J262" s="9" t="e">
        <f t="shared" si="4"/>
        <v>#DIV/0!</v>
      </c>
      <c r="K262" s="18"/>
      <c r="L262" s="18"/>
      <c r="M262" s="17"/>
    </row>
    <row r="263" spans="1:13" hidden="1">
      <c r="A263" s="42">
        <v>256</v>
      </c>
      <c r="B263" s="17"/>
      <c r="C263" s="17"/>
      <c r="D263" s="17"/>
      <c r="E263" s="28"/>
      <c r="F263" s="28"/>
      <c r="G263" s="19"/>
      <c r="H263" s="33"/>
      <c r="I263" s="30"/>
      <c r="J263" s="9" t="e">
        <f t="shared" si="4"/>
        <v>#DIV/0!</v>
      </c>
      <c r="K263" s="18"/>
      <c r="L263" s="18"/>
      <c r="M263" s="17"/>
    </row>
    <row r="264" spans="1:13" hidden="1">
      <c r="A264" s="42">
        <v>257</v>
      </c>
      <c r="B264" s="17"/>
      <c r="C264" s="17"/>
      <c r="D264" s="17"/>
      <c r="E264" s="28"/>
      <c r="F264" s="28"/>
      <c r="G264" s="19"/>
      <c r="H264" s="33"/>
      <c r="I264" s="30"/>
      <c r="J264" s="9" t="e">
        <f t="shared" si="4"/>
        <v>#DIV/0!</v>
      </c>
      <c r="K264" s="18"/>
      <c r="L264" s="18"/>
      <c r="M264" s="17"/>
    </row>
    <row r="265" spans="1:13" hidden="1">
      <c r="A265">
        <v>258</v>
      </c>
      <c r="B265" s="17"/>
      <c r="C265" s="17"/>
      <c r="D265" s="17"/>
      <c r="E265" s="28"/>
      <c r="F265" s="28"/>
      <c r="G265" s="19"/>
      <c r="H265" s="33"/>
      <c r="I265" s="30"/>
      <c r="J265" s="43" t="e">
        <f t="shared" si="4"/>
        <v>#DIV/0!</v>
      </c>
      <c r="K265" s="18"/>
      <c r="L265" s="18"/>
      <c r="M265" s="17"/>
    </row>
    <row r="266" spans="1:13" hidden="1">
      <c r="A266">
        <v>259</v>
      </c>
      <c r="B266" s="17"/>
      <c r="C266" s="17"/>
      <c r="D266" s="17"/>
      <c r="E266" s="28"/>
      <c r="F266" s="28"/>
      <c r="G266" s="19"/>
      <c r="H266" s="33"/>
      <c r="I266" s="30"/>
      <c r="J266" s="43" t="e">
        <f t="shared" si="4"/>
        <v>#DIV/0!</v>
      </c>
      <c r="K266" s="18"/>
      <c r="L266" s="18"/>
      <c r="M266" s="17"/>
    </row>
    <row r="267" spans="1:13" hidden="1">
      <c r="A267">
        <v>260</v>
      </c>
      <c r="B267" s="17"/>
      <c r="C267" s="17"/>
      <c r="D267" s="17"/>
      <c r="E267" s="28"/>
      <c r="F267" s="28"/>
      <c r="G267" s="19"/>
      <c r="H267" s="33"/>
      <c r="I267" s="30"/>
      <c r="J267" s="9" t="e">
        <f t="shared" ref="J267:J330" si="5">H267/I267</f>
        <v>#DIV/0!</v>
      </c>
      <c r="K267" s="18"/>
      <c r="L267" s="18"/>
      <c r="M267" s="17"/>
    </row>
    <row r="268" spans="1:13" hidden="1">
      <c r="A268">
        <v>261</v>
      </c>
      <c r="B268" s="17"/>
      <c r="C268" s="17"/>
      <c r="D268" s="17"/>
      <c r="E268" s="28"/>
      <c r="F268" s="28"/>
      <c r="G268" s="19"/>
      <c r="H268" s="33"/>
      <c r="I268" s="30"/>
      <c r="J268" s="43" t="e">
        <f t="shared" si="5"/>
        <v>#DIV/0!</v>
      </c>
      <c r="K268" s="18"/>
      <c r="L268" s="18"/>
      <c r="M268" s="17"/>
    </row>
    <row r="269" spans="1:13" hidden="1">
      <c r="A269">
        <v>262</v>
      </c>
      <c r="B269" s="17"/>
      <c r="C269" s="17"/>
      <c r="D269" s="17"/>
      <c r="E269" s="28"/>
      <c r="F269" s="28"/>
      <c r="G269" s="19"/>
      <c r="H269" s="33"/>
      <c r="I269" s="30"/>
      <c r="J269" s="43" t="e">
        <f t="shared" si="5"/>
        <v>#DIV/0!</v>
      </c>
      <c r="K269" s="18"/>
      <c r="L269" s="18"/>
      <c r="M269" s="17"/>
    </row>
    <row r="270" spans="1:13" hidden="1">
      <c r="A270">
        <v>263</v>
      </c>
      <c r="B270" s="17"/>
      <c r="C270" s="17"/>
      <c r="D270" s="17"/>
      <c r="E270" s="28"/>
      <c r="F270" s="28"/>
      <c r="G270" s="19"/>
      <c r="H270" s="33"/>
      <c r="I270" s="30"/>
      <c r="J270" s="9" t="e">
        <f t="shared" si="5"/>
        <v>#DIV/0!</v>
      </c>
      <c r="K270" s="18"/>
      <c r="L270" s="18"/>
      <c r="M270" s="17"/>
    </row>
    <row r="271" spans="1:13" hidden="1">
      <c r="A271">
        <v>264</v>
      </c>
      <c r="B271" s="17"/>
      <c r="C271" s="17"/>
      <c r="D271" s="17"/>
      <c r="E271" s="28"/>
      <c r="F271" s="28"/>
      <c r="G271" s="19"/>
      <c r="H271" s="33"/>
      <c r="I271" s="30"/>
      <c r="J271" s="9" t="e">
        <f t="shared" si="5"/>
        <v>#DIV/0!</v>
      </c>
      <c r="K271" s="18"/>
      <c r="L271" s="18"/>
      <c r="M271" s="17"/>
    </row>
    <row r="272" spans="1:13" hidden="1">
      <c r="A272">
        <v>265</v>
      </c>
      <c r="B272" s="17"/>
      <c r="C272" s="17"/>
      <c r="D272" s="17"/>
      <c r="E272" s="28"/>
      <c r="F272" s="28"/>
      <c r="G272" s="19"/>
      <c r="H272" s="33"/>
      <c r="I272" s="30"/>
      <c r="J272" s="9" t="e">
        <f t="shared" si="5"/>
        <v>#DIV/0!</v>
      </c>
      <c r="K272" s="18"/>
      <c r="L272" s="18"/>
      <c r="M272" s="17"/>
    </row>
    <row r="273" spans="1:13" hidden="1">
      <c r="A273" s="42">
        <v>266</v>
      </c>
      <c r="B273" s="17"/>
      <c r="C273" s="17"/>
      <c r="D273" s="17"/>
      <c r="E273" s="28"/>
      <c r="F273" s="28"/>
      <c r="G273" s="19"/>
      <c r="H273" s="33"/>
      <c r="I273" s="30"/>
      <c r="J273" s="9" t="e">
        <f t="shared" si="5"/>
        <v>#DIV/0!</v>
      </c>
      <c r="K273" s="18"/>
      <c r="L273" s="18"/>
      <c r="M273" s="17"/>
    </row>
    <row r="274" spans="1:13" hidden="1">
      <c r="A274" s="42">
        <v>267</v>
      </c>
      <c r="B274" s="17"/>
      <c r="C274" s="17"/>
      <c r="D274" s="17"/>
      <c r="E274" s="28"/>
      <c r="F274" s="28"/>
      <c r="G274" s="19"/>
      <c r="H274" s="33"/>
      <c r="I274" s="30"/>
      <c r="J274" s="43" t="e">
        <f t="shared" si="5"/>
        <v>#DIV/0!</v>
      </c>
      <c r="K274" s="18"/>
      <c r="L274" s="18"/>
      <c r="M274" s="17"/>
    </row>
    <row r="275" spans="1:13" hidden="1">
      <c r="A275">
        <v>268</v>
      </c>
      <c r="B275" s="17"/>
      <c r="C275" s="17"/>
      <c r="D275" s="17"/>
      <c r="E275" s="28"/>
      <c r="F275" s="28"/>
      <c r="G275" s="19"/>
      <c r="H275" s="33"/>
      <c r="I275" s="30"/>
      <c r="J275" s="43" t="e">
        <f t="shared" si="5"/>
        <v>#DIV/0!</v>
      </c>
      <c r="K275" s="18"/>
      <c r="L275" s="18"/>
      <c r="M275" s="17"/>
    </row>
    <row r="276" spans="1:13" hidden="1">
      <c r="A276">
        <v>269</v>
      </c>
      <c r="B276" s="17"/>
      <c r="C276" s="17"/>
      <c r="D276" s="17"/>
      <c r="E276" s="28"/>
      <c r="F276" s="28"/>
      <c r="G276" s="19"/>
      <c r="H276" s="33"/>
      <c r="I276" s="30"/>
      <c r="J276" s="9" t="e">
        <f t="shared" si="5"/>
        <v>#DIV/0!</v>
      </c>
      <c r="K276" s="18"/>
      <c r="L276" s="18"/>
      <c r="M276" s="17"/>
    </row>
    <row r="277" spans="1:13" hidden="1">
      <c r="A277">
        <v>270</v>
      </c>
      <c r="B277" s="17"/>
      <c r="C277" s="17"/>
      <c r="D277" s="17"/>
      <c r="E277" s="28"/>
      <c r="F277" s="28"/>
      <c r="G277" s="19"/>
      <c r="H277" s="33"/>
      <c r="I277" s="30"/>
      <c r="J277" s="43" t="e">
        <f t="shared" si="5"/>
        <v>#DIV/0!</v>
      </c>
      <c r="K277" s="18"/>
      <c r="L277" s="18"/>
      <c r="M277" s="17"/>
    </row>
    <row r="278" spans="1:13" hidden="1">
      <c r="A278">
        <v>271</v>
      </c>
      <c r="B278" s="17"/>
      <c r="C278" s="17"/>
      <c r="D278" s="17"/>
      <c r="E278" s="28"/>
      <c r="F278" s="28"/>
      <c r="G278" s="19"/>
      <c r="H278" s="33"/>
      <c r="I278" s="30"/>
      <c r="J278" s="43" t="e">
        <f t="shared" si="5"/>
        <v>#DIV/0!</v>
      </c>
      <c r="K278" s="18"/>
      <c r="L278" s="18"/>
      <c r="M278" s="17"/>
    </row>
    <row r="279" spans="1:13" hidden="1">
      <c r="A279">
        <v>272</v>
      </c>
      <c r="B279" s="17"/>
      <c r="C279" s="17"/>
      <c r="D279" s="17"/>
      <c r="E279" s="28"/>
      <c r="F279" s="28"/>
      <c r="G279" s="19"/>
      <c r="H279" s="33"/>
      <c r="I279" s="30"/>
      <c r="J279" s="9" t="e">
        <f t="shared" si="5"/>
        <v>#DIV/0!</v>
      </c>
      <c r="K279" s="18"/>
      <c r="L279" s="18"/>
      <c r="M279" s="17"/>
    </row>
    <row r="280" spans="1:13" hidden="1">
      <c r="A280">
        <v>273</v>
      </c>
      <c r="B280" s="17"/>
      <c r="C280" s="17"/>
      <c r="D280" s="17"/>
      <c r="E280" s="28"/>
      <c r="F280" s="28"/>
      <c r="G280" s="19"/>
      <c r="H280" s="33"/>
      <c r="I280" s="30"/>
      <c r="J280" s="9" t="e">
        <f t="shared" si="5"/>
        <v>#DIV/0!</v>
      </c>
      <c r="K280" s="18"/>
      <c r="L280" s="18"/>
      <c r="M280" s="17"/>
    </row>
    <row r="281" spans="1:13" hidden="1">
      <c r="A281">
        <v>274</v>
      </c>
      <c r="B281" s="17"/>
      <c r="C281" s="17"/>
      <c r="D281" s="17"/>
      <c r="E281" s="28"/>
      <c r="F281" s="28"/>
      <c r="G281" s="19"/>
      <c r="H281" s="33"/>
      <c r="I281" s="30"/>
      <c r="J281" s="9" t="e">
        <f t="shared" si="5"/>
        <v>#DIV/0!</v>
      </c>
      <c r="K281" s="18"/>
      <c r="L281" s="18"/>
      <c r="M281" s="17"/>
    </row>
    <row r="282" spans="1:13" hidden="1">
      <c r="A282">
        <v>275</v>
      </c>
      <c r="B282" s="17"/>
      <c r="C282" s="17"/>
      <c r="D282" s="17"/>
      <c r="E282" s="28"/>
      <c r="F282" s="28"/>
      <c r="G282" s="19"/>
      <c r="H282" s="33"/>
      <c r="I282" s="30"/>
      <c r="J282" s="9" t="e">
        <f t="shared" si="5"/>
        <v>#DIV/0!</v>
      </c>
      <c r="K282" s="18"/>
      <c r="L282" s="18"/>
      <c r="M282" s="17"/>
    </row>
    <row r="283" spans="1:13" hidden="1">
      <c r="A283" s="42">
        <v>276</v>
      </c>
      <c r="B283" s="17"/>
      <c r="C283" s="17"/>
      <c r="D283" s="17"/>
      <c r="E283" s="28"/>
      <c r="F283" s="28"/>
      <c r="G283" s="19"/>
      <c r="H283" s="33"/>
      <c r="I283" s="30"/>
      <c r="J283" s="43" t="e">
        <f t="shared" si="5"/>
        <v>#DIV/0!</v>
      </c>
      <c r="K283" s="18"/>
      <c r="L283" s="18"/>
      <c r="M283" s="17"/>
    </row>
    <row r="284" spans="1:13" hidden="1">
      <c r="A284" s="42">
        <v>277</v>
      </c>
      <c r="B284" s="17"/>
      <c r="C284" s="17"/>
      <c r="D284" s="17"/>
      <c r="E284" s="28"/>
      <c r="F284" s="28"/>
      <c r="G284" s="19"/>
      <c r="H284" s="33"/>
      <c r="I284" s="30"/>
      <c r="J284" s="43" t="e">
        <f t="shared" si="5"/>
        <v>#DIV/0!</v>
      </c>
      <c r="K284" s="18"/>
      <c r="L284" s="18"/>
      <c r="M284" s="17"/>
    </row>
    <row r="285" spans="1:13" hidden="1">
      <c r="A285">
        <v>278</v>
      </c>
      <c r="B285" s="17"/>
      <c r="C285" s="17"/>
      <c r="D285" s="17"/>
      <c r="E285" s="28"/>
      <c r="F285" s="28"/>
      <c r="G285" s="19"/>
      <c r="H285" s="33"/>
      <c r="I285" s="30"/>
      <c r="J285" s="9" t="e">
        <f t="shared" si="5"/>
        <v>#DIV/0!</v>
      </c>
      <c r="K285" s="18"/>
      <c r="L285" s="18"/>
      <c r="M285" s="17"/>
    </row>
    <row r="286" spans="1:13" hidden="1">
      <c r="A286">
        <v>279</v>
      </c>
      <c r="B286" s="17"/>
      <c r="C286" s="17"/>
      <c r="D286" s="17"/>
      <c r="E286" s="28"/>
      <c r="F286" s="28"/>
      <c r="G286" s="19"/>
      <c r="H286" s="33"/>
      <c r="I286" s="30"/>
      <c r="J286" s="43" t="e">
        <f t="shared" si="5"/>
        <v>#DIV/0!</v>
      </c>
      <c r="K286" s="18"/>
      <c r="L286" s="18"/>
      <c r="M286" s="17"/>
    </row>
    <row r="287" spans="1:13" hidden="1">
      <c r="A287">
        <v>280</v>
      </c>
      <c r="B287" s="17"/>
      <c r="C287" s="17"/>
      <c r="D287" s="17"/>
      <c r="E287" s="28"/>
      <c r="F287" s="28"/>
      <c r="G287" s="19"/>
      <c r="H287" s="33"/>
      <c r="I287" s="30"/>
      <c r="J287" s="43" t="e">
        <f t="shared" si="5"/>
        <v>#DIV/0!</v>
      </c>
      <c r="K287" s="18"/>
      <c r="L287" s="18"/>
      <c r="M287" s="17"/>
    </row>
    <row r="288" spans="1:13" hidden="1">
      <c r="A288">
        <v>281</v>
      </c>
      <c r="B288" s="17"/>
      <c r="C288" s="17"/>
      <c r="D288" s="17"/>
      <c r="E288" s="28"/>
      <c r="F288" s="28"/>
      <c r="G288" s="19"/>
      <c r="H288" s="33"/>
      <c r="I288" s="30"/>
      <c r="J288" s="9" t="e">
        <f t="shared" si="5"/>
        <v>#DIV/0!</v>
      </c>
      <c r="K288" s="18"/>
      <c r="L288" s="18"/>
      <c r="M288" s="17"/>
    </row>
    <row r="289" spans="1:13" hidden="1">
      <c r="A289">
        <v>282</v>
      </c>
      <c r="B289" s="17"/>
      <c r="C289" s="17"/>
      <c r="D289" s="17"/>
      <c r="E289" s="28"/>
      <c r="F289" s="28"/>
      <c r="G289" s="19"/>
      <c r="H289" s="33"/>
      <c r="I289" s="30"/>
      <c r="J289" s="9" t="e">
        <f t="shared" si="5"/>
        <v>#DIV/0!</v>
      </c>
      <c r="K289" s="18"/>
      <c r="L289" s="18"/>
      <c r="M289" s="17"/>
    </row>
    <row r="290" spans="1:13" hidden="1">
      <c r="A290">
        <v>283</v>
      </c>
      <c r="B290" s="17"/>
      <c r="C290" s="17"/>
      <c r="D290" s="17"/>
      <c r="E290" s="28"/>
      <c r="F290" s="28"/>
      <c r="G290" s="19"/>
      <c r="H290" s="33"/>
      <c r="I290" s="30"/>
      <c r="J290" s="9" t="e">
        <f t="shared" si="5"/>
        <v>#DIV/0!</v>
      </c>
      <c r="K290" s="18"/>
      <c r="L290" s="18"/>
      <c r="M290" s="17"/>
    </row>
    <row r="291" spans="1:13" hidden="1">
      <c r="A291">
        <v>284</v>
      </c>
      <c r="B291" s="17"/>
      <c r="C291" s="17"/>
      <c r="D291" s="17"/>
      <c r="E291" s="28"/>
      <c r="F291" s="28"/>
      <c r="G291" s="19"/>
      <c r="H291" s="33"/>
      <c r="I291" s="30"/>
      <c r="J291" s="9" t="e">
        <f t="shared" si="5"/>
        <v>#DIV/0!</v>
      </c>
      <c r="K291" s="18"/>
      <c r="L291" s="18"/>
      <c r="M291" s="17"/>
    </row>
    <row r="292" spans="1:13" hidden="1">
      <c r="A292">
        <v>285</v>
      </c>
      <c r="B292" s="17"/>
      <c r="C292" s="17"/>
      <c r="D292" s="17"/>
      <c r="E292" s="28"/>
      <c r="F292" s="28"/>
      <c r="G292" s="19"/>
      <c r="H292" s="33"/>
      <c r="I292" s="30"/>
      <c r="J292" s="43" t="e">
        <f t="shared" si="5"/>
        <v>#DIV/0!</v>
      </c>
      <c r="K292" s="18"/>
      <c r="L292" s="18"/>
      <c r="M292" s="17"/>
    </row>
    <row r="293" spans="1:13" hidden="1">
      <c r="A293" s="42">
        <v>286</v>
      </c>
      <c r="B293" s="17"/>
      <c r="C293" s="17"/>
      <c r="D293" s="17"/>
      <c r="E293" s="28"/>
      <c r="F293" s="28"/>
      <c r="G293" s="19"/>
      <c r="H293" s="33"/>
      <c r="I293" s="30"/>
      <c r="J293" s="43" t="e">
        <f t="shared" si="5"/>
        <v>#DIV/0!</v>
      </c>
      <c r="K293" s="18"/>
      <c r="L293" s="18"/>
      <c r="M293" s="17"/>
    </row>
    <row r="294" spans="1:13" hidden="1">
      <c r="A294" s="42">
        <v>287</v>
      </c>
      <c r="B294" s="17"/>
      <c r="C294" s="17"/>
      <c r="D294" s="17"/>
      <c r="E294" s="28"/>
      <c r="F294" s="28"/>
      <c r="G294" s="19"/>
      <c r="H294" s="33"/>
      <c r="I294" s="30"/>
      <c r="J294" s="9" t="e">
        <f t="shared" si="5"/>
        <v>#DIV/0!</v>
      </c>
      <c r="K294" s="18"/>
      <c r="L294" s="18"/>
      <c r="M294" s="17"/>
    </row>
    <row r="295" spans="1:13" hidden="1">
      <c r="A295">
        <v>288</v>
      </c>
      <c r="B295" s="17"/>
      <c r="C295" s="17"/>
      <c r="D295" s="17"/>
      <c r="E295" s="28"/>
      <c r="F295" s="28"/>
      <c r="G295" s="19"/>
      <c r="H295" s="33"/>
      <c r="I295" s="30"/>
      <c r="J295" s="43" t="e">
        <f t="shared" si="5"/>
        <v>#DIV/0!</v>
      </c>
      <c r="K295" s="18"/>
      <c r="L295" s="18"/>
      <c r="M295" s="17"/>
    </row>
    <row r="296" spans="1:13" hidden="1">
      <c r="A296">
        <v>289</v>
      </c>
      <c r="B296" s="17"/>
      <c r="C296" s="17"/>
      <c r="D296" s="17"/>
      <c r="E296" s="28"/>
      <c r="F296" s="28"/>
      <c r="G296" s="19"/>
      <c r="H296" s="33"/>
      <c r="I296" s="30"/>
      <c r="J296" s="43" t="e">
        <f t="shared" si="5"/>
        <v>#DIV/0!</v>
      </c>
      <c r="K296" s="18"/>
      <c r="L296" s="18"/>
      <c r="M296" s="17"/>
    </row>
    <row r="297" spans="1:13" hidden="1">
      <c r="A297">
        <v>290</v>
      </c>
      <c r="B297" s="17"/>
      <c r="C297" s="17"/>
      <c r="D297" s="17"/>
      <c r="E297" s="28"/>
      <c r="F297" s="28"/>
      <c r="G297" s="19"/>
      <c r="H297" s="33"/>
      <c r="I297" s="30"/>
      <c r="J297" s="9" t="e">
        <f t="shared" si="5"/>
        <v>#DIV/0!</v>
      </c>
      <c r="K297" s="18"/>
      <c r="L297" s="18"/>
      <c r="M297" s="17"/>
    </row>
    <row r="298" spans="1:13" hidden="1">
      <c r="A298">
        <v>291</v>
      </c>
      <c r="B298" s="17"/>
      <c r="C298" s="17"/>
      <c r="D298" s="17"/>
      <c r="E298" s="28"/>
      <c r="F298" s="28"/>
      <c r="G298" s="19"/>
      <c r="H298" s="33"/>
      <c r="I298" s="30"/>
      <c r="J298" s="9" t="e">
        <f t="shared" si="5"/>
        <v>#DIV/0!</v>
      </c>
      <c r="K298" s="18"/>
      <c r="L298" s="18"/>
      <c r="M298" s="17"/>
    </row>
    <row r="299" spans="1:13" hidden="1">
      <c r="A299">
        <v>292</v>
      </c>
      <c r="B299" s="17"/>
      <c r="C299" s="17"/>
      <c r="D299" s="17"/>
      <c r="E299" s="28"/>
      <c r="F299" s="28"/>
      <c r="G299" s="19"/>
      <c r="H299" s="33"/>
      <c r="I299" s="30"/>
      <c r="J299" s="9" t="e">
        <f t="shared" si="5"/>
        <v>#DIV/0!</v>
      </c>
      <c r="K299" s="18"/>
      <c r="L299" s="18"/>
      <c r="M299" s="17"/>
    </row>
    <row r="300" spans="1:13" hidden="1">
      <c r="A300">
        <v>293</v>
      </c>
      <c r="B300" s="17"/>
      <c r="C300" s="17"/>
      <c r="D300" s="17"/>
      <c r="E300" s="28"/>
      <c r="F300" s="28"/>
      <c r="G300" s="19"/>
      <c r="H300" s="33"/>
      <c r="I300" s="30"/>
      <c r="J300" s="9" t="e">
        <f t="shared" si="5"/>
        <v>#DIV/0!</v>
      </c>
      <c r="K300" s="18"/>
      <c r="L300" s="18"/>
      <c r="M300" s="17"/>
    </row>
    <row r="301" spans="1:13" hidden="1">
      <c r="A301">
        <v>294</v>
      </c>
      <c r="B301" s="17"/>
      <c r="C301" s="17"/>
      <c r="D301" s="17"/>
      <c r="E301" s="28"/>
      <c r="F301" s="28"/>
      <c r="G301" s="19"/>
      <c r="H301" s="33"/>
      <c r="I301" s="30"/>
      <c r="J301" s="43" t="e">
        <f t="shared" si="5"/>
        <v>#DIV/0!</v>
      </c>
      <c r="K301" s="18"/>
      <c r="L301" s="18"/>
      <c r="M301" s="17"/>
    </row>
    <row r="302" spans="1:13" hidden="1">
      <c r="A302">
        <v>295</v>
      </c>
      <c r="B302" s="17"/>
      <c r="C302" s="17"/>
      <c r="D302" s="17"/>
      <c r="E302" s="28"/>
      <c r="F302" s="28"/>
      <c r="G302" s="19"/>
      <c r="H302" s="33"/>
      <c r="I302" s="30"/>
      <c r="J302" s="43" t="e">
        <f t="shared" si="5"/>
        <v>#DIV/0!</v>
      </c>
      <c r="K302" s="18"/>
      <c r="L302" s="18"/>
      <c r="M302" s="17"/>
    </row>
    <row r="303" spans="1:13" hidden="1">
      <c r="A303" s="42">
        <v>296</v>
      </c>
      <c r="B303" s="17"/>
      <c r="C303" s="17"/>
      <c r="D303" s="17"/>
      <c r="E303" s="28"/>
      <c r="F303" s="28"/>
      <c r="G303" s="19"/>
      <c r="H303" s="33"/>
      <c r="I303" s="30"/>
      <c r="J303" s="9" t="e">
        <f t="shared" si="5"/>
        <v>#DIV/0!</v>
      </c>
      <c r="K303" s="18"/>
      <c r="L303" s="18"/>
      <c r="M303" s="17"/>
    </row>
    <row r="304" spans="1:13" hidden="1">
      <c r="A304" s="42">
        <v>297</v>
      </c>
      <c r="B304" s="17"/>
      <c r="C304" s="17"/>
      <c r="D304" s="17"/>
      <c r="E304" s="28"/>
      <c r="F304" s="28"/>
      <c r="G304" s="19"/>
      <c r="H304" s="33"/>
      <c r="I304" s="30"/>
      <c r="J304" s="43" t="e">
        <f t="shared" si="5"/>
        <v>#DIV/0!</v>
      </c>
      <c r="K304" s="18"/>
      <c r="L304" s="18"/>
      <c r="M304" s="17"/>
    </row>
    <row r="305" spans="1:13" hidden="1">
      <c r="A305">
        <v>298</v>
      </c>
      <c r="B305" s="17"/>
      <c r="C305" s="17"/>
      <c r="D305" s="17"/>
      <c r="E305" s="28"/>
      <c r="F305" s="28"/>
      <c r="G305" s="19"/>
      <c r="H305" s="33"/>
      <c r="I305" s="30"/>
      <c r="J305" s="43" t="e">
        <f t="shared" si="5"/>
        <v>#DIV/0!</v>
      </c>
      <c r="K305" s="18"/>
      <c r="L305" s="18"/>
      <c r="M305" s="17"/>
    </row>
    <row r="306" spans="1:13" hidden="1">
      <c r="A306">
        <v>299</v>
      </c>
      <c r="B306" s="17"/>
      <c r="C306" s="17"/>
      <c r="D306" s="17"/>
      <c r="E306" s="28"/>
      <c r="F306" s="28"/>
      <c r="G306" s="19"/>
      <c r="H306" s="33"/>
      <c r="I306" s="30"/>
      <c r="J306" s="9" t="e">
        <f t="shared" si="5"/>
        <v>#DIV/0!</v>
      </c>
      <c r="K306" s="18"/>
      <c r="L306" s="18"/>
      <c r="M306" s="17"/>
    </row>
    <row r="307" spans="1:13" hidden="1">
      <c r="A307">
        <v>300</v>
      </c>
      <c r="B307" s="17"/>
      <c r="C307" s="17"/>
      <c r="D307" s="17"/>
      <c r="E307" s="28"/>
      <c r="F307" s="28"/>
      <c r="G307" s="19"/>
      <c r="H307" s="33"/>
      <c r="I307" s="30"/>
      <c r="J307" s="9" t="e">
        <f t="shared" si="5"/>
        <v>#DIV/0!</v>
      </c>
      <c r="K307" s="18"/>
      <c r="L307" s="18"/>
      <c r="M307" s="17"/>
    </row>
    <row r="308" spans="1:13" hidden="1">
      <c r="A308">
        <v>301</v>
      </c>
      <c r="B308" s="17"/>
      <c r="C308" s="17"/>
      <c r="D308" s="17"/>
      <c r="E308" s="28"/>
      <c r="F308" s="28"/>
      <c r="G308" s="19"/>
      <c r="H308" s="33"/>
      <c r="I308" s="30"/>
      <c r="J308" s="9" t="e">
        <f t="shared" si="5"/>
        <v>#DIV/0!</v>
      </c>
      <c r="K308" s="18"/>
      <c r="L308" s="18"/>
      <c r="M308" s="17"/>
    </row>
    <row r="309" spans="1:13" hidden="1">
      <c r="A309">
        <v>302</v>
      </c>
      <c r="B309" s="17"/>
      <c r="C309" s="17"/>
      <c r="D309" s="17"/>
      <c r="E309" s="28"/>
      <c r="F309" s="28"/>
      <c r="G309" s="19"/>
      <c r="H309" s="33"/>
      <c r="I309" s="30"/>
      <c r="J309" s="9" t="e">
        <f t="shared" si="5"/>
        <v>#DIV/0!</v>
      </c>
      <c r="K309" s="18"/>
      <c r="L309" s="18"/>
      <c r="M309" s="17"/>
    </row>
    <row r="310" spans="1:13" hidden="1">
      <c r="A310">
        <v>303</v>
      </c>
      <c r="B310" s="17"/>
      <c r="C310" s="17"/>
      <c r="D310" s="17"/>
      <c r="E310" s="28"/>
      <c r="F310" s="28"/>
      <c r="G310" s="19"/>
      <c r="H310" s="33"/>
      <c r="I310" s="30"/>
      <c r="J310" s="43" t="e">
        <f t="shared" si="5"/>
        <v>#DIV/0!</v>
      </c>
      <c r="K310" s="18"/>
      <c r="L310" s="18"/>
      <c r="M310" s="17"/>
    </row>
    <row r="311" spans="1:13" hidden="1">
      <c r="A311">
        <v>304</v>
      </c>
      <c r="B311" s="17"/>
      <c r="C311" s="17"/>
      <c r="D311" s="17"/>
      <c r="E311" s="28"/>
      <c r="F311" s="28"/>
      <c r="G311" s="19"/>
      <c r="H311" s="33"/>
      <c r="I311" s="30"/>
      <c r="J311" s="43" t="e">
        <f t="shared" si="5"/>
        <v>#DIV/0!</v>
      </c>
      <c r="K311" s="18"/>
      <c r="L311" s="18"/>
      <c r="M311" s="17"/>
    </row>
    <row r="312" spans="1:13" hidden="1">
      <c r="A312">
        <v>305</v>
      </c>
      <c r="B312" s="17"/>
      <c r="C312" s="17"/>
      <c r="D312" s="17"/>
      <c r="E312" s="28"/>
      <c r="F312" s="28"/>
      <c r="G312" s="19"/>
      <c r="H312" s="33"/>
      <c r="I312" s="30"/>
      <c r="J312" s="9" t="e">
        <f t="shared" si="5"/>
        <v>#DIV/0!</v>
      </c>
      <c r="K312" s="18"/>
      <c r="L312" s="18"/>
      <c r="M312" s="17"/>
    </row>
    <row r="313" spans="1:13" hidden="1">
      <c r="A313" s="42">
        <v>306</v>
      </c>
      <c r="B313" s="17"/>
      <c r="C313" s="17"/>
      <c r="D313" s="17"/>
      <c r="E313" s="28"/>
      <c r="F313" s="28"/>
      <c r="G313" s="19"/>
      <c r="H313" s="33"/>
      <c r="I313" s="30"/>
      <c r="J313" s="43" t="e">
        <f t="shared" si="5"/>
        <v>#DIV/0!</v>
      </c>
      <c r="K313" s="18"/>
      <c r="L313" s="18"/>
      <c r="M313" s="17"/>
    </row>
    <row r="314" spans="1:13" hidden="1">
      <c r="A314" s="42">
        <v>307</v>
      </c>
      <c r="B314" s="17"/>
      <c r="C314" s="17"/>
      <c r="D314" s="17"/>
      <c r="E314" s="28"/>
      <c r="F314" s="28"/>
      <c r="G314" s="19"/>
      <c r="H314" s="33"/>
      <c r="I314" s="30"/>
      <c r="J314" s="43" t="e">
        <f t="shared" si="5"/>
        <v>#DIV/0!</v>
      </c>
      <c r="K314" s="18"/>
      <c r="L314" s="18"/>
      <c r="M314" s="17"/>
    </row>
    <row r="315" spans="1:13" hidden="1">
      <c r="A315">
        <v>308</v>
      </c>
      <c r="B315" s="17"/>
      <c r="C315" s="17"/>
      <c r="D315" s="17"/>
      <c r="E315" s="28"/>
      <c r="F315" s="28"/>
      <c r="G315" s="19"/>
      <c r="H315" s="33"/>
      <c r="I315" s="30"/>
      <c r="J315" s="9" t="e">
        <f t="shared" si="5"/>
        <v>#DIV/0!</v>
      </c>
      <c r="K315" s="18"/>
      <c r="L315" s="18"/>
      <c r="M315" s="17"/>
    </row>
    <row r="316" spans="1:13" hidden="1">
      <c r="A316">
        <v>309</v>
      </c>
      <c r="B316" s="17"/>
      <c r="C316" s="17"/>
      <c r="D316" s="17"/>
      <c r="E316" s="28"/>
      <c r="F316" s="28"/>
      <c r="G316" s="19"/>
      <c r="H316" s="33"/>
      <c r="I316" s="30"/>
      <c r="J316" s="9" t="e">
        <f t="shared" si="5"/>
        <v>#DIV/0!</v>
      </c>
      <c r="K316" s="18"/>
      <c r="L316" s="18"/>
      <c r="M316" s="17"/>
    </row>
    <row r="317" spans="1:13" hidden="1">
      <c r="A317">
        <v>310</v>
      </c>
      <c r="B317" s="17"/>
      <c r="C317" s="17"/>
      <c r="D317" s="17"/>
      <c r="E317" s="28"/>
      <c r="F317" s="28"/>
      <c r="G317" s="19"/>
      <c r="H317" s="33"/>
      <c r="I317" s="30"/>
      <c r="J317" s="9" t="e">
        <f t="shared" si="5"/>
        <v>#DIV/0!</v>
      </c>
      <c r="K317" s="18"/>
      <c r="L317" s="18"/>
      <c r="M317" s="17"/>
    </row>
    <row r="318" spans="1:13" hidden="1">
      <c r="A318">
        <v>311</v>
      </c>
      <c r="B318" s="17"/>
      <c r="C318" s="17"/>
      <c r="D318" s="17"/>
      <c r="E318" s="28"/>
      <c r="F318" s="28"/>
      <c r="G318" s="19"/>
      <c r="H318" s="33"/>
      <c r="I318" s="30"/>
      <c r="J318" s="9" t="e">
        <f t="shared" si="5"/>
        <v>#DIV/0!</v>
      </c>
      <c r="K318" s="18"/>
      <c r="L318" s="18"/>
      <c r="M318" s="17"/>
    </row>
    <row r="319" spans="1:13" hidden="1">
      <c r="A319">
        <v>312</v>
      </c>
      <c r="B319" s="17"/>
      <c r="C319" s="17"/>
      <c r="D319" s="17"/>
      <c r="E319" s="28"/>
      <c r="F319" s="28"/>
      <c r="G319" s="19"/>
      <c r="H319" s="33"/>
      <c r="I319" s="30"/>
      <c r="J319" s="43" t="e">
        <f t="shared" si="5"/>
        <v>#DIV/0!</v>
      </c>
      <c r="K319" s="18"/>
      <c r="L319" s="18"/>
      <c r="M319" s="17"/>
    </row>
    <row r="320" spans="1:13" hidden="1">
      <c r="A320">
        <v>313</v>
      </c>
      <c r="B320" s="17"/>
      <c r="C320" s="17"/>
      <c r="D320" s="17"/>
      <c r="E320" s="28"/>
      <c r="F320" s="28"/>
      <c r="G320" s="19"/>
      <c r="H320" s="33"/>
      <c r="I320" s="30"/>
      <c r="J320" s="43" t="e">
        <f t="shared" si="5"/>
        <v>#DIV/0!</v>
      </c>
      <c r="K320" s="18"/>
      <c r="L320" s="18"/>
      <c r="M320" s="17"/>
    </row>
    <row r="321" spans="1:13" hidden="1">
      <c r="A321">
        <v>314</v>
      </c>
      <c r="B321" s="17"/>
      <c r="C321" s="17"/>
      <c r="D321" s="17"/>
      <c r="E321" s="28"/>
      <c r="F321" s="28"/>
      <c r="G321" s="19"/>
      <c r="H321" s="33"/>
      <c r="I321" s="30"/>
      <c r="J321" s="9" t="e">
        <f t="shared" si="5"/>
        <v>#DIV/0!</v>
      </c>
      <c r="K321" s="18"/>
      <c r="L321" s="18"/>
      <c r="M321" s="17"/>
    </row>
    <row r="322" spans="1:13" hidden="1">
      <c r="A322">
        <v>315</v>
      </c>
      <c r="B322" s="17"/>
      <c r="C322" s="17"/>
      <c r="D322" s="17"/>
      <c r="E322" s="28"/>
      <c r="F322" s="28"/>
      <c r="G322" s="19"/>
      <c r="H322" s="33"/>
      <c r="I322" s="30"/>
      <c r="J322" s="43" t="e">
        <f t="shared" si="5"/>
        <v>#DIV/0!</v>
      </c>
      <c r="K322" s="18"/>
      <c r="L322" s="18"/>
      <c r="M322" s="17"/>
    </row>
    <row r="323" spans="1:13" hidden="1">
      <c r="A323" s="42">
        <v>316</v>
      </c>
      <c r="B323" s="17"/>
      <c r="C323" s="17"/>
      <c r="D323" s="17"/>
      <c r="E323" s="28"/>
      <c r="F323" s="28"/>
      <c r="G323" s="19"/>
      <c r="H323" s="33"/>
      <c r="I323" s="30"/>
      <c r="J323" s="43" t="e">
        <f t="shared" si="5"/>
        <v>#DIV/0!</v>
      </c>
      <c r="K323" s="18"/>
      <c r="L323" s="18"/>
      <c r="M323" s="17"/>
    </row>
    <row r="324" spans="1:13" hidden="1">
      <c r="A324" s="42">
        <v>317</v>
      </c>
      <c r="B324" s="17"/>
      <c r="C324" s="17"/>
      <c r="D324" s="17"/>
      <c r="E324" s="28"/>
      <c r="F324" s="28"/>
      <c r="G324" s="19"/>
      <c r="H324" s="33"/>
      <c r="I324" s="30"/>
      <c r="J324" s="9" t="e">
        <f t="shared" si="5"/>
        <v>#DIV/0!</v>
      </c>
      <c r="K324" s="18"/>
      <c r="L324" s="18"/>
      <c r="M324" s="17"/>
    </row>
    <row r="325" spans="1:13" hidden="1">
      <c r="A325">
        <v>318</v>
      </c>
      <c r="B325" s="17"/>
      <c r="C325" s="17"/>
      <c r="D325" s="17"/>
      <c r="E325" s="28"/>
      <c r="F325" s="28"/>
      <c r="G325" s="19"/>
      <c r="H325" s="33"/>
      <c r="I325" s="30"/>
      <c r="J325" s="9" t="e">
        <f t="shared" si="5"/>
        <v>#DIV/0!</v>
      </c>
      <c r="K325" s="18"/>
      <c r="L325" s="18"/>
      <c r="M325" s="17"/>
    </row>
    <row r="326" spans="1:13" hidden="1">
      <c r="A326">
        <v>319</v>
      </c>
      <c r="B326" s="17"/>
      <c r="C326" s="17"/>
      <c r="D326" s="17"/>
      <c r="E326" s="28"/>
      <c r="F326" s="28"/>
      <c r="G326" s="19"/>
      <c r="H326" s="33"/>
      <c r="I326" s="30"/>
      <c r="J326" s="9" t="e">
        <f t="shared" si="5"/>
        <v>#DIV/0!</v>
      </c>
      <c r="K326" s="18"/>
      <c r="L326" s="18"/>
      <c r="M326" s="17"/>
    </row>
    <row r="327" spans="1:13" hidden="1">
      <c r="A327">
        <v>320</v>
      </c>
      <c r="B327" s="17"/>
      <c r="C327" s="17"/>
      <c r="D327" s="17"/>
      <c r="E327" s="28"/>
      <c r="F327" s="28"/>
      <c r="G327" s="19"/>
      <c r="H327" s="33"/>
      <c r="I327" s="30"/>
      <c r="J327" s="9" t="e">
        <f t="shared" si="5"/>
        <v>#DIV/0!</v>
      </c>
      <c r="K327" s="18"/>
      <c r="L327" s="18"/>
      <c r="M327" s="17"/>
    </row>
    <row r="328" spans="1:13" hidden="1">
      <c r="A328">
        <v>321</v>
      </c>
      <c r="B328" s="17"/>
      <c r="C328" s="17"/>
      <c r="D328" s="17"/>
      <c r="E328" s="28"/>
      <c r="F328" s="28"/>
      <c r="G328" s="19"/>
      <c r="H328" s="33"/>
      <c r="I328" s="30"/>
      <c r="J328" s="43" t="e">
        <f t="shared" si="5"/>
        <v>#DIV/0!</v>
      </c>
      <c r="K328" s="18"/>
      <c r="L328" s="18"/>
      <c r="M328" s="17"/>
    </row>
    <row r="329" spans="1:13" hidden="1">
      <c r="A329">
        <v>322</v>
      </c>
      <c r="B329" s="17"/>
      <c r="C329" s="17"/>
      <c r="D329" s="17"/>
      <c r="E329" s="28"/>
      <c r="F329" s="28"/>
      <c r="G329" s="19"/>
      <c r="H329" s="33"/>
      <c r="I329" s="30"/>
      <c r="J329" s="43" t="e">
        <f t="shared" si="5"/>
        <v>#DIV/0!</v>
      </c>
      <c r="K329" s="18"/>
      <c r="L329" s="18"/>
      <c r="M329" s="17"/>
    </row>
    <row r="330" spans="1:13" hidden="1">
      <c r="A330">
        <v>323</v>
      </c>
      <c r="B330" s="17"/>
      <c r="C330" s="17"/>
      <c r="D330" s="17"/>
      <c r="E330" s="28"/>
      <c r="F330" s="28"/>
      <c r="G330" s="19"/>
      <c r="H330" s="33"/>
      <c r="I330" s="30"/>
      <c r="J330" s="9" t="e">
        <f t="shared" si="5"/>
        <v>#DIV/0!</v>
      </c>
      <c r="K330" s="18"/>
      <c r="L330" s="18"/>
      <c r="M330" s="17"/>
    </row>
    <row r="331" spans="1:13" hidden="1">
      <c r="A331">
        <v>324</v>
      </c>
      <c r="B331" s="17"/>
      <c r="C331" s="17"/>
      <c r="D331" s="17"/>
      <c r="E331" s="28"/>
      <c r="F331" s="28"/>
      <c r="G331" s="19"/>
      <c r="H331" s="33"/>
      <c r="I331" s="30"/>
      <c r="J331" s="43" t="e">
        <f t="shared" ref="J331:J357" si="6">H331/I331</f>
        <v>#DIV/0!</v>
      </c>
      <c r="K331" s="18"/>
      <c r="L331" s="18"/>
      <c r="M331" s="17"/>
    </row>
    <row r="332" spans="1:13" hidden="1">
      <c r="A332">
        <v>325</v>
      </c>
      <c r="B332" s="17"/>
      <c r="C332" s="17"/>
      <c r="D332" s="17"/>
      <c r="E332" s="28"/>
      <c r="F332" s="28"/>
      <c r="G332" s="19"/>
      <c r="H332" s="33"/>
      <c r="I332" s="30"/>
      <c r="J332" s="43" t="e">
        <f t="shared" si="6"/>
        <v>#DIV/0!</v>
      </c>
      <c r="K332" s="18"/>
      <c r="L332" s="18"/>
      <c r="M332" s="17"/>
    </row>
    <row r="333" spans="1:13" hidden="1">
      <c r="A333" s="42">
        <v>326</v>
      </c>
      <c r="B333" s="17"/>
      <c r="C333" s="17"/>
      <c r="D333" s="17"/>
      <c r="E333" s="28"/>
      <c r="F333" s="28"/>
      <c r="G333" s="19"/>
      <c r="H333" s="33"/>
      <c r="I333" s="30"/>
      <c r="J333" s="9" t="e">
        <f t="shared" si="6"/>
        <v>#DIV/0!</v>
      </c>
      <c r="K333" s="18"/>
      <c r="L333" s="18"/>
      <c r="M333" s="17"/>
    </row>
    <row r="334" spans="1:13" hidden="1">
      <c r="A334" s="42">
        <v>327</v>
      </c>
      <c r="B334" s="17"/>
      <c r="C334" s="17"/>
      <c r="D334" s="17"/>
      <c r="E334" s="28"/>
      <c r="F334" s="28"/>
      <c r="G334" s="19"/>
      <c r="H334" s="33"/>
      <c r="I334" s="30"/>
      <c r="J334" s="9" t="e">
        <f t="shared" si="6"/>
        <v>#DIV/0!</v>
      </c>
      <c r="K334" s="18"/>
      <c r="L334" s="18"/>
      <c r="M334" s="17"/>
    </row>
    <row r="335" spans="1:13" hidden="1">
      <c r="A335">
        <v>328</v>
      </c>
      <c r="B335" s="17"/>
      <c r="C335" s="17"/>
      <c r="D335" s="17"/>
      <c r="E335" s="28"/>
      <c r="F335" s="28"/>
      <c r="G335" s="19"/>
      <c r="H335" s="33"/>
      <c r="I335" s="30"/>
      <c r="J335" s="9" t="e">
        <f t="shared" si="6"/>
        <v>#DIV/0!</v>
      </c>
      <c r="K335" s="18"/>
      <c r="L335" s="18"/>
      <c r="M335" s="17"/>
    </row>
    <row r="336" spans="1:13" hidden="1">
      <c r="A336">
        <v>329</v>
      </c>
      <c r="B336" s="17"/>
      <c r="C336" s="17"/>
      <c r="D336" s="17"/>
      <c r="E336" s="28"/>
      <c r="F336" s="28"/>
      <c r="G336" s="19"/>
      <c r="H336" s="33"/>
      <c r="I336" s="30"/>
      <c r="J336" s="9" t="e">
        <f t="shared" si="6"/>
        <v>#DIV/0!</v>
      </c>
      <c r="K336" s="18"/>
      <c r="L336" s="18"/>
      <c r="M336" s="17"/>
    </row>
    <row r="337" spans="1:13" hidden="1">
      <c r="A337">
        <v>330</v>
      </c>
      <c r="B337" s="17"/>
      <c r="C337" s="17"/>
      <c r="D337" s="17"/>
      <c r="E337" s="28"/>
      <c r="F337" s="28"/>
      <c r="G337" s="19"/>
      <c r="H337" s="33"/>
      <c r="I337" s="30"/>
      <c r="J337" s="43" t="e">
        <f t="shared" si="6"/>
        <v>#DIV/0!</v>
      </c>
      <c r="K337" s="18"/>
      <c r="L337" s="18"/>
      <c r="M337" s="17"/>
    </row>
    <row r="338" spans="1:13" hidden="1">
      <c r="A338">
        <v>331</v>
      </c>
      <c r="B338" s="17"/>
      <c r="C338" s="17"/>
      <c r="D338" s="17"/>
      <c r="E338" s="28"/>
      <c r="F338" s="28"/>
      <c r="G338" s="19"/>
      <c r="H338" s="33"/>
      <c r="I338" s="30"/>
      <c r="J338" s="43" t="e">
        <f t="shared" si="6"/>
        <v>#DIV/0!</v>
      </c>
      <c r="K338" s="18"/>
      <c r="L338" s="18"/>
      <c r="M338" s="17"/>
    </row>
    <row r="339" spans="1:13" hidden="1">
      <c r="A339">
        <v>332</v>
      </c>
      <c r="B339" s="17"/>
      <c r="C339" s="17"/>
      <c r="D339" s="17"/>
      <c r="E339" s="28"/>
      <c r="F339" s="28"/>
      <c r="G339" s="19"/>
      <c r="H339" s="33"/>
      <c r="I339" s="30"/>
      <c r="J339" s="9" t="e">
        <f t="shared" si="6"/>
        <v>#DIV/0!</v>
      </c>
      <c r="K339" s="18"/>
      <c r="L339" s="18"/>
      <c r="M339" s="17"/>
    </row>
    <row r="340" spans="1:13" hidden="1">
      <c r="A340">
        <v>333</v>
      </c>
      <c r="B340" s="17"/>
      <c r="C340" s="17"/>
      <c r="D340" s="17"/>
      <c r="E340" s="28"/>
      <c r="F340" s="28"/>
      <c r="G340" s="19"/>
      <c r="H340" s="33"/>
      <c r="I340" s="30"/>
      <c r="J340" s="43" t="e">
        <f t="shared" si="6"/>
        <v>#DIV/0!</v>
      </c>
      <c r="K340" s="18"/>
      <c r="L340" s="18"/>
      <c r="M340" s="17"/>
    </row>
    <row r="341" spans="1:13" hidden="1">
      <c r="A341">
        <v>334</v>
      </c>
      <c r="B341" s="17"/>
      <c r="C341" s="17"/>
      <c r="D341" s="17"/>
      <c r="E341" s="28"/>
      <c r="F341" s="28"/>
      <c r="G341" s="19"/>
      <c r="H341" s="33"/>
      <c r="I341" s="30"/>
      <c r="J341" s="43" t="e">
        <f t="shared" si="6"/>
        <v>#DIV/0!</v>
      </c>
      <c r="K341" s="18"/>
      <c r="L341" s="18"/>
      <c r="M341" s="17"/>
    </row>
    <row r="342" spans="1:13" hidden="1">
      <c r="A342">
        <v>335</v>
      </c>
      <c r="B342" s="17"/>
      <c r="C342" s="17"/>
      <c r="D342" s="17"/>
      <c r="E342" s="28"/>
      <c r="F342" s="28"/>
      <c r="G342" s="19"/>
      <c r="H342" s="33"/>
      <c r="I342" s="30"/>
      <c r="J342" s="9" t="e">
        <f t="shared" si="6"/>
        <v>#DIV/0!</v>
      </c>
      <c r="K342" s="18"/>
      <c r="L342" s="18"/>
      <c r="M342" s="17"/>
    </row>
    <row r="343" spans="1:13" hidden="1">
      <c r="A343" s="42">
        <v>336</v>
      </c>
      <c r="B343" s="17"/>
      <c r="C343" s="17"/>
      <c r="D343" s="17"/>
      <c r="E343" s="28"/>
      <c r="F343" s="28"/>
      <c r="G343" s="19"/>
      <c r="H343" s="33"/>
      <c r="I343" s="30"/>
      <c r="J343" s="9" t="e">
        <f t="shared" si="6"/>
        <v>#DIV/0!</v>
      </c>
      <c r="K343" s="18"/>
      <c r="L343" s="18"/>
      <c r="M343" s="17"/>
    </row>
    <row r="344" spans="1:13" hidden="1">
      <c r="A344" s="42">
        <v>337</v>
      </c>
      <c r="B344" s="17"/>
      <c r="C344" s="17"/>
      <c r="D344" s="17"/>
      <c r="E344" s="28"/>
      <c r="F344" s="28"/>
      <c r="G344" s="19"/>
      <c r="H344" s="33"/>
      <c r="I344" s="30"/>
      <c r="J344" s="9" t="e">
        <f t="shared" si="6"/>
        <v>#DIV/0!</v>
      </c>
      <c r="K344" s="18"/>
      <c r="L344" s="18"/>
      <c r="M344" s="17"/>
    </row>
    <row r="345" spans="1:13" hidden="1">
      <c r="A345">
        <v>338</v>
      </c>
      <c r="B345" s="17"/>
      <c r="C345" s="17"/>
      <c r="D345" s="17"/>
      <c r="E345" s="28"/>
      <c r="F345" s="28"/>
      <c r="G345" s="19"/>
      <c r="H345" s="33"/>
      <c r="I345" s="30"/>
      <c r="J345" s="9" t="e">
        <f t="shared" si="6"/>
        <v>#DIV/0!</v>
      </c>
      <c r="K345" s="18"/>
      <c r="L345" s="18"/>
      <c r="M345" s="17"/>
    </row>
    <row r="346" spans="1:13" hidden="1">
      <c r="A346">
        <v>339</v>
      </c>
      <c r="B346" s="17"/>
      <c r="C346" s="17"/>
      <c r="D346" s="17"/>
      <c r="E346" s="28"/>
      <c r="F346" s="28"/>
      <c r="G346" s="19"/>
      <c r="H346" s="33"/>
      <c r="I346" s="30"/>
      <c r="J346" s="43" t="e">
        <f t="shared" si="6"/>
        <v>#DIV/0!</v>
      </c>
      <c r="K346" s="18"/>
      <c r="L346" s="18"/>
      <c r="M346" s="17"/>
    </row>
    <row r="347" spans="1:13" hidden="1">
      <c r="A347">
        <v>340</v>
      </c>
      <c r="B347" s="17"/>
      <c r="C347" s="17"/>
      <c r="D347" s="17"/>
      <c r="E347" s="28"/>
      <c r="F347" s="28"/>
      <c r="G347" s="19"/>
      <c r="H347" s="33"/>
      <c r="I347" s="30"/>
      <c r="J347" s="43" t="e">
        <f t="shared" si="6"/>
        <v>#DIV/0!</v>
      </c>
      <c r="K347" s="18"/>
      <c r="L347" s="18"/>
      <c r="M347" s="17"/>
    </row>
    <row r="348" spans="1:13" hidden="1">
      <c r="A348">
        <v>341</v>
      </c>
      <c r="B348" s="17"/>
      <c r="C348" s="17"/>
      <c r="D348" s="17"/>
      <c r="E348" s="28"/>
      <c r="F348" s="28"/>
      <c r="G348" s="19"/>
      <c r="H348" s="33"/>
      <c r="I348" s="30"/>
      <c r="J348" s="9" t="e">
        <f t="shared" si="6"/>
        <v>#DIV/0!</v>
      </c>
      <c r="K348" s="18"/>
      <c r="L348" s="18"/>
      <c r="M348" s="17"/>
    </row>
    <row r="349" spans="1:13" hidden="1">
      <c r="A349">
        <v>342</v>
      </c>
      <c r="B349" s="17"/>
      <c r="C349" s="17"/>
      <c r="D349" s="17"/>
      <c r="E349" s="28"/>
      <c r="F349" s="28"/>
      <c r="G349" s="19"/>
      <c r="H349" s="33"/>
      <c r="I349" s="30"/>
      <c r="J349" s="43" t="e">
        <f t="shared" si="6"/>
        <v>#DIV/0!</v>
      </c>
      <c r="K349" s="18"/>
      <c r="L349" s="18"/>
      <c r="M349" s="17"/>
    </row>
    <row r="350" spans="1:13" hidden="1">
      <c r="A350">
        <v>343</v>
      </c>
      <c r="B350" s="17"/>
      <c r="C350" s="17"/>
      <c r="D350" s="17"/>
      <c r="E350" s="28"/>
      <c r="F350" s="28"/>
      <c r="G350" s="19"/>
      <c r="H350" s="33"/>
      <c r="I350" s="30"/>
      <c r="J350" s="43" t="e">
        <f t="shared" si="6"/>
        <v>#DIV/0!</v>
      </c>
      <c r="K350" s="18"/>
      <c r="L350" s="18"/>
      <c r="M350" s="17"/>
    </row>
    <row r="351" spans="1:13" hidden="1">
      <c r="A351">
        <v>344</v>
      </c>
      <c r="B351" s="17"/>
      <c r="C351" s="17"/>
      <c r="D351" s="17"/>
      <c r="E351" s="28"/>
      <c r="F351" s="28"/>
      <c r="G351" s="19"/>
      <c r="H351" s="33"/>
      <c r="I351" s="30"/>
      <c r="J351" s="9" t="e">
        <f t="shared" si="6"/>
        <v>#DIV/0!</v>
      </c>
      <c r="K351" s="18"/>
      <c r="L351" s="18"/>
      <c r="M351" s="17"/>
    </row>
    <row r="352" spans="1:13" hidden="1">
      <c r="A352">
        <v>345</v>
      </c>
      <c r="B352" s="17"/>
      <c r="C352" s="17"/>
      <c r="D352" s="17"/>
      <c r="E352" s="28"/>
      <c r="F352" s="28"/>
      <c r="G352" s="19"/>
      <c r="H352" s="33"/>
      <c r="I352" s="30"/>
      <c r="J352" s="9" t="e">
        <f t="shared" si="6"/>
        <v>#DIV/0!</v>
      </c>
      <c r="K352" s="18"/>
      <c r="L352" s="18"/>
      <c r="M352" s="17"/>
    </row>
    <row r="353" spans="1:13" hidden="1">
      <c r="A353" s="42">
        <v>346</v>
      </c>
      <c r="B353" s="17"/>
      <c r="C353" s="17"/>
      <c r="D353" s="17"/>
      <c r="E353" s="28"/>
      <c r="F353" s="28"/>
      <c r="G353" s="19"/>
      <c r="H353" s="33"/>
      <c r="I353" s="30"/>
      <c r="J353" s="9" t="e">
        <f t="shared" si="6"/>
        <v>#DIV/0!</v>
      </c>
      <c r="K353" s="18"/>
      <c r="L353" s="18"/>
      <c r="M353" s="17"/>
    </row>
    <row r="354" spans="1:13" hidden="1">
      <c r="A354" s="42">
        <v>347</v>
      </c>
      <c r="B354" s="17"/>
      <c r="C354" s="17"/>
      <c r="D354" s="17"/>
      <c r="E354" s="28"/>
      <c r="F354" s="28"/>
      <c r="G354" s="19"/>
      <c r="H354" s="33"/>
      <c r="I354" s="30"/>
      <c r="J354" s="9" t="e">
        <f t="shared" si="6"/>
        <v>#DIV/0!</v>
      </c>
      <c r="K354" s="18"/>
      <c r="L354" s="18"/>
      <c r="M354" s="17"/>
    </row>
    <row r="355" spans="1:13" hidden="1">
      <c r="A355">
        <v>348</v>
      </c>
      <c r="B355" s="17"/>
      <c r="C355" s="17"/>
      <c r="D355" s="17"/>
      <c r="E355" s="28"/>
      <c r="F355" s="28"/>
      <c r="G355" s="19"/>
      <c r="H355" s="33"/>
      <c r="I355" s="30"/>
      <c r="J355" s="43" t="e">
        <f t="shared" si="6"/>
        <v>#DIV/0!</v>
      </c>
      <c r="K355" s="18"/>
      <c r="L355" s="18"/>
      <c r="M355" s="17"/>
    </row>
    <row r="356" spans="1:13" hidden="1">
      <c r="A356">
        <v>349</v>
      </c>
      <c r="B356" s="17"/>
      <c r="C356" s="17"/>
      <c r="D356" s="17"/>
      <c r="E356" s="28"/>
      <c r="F356" s="28"/>
      <c r="G356" s="19"/>
      <c r="H356" s="33"/>
      <c r="I356" s="30"/>
      <c r="J356" s="43" t="e">
        <f t="shared" si="6"/>
        <v>#DIV/0!</v>
      </c>
      <c r="K356" s="18"/>
      <c r="L356" s="18"/>
      <c r="M356" s="17"/>
    </row>
    <row r="357" spans="1:13" hidden="1">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zoomScale="75" zoomScaleNormal="75" workbookViewId="0">
      <selection activeCell="G395" sqref="G39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85" t="str">
        <f>'[6]06山形県　電気購入額+配慮契約＋売却額'!B6</f>
        <v>山形県</v>
      </c>
      <c r="I1" t="s">
        <v>1</v>
      </c>
      <c r="N1" s="86" t="s">
        <v>94</v>
      </c>
    </row>
    <row r="2" spans="1:15" s="42" customFormat="1" ht="51" customHeight="1" thickBot="1">
      <c r="E2" s="813" t="s">
        <v>27</v>
      </c>
      <c r="F2" s="813"/>
      <c r="G2" s="814"/>
      <c r="H2" s="5">
        <f>SUMIF(E8:E357,"PPS",H8:H357)</f>
        <v>0</v>
      </c>
      <c r="I2" s="6"/>
      <c r="J2" s="3"/>
      <c r="K2" s="47"/>
      <c r="L2" s="47"/>
      <c r="O2"/>
    </row>
    <row r="3" spans="1:15" s="42" customFormat="1" ht="41.25" customHeight="1" thickTop="1" thickBot="1">
      <c r="B3" s="87" t="s">
        <v>93</v>
      </c>
      <c r="E3" s="815" t="s">
        <v>28</v>
      </c>
      <c r="F3" s="815"/>
      <c r="G3" s="816"/>
      <c r="H3" s="5">
        <f>O7</f>
        <v>0</v>
      </c>
      <c r="I3" s="6"/>
      <c r="J3" s="2"/>
      <c r="K3" s="47"/>
      <c r="L3" s="47"/>
      <c r="O3"/>
    </row>
    <row r="4" spans="1:15" s="42" customFormat="1" ht="60" customHeight="1" thickTop="1">
      <c r="B4" s="2"/>
      <c r="E4" s="817" t="s">
        <v>95</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75">
        <f>SUM(O8:O357)</f>
        <v>0</v>
      </c>
    </row>
    <row r="8" spans="1:15" ht="14.25" thickTop="1">
      <c r="A8">
        <v>1</v>
      </c>
      <c r="B8" s="37"/>
      <c r="C8" s="35"/>
      <c r="D8" s="35"/>
      <c r="E8" s="28"/>
      <c r="F8" s="59"/>
      <c r="G8" s="81"/>
      <c r="H8" s="82"/>
      <c r="I8" s="83"/>
      <c r="J8" s="55" t="e">
        <f>H8/I8</f>
        <v>#DIV/0!</v>
      </c>
      <c r="K8" s="84"/>
      <c r="L8" s="84"/>
      <c r="M8" s="76"/>
      <c r="N8" s="76"/>
      <c r="O8" s="89" t="str">
        <f>IF(ISBLANK(I8),"",H8)</f>
        <v/>
      </c>
    </row>
    <row r="9" spans="1:15" hidden="1">
      <c r="A9">
        <v>2</v>
      </c>
      <c r="B9" s="18"/>
      <c r="C9" s="17"/>
      <c r="D9" s="17"/>
      <c r="E9" s="28"/>
      <c r="F9" s="59"/>
      <c r="G9" s="19"/>
      <c r="H9" s="29"/>
      <c r="I9" s="30"/>
      <c r="J9" s="9" t="e">
        <f t="shared" ref="J9:J253" si="0">H9/I9</f>
        <v>#DIV/0!</v>
      </c>
      <c r="K9" s="18"/>
      <c r="L9" s="18"/>
      <c r="M9" s="17"/>
      <c r="N9" s="17"/>
      <c r="O9" s="17" t="str">
        <f>IF(ISBLANK(I9),"",H9)</f>
        <v/>
      </c>
    </row>
    <row r="10" spans="1:15" hidden="1">
      <c r="A10">
        <v>3</v>
      </c>
      <c r="B10" s="15"/>
      <c r="C10" s="18"/>
      <c r="D10" s="17"/>
      <c r="E10" s="28"/>
      <c r="F10" s="59"/>
      <c r="G10" s="19"/>
      <c r="H10" s="60"/>
      <c r="I10" s="30"/>
      <c r="J10" s="9" t="e">
        <f t="shared" si="0"/>
        <v>#DIV/0!</v>
      </c>
      <c r="K10" s="18"/>
      <c r="L10" s="18"/>
      <c r="M10" s="17"/>
      <c r="N10" s="17"/>
      <c r="O10" s="17" t="str">
        <f>IF(ISBLANK(I10),"",H10)</f>
        <v/>
      </c>
    </row>
    <row r="11" spans="1:15" hidden="1">
      <c r="A11">
        <v>4</v>
      </c>
      <c r="B11" s="61"/>
      <c r="C11" s="62"/>
      <c r="D11" s="19"/>
      <c r="E11" s="28"/>
      <c r="F11" s="63"/>
      <c r="G11" s="19"/>
      <c r="H11" s="64"/>
      <c r="I11" s="30"/>
      <c r="J11" s="9" t="e">
        <f t="shared" si="0"/>
        <v>#DIV/0!</v>
      </c>
      <c r="K11" s="18"/>
      <c r="L11" s="18"/>
      <c r="M11" s="17"/>
      <c r="N11" s="17"/>
      <c r="O11" s="17" t="str">
        <f t="shared" ref="O11:O20" si="1">IF(ISBLANK(I11),"",H11)</f>
        <v/>
      </c>
    </row>
    <row r="12" spans="1:15" hidden="1">
      <c r="A12">
        <v>5</v>
      </c>
      <c r="B12" s="65"/>
      <c r="C12" s="35"/>
      <c r="D12" s="19"/>
      <c r="E12" s="28"/>
      <c r="F12" s="17"/>
      <c r="G12" s="19"/>
      <c r="H12" s="66"/>
      <c r="I12" s="30"/>
      <c r="J12" s="9" t="e">
        <f t="shared" si="0"/>
        <v>#DIV/0!</v>
      </c>
      <c r="K12" s="18"/>
      <c r="L12" s="18"/>
      <c r="M12" s="17"/>
      <c r="N12" s="17"/>
      <c r="O12" s="17" t="str">
        <f t="shared" si="1"/>
        <v/>
      </c>
    </row>
    <row r="13" spans="1:15" hidden="1">
      <c r="A13" s="42">
        <v>6</v>
      </c>
      <c r="B13" s="65"/>
      <c r="C13" s="17"/>
      <c r="D13" s="17"/>
      <c r="E13" s="28"/>
      <c r="F13" s="17"/>
      <c r="G13" s="19"/>
      <c r="H13" s="67"/>
      <c r="I13" s="68"/>
      <c r="J13" s="43" t="e">
        <f t="shared" si="0"/>
        <v>#DIV/0!</v>
      </c>
      <c r="K13" s="20"/>
      <c r="L13" s="20"/>
      <c r="M13" s="17"/>
      <c r="N13" s="17"/>
      <c r="O13" s="17" t="str">
        <f t="shared" si="1"/>
        <v/>
      </c>
    </row>
    <row r="14" spans="1:15" hidden="1">
      <c r="A14" s="42">
        <v>7</v>
      </c>
      <c r="B14" s="69"/>
      <c r="C14" s="17"/>
      <c r="D14" s="19"/>
      <c r="E14" s="28"/>
      <c r="F14" s="17"/>
      <c r="G14" s="19"/>
      <c r="H14" s="66"/>
      <c r="I14" s="70"/>
      <c r="J14" s="43" t="e">
        <f t="shared" si="0"/>
        <v>#DIV/0!</v>
      </c>
      <c r="K14" s="20"/>
      <c r="L14" s="20"/>
      <c r="M14" s="17"/>
      <c r="N14" s="17"/>
      <c r="O14" s="17" t="str">
        <f t="shared" si="1"/>
        <v/>
      </c>
    </row>
    <row r="15" spans="1:15" hidden="1">
      <c r="A15">
        <v>8</v>
      </c>
      <c r="B15" s="65"/>
      <c r="C15" s="17"/>
      <c r="D15" s="17"/>
      <c r="E15" s="28"/>
      <c r="F15" s="17"/>
      <c r="G15" s="19"/>
      <c r="H15" s="67"/>
      <c r="I15" s="30"/>
      <c r="J15" s="9" t="e">
        <f t="shared" si="0"/>
        <v>#DIV/0!</v>
      </c>
      <c r="K15" s="20"/>
      <c r="L15" s="20"/>
      <c r="M15" s="17"/>
      <c r="N15" s="17"/>
      <c r="O15" s="17" t="str">
        <f t="shared" si="1"/>
        <v/>
      </c>
    </row>
    <row r="16" spans="1:15" hidden="1">
      <c r="A16">
        <v>9</v>
      </c>
      <c r="B16" s="65"/>
      <c r="C16" s="17"/>
      <c r="D16" s="19"/>
      <c r="E16" s="28"/>
      <c r="F16" s="17"/>
      <c r="G16" s="19"/>
      <c r="H16" s="66"/>
      <c r="I16" s="30"/>
      <c r="J16" s="43" t="e">
        <f t="shared" si="0"/>
        <v>#DIV/0!</v>
      </c>
      <c r="K16" s="20"/>
      <c r="L16" s="20"/>
      <c r="M16" s="17"/>
      <c r="N16" s="17"/>
      <c r="O16" s="17" t="str">
        <f t="shared" si="1"/>
        <v/>
      </c>
    </row>
    <row r="17" spans="1:15" hidden="1">
      <c r="A17">
        <v>10</v>
      </c>
      <c r="B17" s="65"/>
      <c r="C17" s="17"/>
      <c r="D17" s="19"/>
      <c r="E17" s="28"/>
      <c r="F17" s="17"/>
      <c r="G17" s="19"/>
      <c r="H17" s="67"/>
      <c r="I17" s="30"/>
      <c r="J17" s="43" t="e">
        <f t="shared" si="0"/>
        <v>#DIV/0!</v>
      </c>
      <c r="K17" s="18"/>
      <c r="L17" s="18"/>
      <c r="M17" s="17"/>
      <c r="N17" s="17"/>
      <c r="O17" s="17" t="str">
        <f t="shared" si="1"/>
        <v/>
      </c>
    </row>
    <row r="18" spans="1:15" hidden="1">
      <c r="A18" s="42">
        <v>11</v>
      </c>
      <c r="B18" s="65"/>
      <c r="C18" s="17"/>
      <c r="D18" s="19"/>
      <c r="E18" s="28"/>
      <c r="F18" s="17"/>
      <c r="G18" s="19"/>
      <c r="H18" s="66"/>
      <c r="I18" s="30"/>
      <c r="J18" s="9" t="e">
        <f t="shared" si="0"/>
        <v>#DIV/0!</v>
      </c>
      <c r="K18" s="18"/>
      <c r="L18" s="18"/>
      <c r="M18" s="17"/>
      <c r="N18" s="17"/>
      <c r="O18" s="17" t="str">
        <f t="shared" si="1"/>
        <v/>
      </c>
    </row>
    <row r="19" spans="1:15" hidden="1">
      <c r="A19" s="42">
        <v>12</v>
      </c>
      <c r="B19" s="65"/>
      <c r="C19" s="17"/>
      <c r="D19" s="19"/>
      <c r="E19" s="28"/>
      <c r="F19" s="17"/>
      <c r="G19" s="19"/>
      <c r="H19" s="67"/>
      <c r="I19" s="30"/>
      <c r="J19" s="43" t="e">
        <f t="shared" si="0"/>
        <v>#DIV/0!</v>
      </c>
      <c r="K19" s="18"/>
      <c r="L19" s="18"/>
      <c r="M19" s="17"/>
      <c r="N19" s="17"/>
      <c r="O19" s="17" t="str">
        <f t="shared" si="1"/>
        <v/>
      </c>
    </row>
    <row r="20" spans="1:15" hidden="1">
      <c r="A20">
        <v>13</v>
      </c>
      <c r="B20" s="69"/>
      <c r="C20" s="17"/>
      <c r="D20" s="17"/>
      <c r="E20" s="28"/>
      <c r="F20" s="17"/>
      <c r="G20" s="19"/>
      <c r="H20" s="66"/>
      <c r="I20" s="30"/>
      <c r="J20" s="43" t="e">
        <f t="shared" si="0"/>
        <v>#DIV/0!</v>
      </c>
      <c r="K20" s="18"/>
      <c r="L20" s="18"/>
      <c r="M20" s="17"/>
      <c r="N20" s="17"/>
      <c r="O20" s="17" t="str">
        <f t="shared" si="1"/>
        <v/>
      </c>
    </row>
    <row r="21" spans="1:15" hidden="1">
      <c r="A21">
        <v>14</v>
      </c>
      <c r="B21" s="69"/>
      <c r="C21" s="17"/>
      <c r="D21" s="19"/>
      <c r="E21" s="28"/>
      <c r="F21" s="17"/>
      <c r="G21" s="19"/>
      <c r="H21" s="67"/>
      <c r="I21" s="30"/>
      <c r="J21" s="9" t="e">
        <f t="shared" si="0"/>
        <v>#DIV/0!</v>
      </c>
      <c r="K21" s="18"/>
      <c r="L21" s="18"/>
      <c r="M21" s="17"/>
      <c r="N21" s="17"/>
      <c r="O21" s="17"/>
    </row>
    <row r="22" spans="1:15" hidden="1">
      <c r="A22">
        <v>15</v>
      </c>
      <c r="B22" s="65"/>
      <c r="C22" s="17"/>
      <c r="D22" s="17"/>
      <c r="E22" s="28"/>
      <c r="F22" s="28"/>
      <c r="G22" s="19"/>
      <c r="H22" s="29"/>
      <c r="I22" s="30"/>
      <c r="J22" s="43" t="e">
        <f t="shared" si="0"/>
        <v>#DIV/0!</v>
      </c>
      <c r="K22" s="18"/>
      <c r="L22" s="18"/>
      <c r="M22" s="17"/>
      <c r="N22" s="17"/>
      <c r="O22" s="17"/>
    </row>
    <row r="23" spans="1:15" hidden="1">
      <c r="A23" s="42">
        <v>16</v>
      </c>
      <c r="B23" s="17"/>
      <c r="C23" s="17"/>
      <c r="D23" s="17"/>
      <c r="E23" s="28"/>
      <c r="F23" s="28"/>
      <c r="G23" s="19"/>
      <c r="H23" s="33"/>
      <c r="I23" s="30"/>
      <c r="J23" s="43" t="e">
        <f t="shared" si="0"/>
        <v>#DIV/0!</v>
      </c>
      <c r="K23" s="18"/>
      <c r="L23" s="18"/>
      <c r="M23" s="17"/>
      <c r="N23" s="17"/>
      <c r="O23" s="17"/>
    </row>
    <row r="24" spans="1:15" hidden="1">
      <c r="A24" s="42">
        <v>17</v>
      </c>
      <c r="B24" s="17"/>
      <c r="C24" s="17"/>
      <c r="D24" s="17"/>
      <c r="E24" s="28"/>
      <c r="F24" s="28"/>
      <c r="G24" s="19"/>
      <c r="H24" s="33"/>
      <c r="I24" s="30"/>
      <c r="J24" s="9" t="e">
        <f t="shared" si="0"/>
        <v>#DIV/0!</v>
      </c>
      <c r="K24" s="18"/>
      <c r="L24" s="18"/>
      <c r="M24" s="17"/>
      <c r="N24" s="17"/>
      <c r="O24" s="17"/>
    </row>
    <row r="25" spans="1:15" hidden="1">
      <c r="A25">
        <v>18</v>
      </c>
      <c r="B25" s="17"/>
      <c r="C25" s="17"/>
      <c r="D25" s="17"/>
      <c r="E25" s="28"/>
      <c r="F25" s="28"/>
      <c r="G25" s="19"/>
      <c r="H25" s="33"/>
      <c r="I25" s="30"/>
      <c r="J25" s="43" t="e">
        <f t="shared" si="0"/>
        <v>#DIV/0!</v>
      </c>
      <c r="K25" s="18"/>
      <c r="L25" s="18"/>
      <c r="M25" s="17"/>
      <c r="N25" s="17"/>
      <c r="O25" s="17"/>
    </row>
    <row r="26" spans="1:15" hidden="1">
      <c r="A26">
        <v>19</v>
      </c>
      <c r="B26" s="17"/>
      <c r="C26" s="17"/>
      <c r="D26" s="17"/>
      <c r="E26" s="28"/>
      <c r="F26" s="28"/>
      <c r="G26" s="19"/>
      <c r="H26" s="33"/>
      <c r="I26" s="30"/>
      <c r="J26" s="43" t="e">
        <f t="shared" si="0"/>
        <v>#DIV/0!</v>
      </c>
      <c r="K26" s="18"/>
      <c r="L26" s="18"/>
      <c r="M26" s="17"/>
      <c r="N26" s="17"/>
      <c r="O26" s="17"/>
    </row>
    <row r="27" spans="1:15" hidden="1">
      <c r="A27">
        <v>20</v>
      </c>
      <c r="B27" s="17"/>
      <c r="C27" s="17"/>
      <c r="D27" s="17"/>
      <c r="E27" s="28"/>
      <c r="F27" s="28"/>
      <c r="G27" s="19"/>
      <c r="H27" s="33"/>
      <c r="I27" s="30"/>
      <c r="J27" s="9" t="e">
        <f t="shared" si="0"/>
        <v>#DIV/0!</v>
      </c>
      <c r="K27" s="18"/>
      <c r="L27" s="18"/>
      <c r="M27" s="17"/>
      <c r="N27" s="17"/>
      <c r="O27" s="17"/>
    </row>
    <row r="28" spans="1:15" hidden="1">
      <c r="A28" s="42">
        <v>21</v>
      </c>
      <c r="B28" s="17"/>
      <c r="C28" s="17"/>
      <c r="D28" s="17"/>
      <c r="E28" s="28"/>
      <c r="F28" s="28"/>
      <c r="G28" s="19"/>
      <c r="H28" s="33"/>
      <c r="I28" s="30"/>
      <c r="J28" s="43" t="e">
        <f t="shared" si="0"/>
        <v>#DIV/0!</v>
      </c>
      <c r="K28" s="18"/>
      <c r="L28" s="18"/>
      <c r="M28" s="17"/>
      <c r="N28" s="17"/>
      <c r="O28" s="17"/>
    </row>
    <row r="29" spans="1:15" hidden="1">
      <c r="A29" s="42">
        <v>22</v>
      </c>
      <c r="B29" s="17"/>
      <c r="C29" s="17"/>
      <c r="D29" s="17"/>
      <c r="E29" s="28"/>
      <c r="F29" s="28"/>
      <c r="G29" s="19"/>
      <c r="H29" s="33"/>
      <c r="I29" s="30"/>
      <c r="J29" s="43" t="e">
        <f t="shared" si="0"/>
        <v>#DIV/0!</v>
      </c>
      <c r="K29" s="18"/>
      <c r="L29" s="18"/>
      <c r="M29" s="17"/>
      <c r="N29" s="17"/>
      <c r="O29" s="17"/>
    </row>
    <row r="30" spans="1:15" hidden="1">
      <c r="A30">
        <v>23</v>
      </c>
      <c r="B30" s="17"/>
      <c r="C30" s="17"/>
      <c r="D30" s="17"/>
      <c r="E30" s="28"/>
      <c r="F30" s="28"/>
      <c r="G30" s="19"/>
      <c r="H30" s="33"/>
      <c r="I30" s="30"/>
      <c r="J30" s="9" t="e">
        <f t="shared" si="0"/>
        <v>#DIV/0!</v>
      </c>
      <c r="K30" s="18"/>
      <c r="L30" s="18"/>
      <c r="M30" s="17"/>
      <c r="N30" s="17"/>
      <c r="O30" s="17"/>
    </row>
    <row r="31" spans="1:15" hidden="1">
      <c r="A31">
        <v>24</v>
      </c>
      <c r="B31" s="17"/>
      <c r="C31" s="17"/>
      <c r="D31" s="17"/>
      <c r="E31" s="28"/>
      <c r="F31" s="28"/>
      <c r="G31" s="19"/>
      <c r="H31" s="33"/>
      <c r="I31" s="30"/>
      <c r="J31" s="43" t="e">
        <f t="shared" si="0"/>
        <v>#DIV/0!</v>
      </c>
      <c r="K31" s="18"/>
      <c r="L31" s="18"/>
      <c r="M31" s="17"/>
      <c r="N31" s="17"/>
      <c r="O31" s="17"/>
    </row>
    <row r="32" spans="1:15" hidden="1">
      <c r="A32">
        <v>25</v>
      </c>
      <c r="B32" s="17"/>
      <c r="C32" s="17"/>
      <c r="D32" s="17"/>
      <c r="E32" s="28"/>
      <c r="F32" s="28"/>
      <c r="G32" s="19"/>
      <c r="H32" s="33"/>
      <c r="I32" s="30"/>
      <c r="J32" s="43" t="e">
        <f t="shared" si="0"/>
        <v>#DIV/0!</v>
      </c>
      <c r="K32" s="18"/>
      <c r="L32" s="18"/>
      <c r="M32" s="17"/>
      <c r="N32" s="17"/>
      <c r="O32" s="17"/>
    </row>
    <row r="33" spans="1:15" hidden="1">
      <c r="A33" s="42">
        <v>26</v>
      </c>
      <c r="B33" s="17"/>
      <c r="C33" s="17"/>
      <c r="D33" s="17"/>
      <c r="E33" s="28"/>
      <c r="F33" s="28"/>
      <c r="G33" s="19"/>
      <c r="H33" s="33"/>
      <c r="I33" s="30"/>
      <c r="J33" s="9" t="e">
        <f t="shared" si="0"/>
        <v>#DIV/0!</v>
      </c>
      <c r="K33" s="18"/>
      <c r="L33" s="18"/>
      <c r="M33" s="17"/>
      <c r="N33" s="17"/>
      <c r="O33" s="17"/>
    </row>
    <row r="34" spans="1:15" hidden="1">
      <c r="A34" s="42">
        <v>27</v>
      </c>
      <c r="B34" s="17"/>
      <c r="C34" s="17"/>
      <c r="D34" s="17"/>
      <c r="E34" s="28"/>
      <c r="F34" s="28"/>
      <c r="G34" s="19"/>
      <c r="H34" s="33"/>
      <c r="I34" s="30"/>
      <c r="J34" s="43" t="e">
        <f t="shared" si="0"/>
        <v>#DIV/0!</v>
      </c>
      <c r="K34" s="18"/>
      <c r="L34" s="18"/>
      <c r="M34" s="17"/>
      <c r="N34" s="17"/>
      <c r="O34" s="17"/>
    </row>
    <row r="35" spans="1:15" hidden="1">
      <c r="A35">
        <v>28</v>
      </c>
      <c r="B35" s="17"/>
      <c r="C35" s="17"/>
      <c r="D35" s="17"/>
      <c r="E35" s="28"/>
      <c r="F35" s="28"/>
      <c r="G35" s="19"/>
      <c r="H35" s="33"/>
      <c r="I35" s="30"/>
      <c r="J35" s="43" t="e">
        <f t="shared" si="0"/>
        <v>#DIV/0!</v>
      </c>
      <c r="K35" s="18"/>
      <c r="L35" s="18"/>
      <c r="M35" s="17"/>
      <c r="N35" s="17"/>
      <c r="O35" s="17"/>
    </row>
    <row r="36" spans="1:15" hidden="1">
      <c r="A36">
        <v>29</v>
      </c>
      <c r="B36" s="17"/>
      <c r="C36" s="17"/>
      <c r="D36" s="17"/>
      <c r="E36" s="28"/>
      <c r="F36" s="28"/>
      <c r="G36" s="19"/>
      <c r="H36" s="33"/>
      <c r="I36" s="30"/>
      <c r="J36" s="9" t="e">
        <f t="shared" si="0"/>
        <v>#DIV/0!</v>
      </c>
      <c r="K36" s="18"/>
      <c r="L36" s="18"/>
      <c r="M36" s="17"/>
      <c r="N36" s="17"/>
      <c r="O36" s="17"/>
    </row>
    <row r="37" spans="1:15" hidden="1">
      <c r="A37">
        <v>30</v>
      </c>
      <c r="B37" s="17"/>
      <c r="C37" s="17"/>
      <c r="D37" s="17"/>
      <c r="E37" s="28"/>
      <c r="F37" s="28"/>
      <c r="G37" s="19"/>
      <c r="H37" s="33"/>
      <c r="I37" s="30"/>
      <c r="J37" s="43" t="e">
        <f t="shared" si="0"/>
        <v>#DIV/0!</v>
      </c>
      <c r="K37" s="18"/>
      <c r="L37" s="18"/>
      <c r="M37" s="17"/>
      <c r="N37" s="17"/>
      <c r="O37" s="17"/>
    </row>
    <row r="38" spans="1:15" hidden="1">
      <c r="A38" s="42">
        <v>31</v>
      </c>
      <c r="B38" s="17"/>
      <c r="C38" s="17"/>
      <c r="D38" s="17"/>
      <c r="E38" s="28"/>
      <c r="F38" s="28"/>
      <c r="G38" s="19"/>
      <c r="H38" s="33"/>
      <c r="I38" s="30"/>
      <c r="J38" s="43" t="e">
        <f t="shared" si="0"/>
        <v>#DIV/0!</v>
      </c>
      <c r="K38" s="18"/>
      <c r="L38" s="18"/>
      <c r="M38" s="17"/>
      <c r="N38" s="17"/>
      <c r="O38" s="17"/>
    </row>
    <row r="39" spans="1:15" hidden="1">
      <c r="A39" s="42">
        <v>32</v>
      </c>
      <c r="B39" s="17"/>
      <c r="C39" s="17"/>
      <c r="D39" s="17"/>
      <c r="E39" s="28"/>
      <c r="F39" s="28"/>
      <c r="G39" s="19"/>
      <c r="H39" s="33"/>
      <c r="I39" s="30"/>
      <c r="J39" s="9" t="e">
        <f t="shared" si="0"/>
        <v>#DIV/0!</v>
      </c>
      <c r="K39" s="18"/>
      <c r="L39" s="18"/>
      <c r="M39" s="17"/>
      <c r="N39" s="17"/>
      <c r="O39" s="17"/>
    </row>
    <row r="40" spans="1:15" hidden="1">
      <c r="A40">
        <v>33</v>
      </c>
      <c r="B40" s="17"/>
      <c r="C40" s="17"/>
      <c r="D40" s="17"/>
      <c r="E40" s="28"/>
      <c r="F40" s="28"/>
      <c r="G40" s="19"/>
      <c r="H40" s="33"/>
      <c r="I40" s="30"/>
      <c r="J40" s="43" t="e">
        <f t="shared" si="0"/>
        <v>#DIV/0!</v>
      </c>
      <c r="K40" s="18"/>
      <c r="L40" s="18"/>
      <c r="M40" s="17"/>
      <c r="N40" s="17"/>
      <c r="O40" s="17"/>
    </row>
    <row r="41" spans="1:15" hidden="1">
      <c r="A41">
        <v>34</v>
      </c>
      <c r="B41" s="17"/>
      <c r="C41" s="17"/>
      <c r="D41" s="17"/>
      <c r="E41" s="28"/>
      <c r="F41" s="28"/>
      <c r="G41" s="19"/>
      <c r="H41" s="33"/>
      <c r="I41" s="30"/>
      <c r="J41" s="43" t="e">
        <f t="shared" si="0"/>
        <v>#DIV/0!</v>
      </c>
      <c r="K41" s="18"/>
      <c r="L41" s="18"/>
      <c r="M41" s="17"/>
      <c r="N41" s="17"/>
      <c r="O41" s="17"/>
    </row>
    <row r="42" spans="1:15" hidden="1">
      <c r="A42">
        <v>35</v>
      </c>
      <c r="B42" s="17"/>
      <c r="C42" s="17"/>
      <c r="D42" s="17"/>
      <c r="E42" s="28"/>
      <c r="F42" s="28"/>
      <c r="G42" s="19"/>
      <c r="H42" s="33"/>
      <c r="I42" s="30"/>
      <c r="J42" s="9" t="e">
        <f t="shared" si="0"/>
        <v>#DIV/0!</v>
      </c>
      <c r="K42" s="18"/>
      <c r="L42" s="18"/>
      <c r="M42" s="17"/>
      <c r="N42" s="17"/>
      <c r="O42" s="17"/>
    </row>
    <row r="43" spans="1:15" hidden="1">
      <c r="A43" s="42">
        <v>36</v>
      </c>
      <c r="B43" s="17"/>
      <c r="C43" s="17"/>
      <c r="D43" s="17"/>
      <c r="E43" s="28"/>
      <c r="F43" s="28"/>
      <c r="G43" s="19"/>
      <c r="H43" s="33"/>
      <c r="I43" s="30"/>
      <c r="J43" s="43" t="e">
        <f t="shared" si="0"/>
        <v>#DIV/0!</v>
      </c>
      <c r="K43" s="18"/>
      <c r="L43" s="18"/>
      <c r="M43" s="17"/>
      <c r="N43" s="17"/>
      <c r="O43" s="17"/>
    </row>
    <row r="44" spans="1:15" hidden="1">
      <c r="A44" s="42">
        <v>37</v>
      </c>
      <c r="B44" s="17"/>
      <c r="C44" s="17"/>
      <c r="D44" s="17"/>
      <c r="E44" s="28"/>
      <c r="F44" s="28"/>
      <c r="G44" s="19"/>
      <c r="H44" s="33"/>
      <c r="I44" s="30"/>
      <c r="J44" s="43" t="e">
        <f t="shared" si="0"/>
        <v>#DIV/0!</v>
      </c>
      <c r="K44" s="18"/>
      <c r="L44" s="18"/>
      <c r="M44" s="17"/>
      <c r="N44" s="17"/>
      <c r="O44" s="17"/>
    </row>
    <row r="45" spans="1:15" hidden="1">
      <c r="A45">
        <v>38</v>
      </c>
      <c r="B45" s="17"/>
      <c r="C45" s="17"/>
      <c r="D45" s="17"/>
      <c r="E45" s="28"/>
      <c r="F45" s="28"/>
      <c r="G45" s="19"/>
      <c r="H45" s="33"/>
      <c r="I45" s="30"/>
      <c r="J45" s="9" t="e">
        <f t="shared" si="0"/>
        <v>#DIV/0!</v>
      </c>
      <c r="K45" s="18"/>
      <c r="L45" s="18"/>
      <c r="M45" s="17"/>
      <c r="N45" s="17"/>
      <c r="O45" s="17"/>
    </row>
    <row r="46" spans="1:15" hidden="1">
      <c r="A46">
        <v>39</v>
      </c>
      <c r="B46" s="17"/>
      <c r="C46" s="17"/>
      <c r="D46" s="17"/>
      <c r="E46" s="28"/>
      <c r="F46" s="28"/>
      <c r="G46" s="19"/>
      <c r="H46" s="33"/>
      <c r="I46" s="30"/>
      <c r="J46" s="43" t="e">
        <f t="shared" si="0"/>
        <v>#DIV/0!</v>
      </c>
      <c r="K46" s="18"/>
      <c r="L46" s="18"/>
      <c r="M46" s="17"/>
      <c r="N46" s="17"/>
      <c r="O46" s="17"/>
    </row>
    <row r="47" spans="1:15" hidden="1">
      <c r="A47">
        <v>40</v>
      </c>
      <c r="B47" s="17"/>
      <c r="C47" s="17"/>
      <c r="D47" s="17"/>
      <c r="E47" s="28"/>
      <c r="F47" s="28"/>
      <c r="G47" s="19"/>
      <c r="H47" s="33"/>
      <c r="I47" s="30"/>
      <c r="J47" s="43" t="e">
        <f t="shared" si="0"/>
        <v>#DIV/0!</v>
      </c>
      <c r="K47" s="18"/>
      <c r="L47" s="18"/>
      <c r="M47" s="17"/>
      <c r="N47" s="17"/>
      <c r="O47" s="17"/>
    </row>
    <row r="48" spans="1:15" hidden="1">
      <c r="A48" s="42">
        <v>41</v>
      </c>
      <c r="B48" s="17"/>
      <c r="C48" s="17"/>
      <c r="D48" s="17"/>
      <c r="E48" s="28"/>
      <c r="F48" s="28"/>
      <c r="G48" s="19"/>
      <c r="H48" s="33"/>
      <c r="I48" s="30"/>
      <c r="J48" s="9" t="e">
        <f t="shared" si="0"/>
        <v>#DIV/0!</v>
      </c>
      <c r="K48" s="18"/>
      <c r="L48" s="18"/>
      <c r="M48" s="17"/>
      <c r="N48" s="17"/>
      <c r="O48" s="17"/>
    </row>
    <row r="49" spans="1:15" hidden="1">
      <c r="A49" s="42">
        <v>42</v>
      </c>
      <c r="B49" s="17"/>
      <c r="C49" s="17"/>
      <c r="D49" s="17"/>
      <c r="E49" s="28"/>
      <c r="F49" s="28"/>
      <c r="G49" s="19"/>
      <c r="H49" s="33"/>
      <c r="I49" s="30"/>
      <c r="J49" s="43" t="e">
        <f t="shared" si="0"/>
        <v>#DIV/0!</v>
      </c>
      <c r="K49" s="18"/>
      <c r="L49" s="18"/>
      <c r="M49" s="17"/>
      <c r="N49" s="17"/>
      <c r="O49" s="17"/>
    </row>
    <row r="50" spans="1:15" hidden="1">
      <c r="A50">
        <v>43</v>
      </c>
      <c r="B50" s="17"/>
      <c r="C50" s="17"/>
      <c r="D50" s="17"/>
      <c r="E50" s="28"/>
      <c r="F50" s="28"/>
      <c r="G50" s="19"/>
      <c r="H50" s="33"/>
      <c r="I50" s="30"/>
      <c r="J50" s="43" t="e">
        <f t="shared" si="0"/>
        <v>#DIV/0!</v>
      </c>
      <c r="K50" s="18"/>
      <c r="L50" s="18"/>
      <c r="M50" s="17"/>
      <c r="N50" s="17"/>
      <c r="O50" s="17"/>
    </row>
    <row r="51" spans="1:15" hidden="1">
      <c r="A51">
        <v>44</v>
      </c>
      <c r="B51" s="17"/>
      <c r="C51" s="17"/>
      <c r="D51" s="17"/>
      <c r="E51" s="28"/>
      <c r="F51" s="28"/>
      <c r="G51" s="19"/>
      <c r="H51" s="33"/>
      <c r="I51" s="30"/>
      <c r="J51" s="9" t="e">
        <f t="shared" si="0"/>
        <v>#DIV/0!</v>
      </c>
      <c r="K51" s="18"/>
      <c r="L51" s="18"/>
      <c r="M51" s="17"/>
      <c r="N51" s="17"/>
      <c r="O51" s="17"/>
    </row>
    <row r="52" spans="1:15" hidden="1">
      <c r="A52">
        <v>45</v>
      </c>
      <c r="B52" s="17"/>
      <c r="C52" s="17"/>
      <c r="D52" s="17"/>
      <c r="E52" s="28"/>
      <c r="F52" s="28"/>
      <c r="G52" s="19"/>
      <c r="H52" s="33"/>
      <c r="I52" s="30"/>
      <c r="J52" s="43" t="e">
        <f t="shared" si="0"/>
        <v>#DIV/0!</v>
      </c>
      <c r="K52" s="18"/>
      <c r="L52" s="18"/>
      <c r="M52" s="17"/>
      <c r="N52" s="17"/>
      <c r="O52" s="17"/>
    </row>
    <row r="53" spans="1:15" hidden="1">
      <c r="A53" s="42">
        <v>46</v>
      </c>
      <c r="B53" s="17"/>
      <c r="C53" s="17"/>
      <c r="D53" s="17"/>
      <c r="E53" s="28"/>
      <c r="F53" s="28"/>
      <c r="G53" s="19"/>
      <c r="H53" s="33"/>
      <c r="I53" s="30"/>
      <c r="J53" s="43" t="e">
        <f t="shared" si="0"/>
        <v>#DIV/0!</v>
      </c>
      <c r="K53" s="18"/>
      <c r="L53" s="18"/>
      <c r="M53" s="17"/>
      <c r="N53" s="17"/>
      <c r="O53" s="17"/>
    </row>
    <row r="54" spans="1:15" hidden="1">
      <c r="A54" s="42">
        <v>47</v>
      </c>
      <c r="B54" s="17"/>
      <c r="C54" s="17"/>
      <c r="D54" s="17"/>
      <c r="E54" s="28"/>
      <c r="F54" s="28"/>
      <c r="G54" s="19"/>
      <c r="H54" s="33"/>
      <c r="I54" s="30"/>
      <c r="J54" s="9" t="e">
        <f t="shared" si="0"/>
        <v>#DIV/0!</v>
      </c>
      <c r="K54" s="18"/>
      <c r="L54" s="18"/>
      <c r="M54" s="17"/>
      <c r="N54" s="17"/>
      <c r="O54" s="17"/>
    </row>
    <row r="55" spans="1:15" hidden="1">
      <c r="A55">
        <v>48</v>
      </c>
      <c r="B55" s="17"/>
      <c r="C55" s="17"/>
      <c r="D55" s="17"/>
      <c r="E55" s="28"/>
      <c r="F55" s="28"/>
      <c r="G55" s="19"/>
      <c r="H55" s="33"/>
      <c r="I55" s="30"/>
      <c r="J55" s="43" t="e">
        <f t="shared" si="0"/>
        <v>#DIV/0!</v>
      </c>
      <c r="K55" s="18"/>
      <c r="L55" s="18"/>
      <c r="M55" s="17"/>
      <c r="N55" s="17"/>
      <c r="O55" s="17"/>
    </row>
    <row r="56" spans="1:15" hidden="1">
      <c r="A56">
        <v>49</v>
      </c>
      <c r="B56" s="17"/>
      <c r="C56" s="17"/>
      <c r="D56" s="17"/>
      <c r="E56" s="28"/>
      <c r="F56" s="28"/>
      <c r="G56" s="19"/>
      <c r="H56" s="33"/>
      <c r="I56" s="30"/>
      <c r="J56" s="43" t="e">
        <f t="shared" si="0"/>
        <v>#DIV/0!</v>
      </c>
      <c r="K56" s="18"/>
      <c r="L56" s="18"/>
      <c r="M56" s="17"/>
      <c r="N56" s="17"/>
      <c r="O56" s="17"/>
    </row>
    <row r="57" spans="1:15" hidden="1">
      <c r="A57">
        <v>50</v>
      </c>
      <c r="B57" s="17"/>
      <c r="C57" s="17"/>
      <c r="D57" s="17"/>
      <c r="E57" s="28"/>
      <c r="F57" s="28"/>
      <c r="G57" s="19"/>
      <c r="H57" s="33"/>
      <c r="I57" s="30"/>
      <c r="J57" s="9" t="e">
        <f t="shared" si="0"/>
        <v>#DIV/0!</v>
      </c>
      <c r="K57" s="18"/>
      <c r="L57" s="18"/>
      <c r="M57" s="17"/>
      <c r="N57" s="17"/>
      <c r="O57" s="17"/>
    </row>
    <row r="58" spans="1:15" hidden="1">
      <c r="A58" s="42">
        <v>51</v>
      </c>
      <c r="B58" s="17"/>
      <c r="C58" s="17"/>
      <c r="D58" s="17"/>
      <c r="E58" s="28"/>
      <c r="F58" s="28"/>
      <c r="G58" s="19"/>
      <c r="H58" s="33"/>
      <c r="I58" s="30"/>
      <c r="J58" s="43" t="e">
        <f t="shared" si="0"/>
        <v>#DIV/0!</v>
      </c>
      <c r="K58" s="18"/>
      <c r="L58" s="18"/>
      <c r="M58" s="17"/>
      <c r="N58" s="17"/>
      <c r="O58" s="17"/>
    </row>
    <row r="59" spans="1:15" hidden="1">
      <c r="A59" s="42">
        <v>52</v>
      </c>
      <c r="B59" s="17"/>
      <c r="C59" s="17"/>
      <c r="D59" s="17"/>
      <c r="E59" s="28"/>
      <c r="F59" s="28"/>
      <c r="G59" s="19"/>
      <c r="H59" s="33"/>
      <c r="I59" s="30"/>
      <c r="J59" s="43" t="e">
        <f t="shared" si="0"/>
        <v>#DIV/0!</v>
      </c>
      <c r="K59" s="18"/>
      <c r="L59" s="18"/>
      <c r="M59" s="17"/>
      <c r="N59" s="17"/>
      <c r="O59" s="17"/>
    </row>
    <row r="60" spans="1:15" hidden="1">
      <c r="A60">
        <v>53</v>
      </c>
      <c r="B60" s="17"/>
      <c r="C60" s="17"/>
      <c r="D60" s="17"/>
      <c r="E60" s="28"/>
      <c r="F60" s="28"/>
      <c r="G60" s="19"/>
      <c r="H60" s="33"/>
      <c r="I60" s="30"/>
      <c r="J60" s="9" t="e">
        <f t="shared" si="0"/>
        <v>#DIV/0!</v>
      </c>
      <c r="K60" s="18"/>
      <c r="L60" s="18"/>
      <c r="M60" s="17"/>
      <c r="N60" s="17"/>
      <c r="O60" s="17"/>
    </row>
    <row r="61" spans="1:15" hidden="1">
      <c r="A61">
        <v>54</v>
      </c>
      <c r="B61" s="17"/>
      <c r="C61" s="17"/>
      <c r="D61" s="17"/>
      <c r="E61" s="28"/>
      <c r="F61" s="28"/>
      <c r="G61" s="19"/>
      <c r="H61" s="33"/>
      <c r="I61" s="30"/>
      <c r="J61" s="43" t="e">
        <f t="shared" si="0"/>
        <v>#DIV/0!</v>
      </c>
      <c r="K61" s="18"/>
      <c r="L61" s="18"/>
      <c r="M61" s="17"/>
      <c r="N61" s="17"/>
      <c r="O61" s="17"/>
    </row>
    <row r="62" spans="1:15" hidden="1">
      <c r="A62">
        <v>55</v>
      </c>
      <c r="B62" s="17"/>
      <c r="C62" s="17"/>
      <c r="D62" s="17"/>
      <c r="E62" s="28"/>
      <c r="F62" s="28"/>
      <c r="G62" s="19"/>
      <c r="H62" s="33"/>
      <c r="I62" s="30"/>
      <c r="J62" s="43" t="e">
        <f t="shared" si="0"/>
        <v>#DIV/0!</v>
      </c>
      <c r="K62" s="18"/>
      <c r="L62" s="18"/>
      <c r="M62" s="17"/>
      <c r="N62" s="17"/>
      <c r="O62" s="17"/>
    </row>
    <row r="63" spans="1:15" hidden="1">
      <c r="A63" s="42">
        <v>56</v>
      </c>
      <c r="B63" s="17"/>
      <c r="C63" s="17"/>
      <c r="D63" s="17"/>
      <c r="E63" s="28"/>
      <c r="F63" s="28"/>
      <c r="G63" s="19"/>
      <c r="H63" s="33"/>
      <c r="I63" s="30"/>
      <c r="J63" s="9" t="e">
        <f t="shared" si="0"/>
        <v>#DIV/0!</v>
      </c>
      <c r="K63" s="18"/>
      <c r="L63" s="18"/>
      <c r="M63" s="17"/>
      <c r="N63" s="17"/>
      <c r="O63" s="17"/>
    </row>
    <row r="64" spans="1:15" hidden="1">
      <c r="A64" s="42">
        <v>57</v>
      </c>
      <c r="B64" s="17"/>
      <c r="C64" s="17"/>
      <c r="D64" s="17"/>
      <c r="E64" s="28"/>
      <c r="F64" s="28"/>
      <c r="G64" s="19"/>
      <c r="H64" s="33"/>
      <c r="I64" s="30"/>
      <c r="J64" s="43" t="e">
        <f t="shared" si="0"/>
        <v>#DIV/0!</v>
      </c>
      <c r="K64" s="18"/>
      <c r="L64" s="18"/>
      <c r="M64" s="17"/>
      <c r="N64" s="17"/>
      <c r="O64" s="17"/>
    </row>
    <row r="65" spans="1:15" hidden="1">
      <c r="A65">
        <v>58</v>
      </c>
      <c r="B65" s="17"/>
      <c r="C65" s="17"/>
      <c r="D65" s="17"/>
      <c r="E65" s="28"/>
      <c r="F65" s="28"/>
      <c r="G65" s="19"/>
      <c r="H65" s="33"/>
      <c r="I65" s="30"/>
      <c r="J65" s="43" t="e">
        <f t="shared" si="0"/>
        <v>#DIV/0!</v>
      </c>
      <c r="K65" s="18"/>
      <c r="L65" s="18"/>
      <c r="M65" s="17"/>
      <c r="N65" s="17"/>
      <c r="O65" s="17"/>
    </row>
    <row r="66" spans="1:15" hidden="1">
      <c r="A66">
        <v>59</v>
      </c>
      <c r="B66" s="17"/>
      <c r="C66" s="17"/>
      <c r="D66" s="17"/>
      <c r="E66" s="28"/>
      <c r="F66" s="28"/>
      <c r="G66" s="19"/>
      <c r="H66" s="33"/>
      <c r="I66" s="30"/>
      <c r="J66" s="9" t="e">
        <f t="shared" si="0"/>
        <v>#DIV/0!</v>
      </c>
      <c r="K66" s="18"/>
      <c r="L66" s="18"/>
      <c r="M66" s="17"/>
      <c r="N66" s="17"/>
      <c r="O66" s="17"/>
    </row>
    <row r="67" spans="1:15" hidden="1">
      <c r="A67">
        <v>60</v>
      </c>
      <c r="B67" s="17"/>
      <c r="C67" s="17"/>
      <c r="D67" s="17"/>
      <c r="E67" s="28"/>
      <c r="F67" s="28"/>
      <c r="G67" s="19"/>
      <c r="H67" s="33"/>
      <c r="I67" s="30"/>
      <c r="J67" s="43" t="e">
        <f t="shared" si="0"/>
        <v>#DIV/0!</v>
      </c>
      <c r="K67" s="18"/>
      <c r="L67" s="18"/>
      <c r="M67" s="17"/>
      <c r="N67" s="17"/>
      <c r="O67" s="17"/>
    </row>
    <row r="68" spans="1:15" hidden="1">
      <c r="A68" s="42">
        <v>61</v>
      </c>
      <c r="B68" s="17"/>
      <c r="C68" s="17"/>
      <c r="D68" s="17"/>
      <c r="E68" s="28"/>
      <c r="F68" s="28"/>
      <c r="G68" s="19"/>
      <c r="H68" s="33"/>
      <c r="I68" s="30"/>
      <c r="J68" s="43" t="e">
        <f t="shared" si="0"/>
        <v>#DIV/0!</v>
      </c>
      <c r="K68" s="18"/>
      <c r="L68" s="18"/>
      <c r="M68" s="17"/>
      <c r="N68" s="17"/>
      <c r="O68" s="17"/>
    </row>
    <row r="69" spans="1:15" hidden="1">
      <c r="A69" s="42">
        <v>62</v>
      </c>
      <c r="B69" s="17"/>
      <c r="C69" s="17"/>
      <c r="D69" s="17"/>
      <c r="E69" s="28"/>
      <c r="F69" s="28"/>
      <c r="G69" s="19"/>
      <c r="H69" s="33"/>
      <c r="I69" s="30"/>
      <c r="J69" s="9" t="e">
        <f t="shared" si="0"/>
        <v>#DIV/0!</v>
      </c>
      <c r="K69" s="18"/>
      <c r="L69" s="18"/>
      <c r="M69" s="17"/>
      <c r="N69" s="17"/>
      <c r="O69" s="17"/>
    </row>
    <row r="70" spans="1:15" hidden="1">
      <c r="A70">
        <v>63</v>
      </c>
      <c r="B70" s="17"/>
      <c r="C70" s="17"/>
      <c r="D70" s="17"/>
      <c r="E70" s="28"/>
      <c r="F70" s="28"/>
      <c r="G70" s="19"/>
      <c r="H70" s="33"/>
      <c r="I70" s="30"/>
      <c r="J70" s="43" t="e">
        <f t="shared" si="0"/>
        <v>#DIV/0!</v>
      </c>
      <c r="K70" s="18"/>
      <c r="L70" s="18"/>
      <c r="M70" s="17"/>
      <c r="N70" s="17"/>
      <c r="O70" s="17"/>
    </row>
    <row r="71" spans="1:15" hidden="1">
      <c r="A71">
        <v>64</v>
      </c>
      <c r="B71" s="17"/>
      <c r="C71" s="17"/>
      <c r="D71" s="17"/>
      <c r="E71" s="28"/>
      <c r="F71" s="28"/>
      <c r="G71" s="19"/>
      <c r="H71" s="33"/>
      <c r="I71" s="30"/>
      <c r="J71" s="43" t="e">
        <f t="shared" si="0"/>
        <v>#DIV/0!</v>
      </c>
      <c r="K71" s="18"/>
      <c r="L71" s="18"/>
      <c r="M71" s="17"/>
      <c r="N71" s="17"/>
      <c r="O71" s="17"/>
    </row>
    <row r="72" spans="1:15" hidden="1">
      <c r="A72">
        <v>65</v>
      </c>
      <c r="B72" s="17"/>
      <c r="C72" s="17"/>
      <c r="D72" s="17"/>
      <c r="E72" s="28"/>
      <c r="F72" s="28"/>
      <c r="G72" s="19"/>
      <c r="H72" s="33"/>
      <c r="I72" s="30"/>
      <c r="J72" s="9" t="e">
        <f t="shared" si="0"/>
        <v>#DIV/0!</v>
      </c>
      <c r="K72" s="18"/>
      <c r="L72" s="18"/>
      <c r="M72" s="17"/>
      <c r="N72" s="17"/>
      <c r="O72" s="17"/>
    </row>
    <row r="73" spans="1:15" hidden="1">
      <c r="A73" s="42">
        <v>66</v>
      </c>
      <c r="B73" s="17"/>
      <c r="C73" s="17"/>
      <c r="D73" s="17"/>
      <c r="E73" s="28"/>
      <c r="F73" s="28"/>
      <c r="G73" s="19"/>
      <c r="H73" s="33"/>
      <c r="I73" s="30"/>
      <c r="J73" s="43" t="e">
        <f t="shared" si="0"/>
        <v>#DIV/0!</v>
      </c>
      <c r="K73" s="18"/>
      <c r="L73" s="18"/>
      <c r="M73" s="17"/>
      <c r="N73" s="17"/>
      <c r="O73" s="17"/>
    </row>
    <row r="74" spans="1:15" hidden="1">
      <c r="A74" s="42">
        <v>67</v>
      </c>
      <c r="B74" s="17"/>
      <c r="C74" s="17"/>
      <c r="D74" s="17"/>
      <c r="E74" s="28"/>
      <c r="F74" s="28"/>
      <c r="G74" s="19"/>
      <c r="H74" s="33"/>
      <c r="I74" s="30"/>
      <c r="J74" s="43" t="e">
        <f t="shared" si="0"/>
        <v>#DIV/0!</v>
      </c>
      <c r="K74" s="18"/>
      <c r="L74" s="18"/>
      <c r="M74" s="17"/>
      <c r="N74" s="17"/>
      <c r="O74" s="17"/>
    </row>
    <row r="75" spans="1:15" hidden="1">
      <c r="A75">
        <v>68</v>
      </c>
      <c r="B75" s="17"/>
      <c r="C75" s="17"/>
      <c r="D75" s="17"/>
      <c r="E75" s="28"/>
      <c r="F75" s="28"/>
      <c r="G75" s="19"/>
      <c r="H75" s="33"/>
      <c r="I75" s="30"/>
      <c r="J75" s="9" t="e">
        <f t="shared" si="0"/>
        <v>#DIV/0!</v>
      </c>
      <c r="K75" s="18"/>
      <c r="L75" s="18"/>
      <c r="M75" s="17"/>
      <c r="N75" s="17"/>
      <c r="O75" s="17"/>
    </row>
    <row r="76" spans="1:15" hidden="1">
      <c r="A76">
        <v>69</v>
      </c>
      <c r="B76" s="17"/>
      <c r="C76" s="17"/>
      <c r="D76" s="17"/>
      <c r="E76" s="28"/>
      <c r="F76" s="28"/>
      <c r="G76" s="19"/>
      <c r="H76" s="33"/>
      <c r="I76" s="30"/>
      <c r="J76" s="43" t="e">
        <f t="shared" si="0"/>
        <v>#DIV/0!</v>
      </c>
      <c r="K76" s="18"/>
      <c r="L76" s="18"/>
      <c r="M76" s="17"/>
      <c r="N76" s="17"/>
      <c r="O76" s="17"/>
    </row>
    <row r="77" spans="1:15" hidden="1">
      <c r="A77">
        <v>70</v>
      </c>
      <c r="B77" s="17"/>
      <c r="C77" s="17"/>
      <c r="D77" s="17"/>
      <c r="E77" s="28"/>
      <c r="F77" s="28"/>
      <c r="G77" s="19"/>
      <c r="H77" s="33"/>
      <c r="I77" s="30"/>
      <c r="J77" s="43" t="e">
        <f t="shared" si="0"/>
        <v>#DIV/0!</v>
      </c>
      <c r="K77" s="18"/>
      <c r="L77" s="18"/>
      <c r="M77" s="17"/>
      <c r="N77" s="17"/>
      <c r="O77" s="17"/>
    </row>
    <row r="78" spans="1:15" hidden="1">
      <c r="A78" s="42">
        <v>71</v>
      </c>
      <c r="B78" s="17"/>
      <c r="C78" s="17"/>
      <c r="D78" s="17"/>
      <c r="E78" s="28"/>
      <c r="F78" s="28"/>
      <c r="G78" s="19"/>
      <c r="H78" s="33"/>
      <c r="I78" s="30"/>
      <c r="J78" s="9" t="e">
        <f t="shared" si="0"/>
        <v>#DIV/0!</v>
      </c>
      <c r="K78" s="18"/>
      <c r="L78" s="18"/>
      <c r="M78" s="17"/>
      <c r="N78" s="17"/>
      <c r="O78" s="17"/>
    </row>
    <row r="79" spans="1:15" hidden="1">
      <c r="A79" s="42">
        <v>72</v>
      </c>
      <c r="B79" s="17"/>
      <c r="C79" s="17"/>
      <c r="D79" s="17"/>
      <c r="E79" s="28"/>
      <c r="F79" s="28"/>
      <c r="G79" s="19"/>
      <c r="H79" s="33"/>
      <c r="I79" s="30"/>
      <c r="J79" s="43" t="e">
        <f t="shared" si="0"/>
        <v>#DIV/0!</v>
      </c>
      <c r="K79" s="18"/>
      <c r="L79" s="18"/>
      <c r="M79" s="17"/>
      <c r="N79" s="17"/>
      <c r="O79" s="17"/>
    </row>
    <row r="80" spans="1:15" hidden="1">
      <c r="A80">
        <v>73</v>
      </c>
      <c r="B80" s="17"/>
      <c r="C80" s="17"/>
      <c r="D80" s="17"/>
      <c r="E80" s="28"/>
      <c r="F80" s="28"/>
      <c r="G80" s="19"/>
      <c r="H80" s="33"/>
      <c r="I80" s="30"/>
      <c r="J80" s="43" t="e">
        <f t="shared" si="0"/>
        <v>#DIV/0!</v>
      </c>
      <c r="K80" s="18"/>
      <c r="L80" s="18"/>
      <c r="M80" s="17"/>
      <c r="N80" s="17"/>
      <c r="O80" s="17"/>
    </row>
    <row r="81" spans="1:15" hidden="1">
      <c r="A81">
        <v>74</v>
      </c>
      <c r="B81" s="17"/>
      <c r="C81" s="17"/>
      <c r="D81" s="17"/>
      <c r="E81" s="28"/>
      <c r="F81" s="28"/>
      <c r="G81" s="19"/>
      <c r="H81" s="33"/>
      <c r="I81" s="30"/>
      <c r="J81" s="9" t="e">
        <f t="shared" si="0"/>
        <v>#DIV/0!</v>
      </c>
      <c r="K81" s="18"/>
      <c r="L81" s="18"/>
      <c r="M81" s="17"/>
      <c r="N81" s="17"/>
      <c r="O81" s="17"/>
    </row>
    <row r="82" spans="1:15" hidden="1">
      <c r="A82">
        <v>75</v>
      </c>
      <c r="B82" s="17"/>
      <c r="C82" s="17"/>
      <c r="D82" s="17"/>
      <c r="E82" s="28"/>
      <c r="F82" s="28"/>
      <c r="G82" s="19"/>
      <c r="H82" s="33"/>
      <c r="I82" s="30"/>
      <c r="J82" s="43" t="e">
        <f t="shared" si="0"/>
        <v>#DIV/0!</v>
      </c>
      <c r="K82" s="18"/>
      <c r="L82" s="18"/>
      <c r="M82" s="17"/>
      <c r="N82" s="17"/>
      <c r="O82" s="17"/>
    </row>
    <row r="83" spans="1:15" hidden="1">
      <c r="A83" s="42">
        <v>76</v>
      </c>
      <c r="B83" s="17"/>
      <c r="C83" s="17"/>
      <c r="D83" s="17"/>
      <c r="E83" s="28"/>
      <c r="F83" s="28"/>
      <c r="G83" s="19"/>
      <c r="H83" s="33"/>
      <c r="I83" s="30"/>
      <c r="J83" s="43" t="e">
        <f t="shared" si="0"/>
        <v>#DIV/0!</v>
      </c>
      <c r="K83" s="18"/>
      <c r="L83" s="18"/>
      <c r="M83" s="17"/>
      <c r="N83" s="17"/>
      <c r="O83" s="17"/>
    </row>
    <row r="84" spans="1:15" hidden="1">
      <c r="A84" s="42">
        <v>77</v>
      </c>
      <c r="B84" s="17"/>
      <c r="C84" s="17"/>
      <c r="D84" s="17"/>
      <c r="E84" s="28"/>
      <c r="F84" s="28"/>
      <c r="G84" s="19"/>
      <c r="H84" s="33"/>
      <c r="I84" s="30"/>
      <c r="J84" s="9" t="e">
        <f t="shared" si="0"/>
        <v>#DIV/0!</v>
      </c>
      <c r="K84" s="18"/>
      <c r="L84" s="18"/>
      <c r="M84" s="17"/>
      <c r="N84" s="17"/>
      <c r="O84" s="17"/>
    </row>
    <row r="85" spans="1:15" hidden="1">
      <c r="A85">
        <v>78</v>
      </c>
      <c r="B85" s="17"/>
      <c r="C85" s="17"/>
      <c r="D85" s="17"/>
      <c r="E85" s="28"/>
      <c r="F85" s="28"/>
      <c r="G85" s="19"/>
      <c r="H85" s="33"/>
      <c r="I85" s="30"/>
      <c r="J85" s="43" t="e">
        <f t="shared" si="0"/>
        <v>#DIV/0!</v>
      </c>
      <c r="K85" s="18"/>
      <c r="L85" s="18"/>
      <c r="M85" s="17"/>
      <c r="N85" s="17"/>
      <c r="O85" s="17"/>
    </row>
    <row r="86" spans="1:15" hidden="1">
      <c r="A86">
        <v>79</v>
      </c>
      <c r="B86" s="17"/>
      <c r="C86" s="17"/>
      <c r="D86" s="17"/>
      <c r="E86" s="28"/>
      <c r="F86" s="28"/>
      <c r="G86" s="19"/>
      <c r="H86" s="33"/>
      <c r="I86" s="30"/>
      <c r="J86" s="43" t="e">
        <f t="shared" si="0"/>
        <v>#DIV/0!</v>
      </c>
      <c r="K86" s="18"/>
      <c r="L86" s="18"/>
      <c r="M86" s="17"/>
      <c r="N86" s="17"/>
      <c r="O86" s="17"/>
    </row>
    <row r="87" spans="1:15" hidden="1">
      <c r="A87">
        <v>80</v>
      </c>
      <c r="B87" s="17"/>
      <c r="C87" s="17"/>
      <c r="D87" s="17"/>
      <c r="E87" s="28"/>
      <c r="F87" s="28"/>
      <c r="G87" s="19"/>
      <c r="H87" s="33"/>
      <c r="I87" s="30"/>
      <c r="J87" s="9" t="e">
        <f t="shared" si="0"/>
        <v>#DIV/0!</v>
      </c>
      <c r="K87" s="18"/>
      <c r="L87" s="18"/>
      <c r="M87" s="17"/>
      <c r="N87" s="17"/>
      <c r="O87" s="17"/>
    </row>
    <row r="88" spans="1:15" hidden="1">
      <c r="A88" s="42">
        <v>81</v>
      </c>
      <c r="B88" s="17"/>
      <c r="C88" s="17"/>
      <c r="D88" s="17"/>
      <c r="E88" s="28"/>
      <c r="F88" s="28"/>
      <c r="G88" s="19"/>
      <c r="H88" s="33"/>
      <c r="I88" s="30"/>
      <c r="J88" s="43" t="e">
        <f t="shared" si="0"/>
        <v>#DIV/0!</v>
      </c>
      <c r="K88" s="18"/>
      <c r="L88" s="18"/>
      <c r="M88" s="17"/>
      <c r="N88" s="17"/>
      <c r="O88" s="17"/>
    </row>
    <row r="89" spans="1:15" hidden="1">
      <c r="A89" s="42">
        <v>82</v>
      </c>
      <c r="B89" s="17"/>
      <c r="C89" s="17"/>
      <c r="D89" s="17"/>
      <c r="E89" s="28"/>
      <c r="F89" s="28"/>
      <c r="G89" s="19"/>
      <c r="H89" s="33"/>
      <c r="I89" s="30"/>
      <c r="J89" s="43" t="e">
        <f t="shared" si="0"/>
        <v>#DIV/0!</v>
      </c>
      <c r="K89" s="18"/>
      <c r="L89" s="18"/>
      <c r="M89" s="17"/>
      <c r="N89" s="17"/>
      <c r="O89" s="17"/>
    </row>
    <row r="90" spans="1:15" hidden="1">
      <c r="A90">
        <v>83</v>
      </c>
      <c r="B90" s="17"/>
      <c r="C90" s="17"/>
      <c r="D90" s="17"/>
      <c r="E90" s="28"/>
      <c r="F90" s="28"/>
      <c r="G90" s="19"/>
      <c r="H90" s="33"/>
      <c r="I90" s="30"/>
      <c r="J90" s="9" t="e">
        <f t="shared" si="0"/>
        <v>#DIV/0!</v>
      </c>
      <c r="K90" s="18"/>
      <c r="L90" s="18"/>
      <c r="M90" s="17"/>
      <c r="N90" s="17"/>
      <c r="O90" s="17"/>
    </row>
    <row r="91" spans="1:15" hidden="1">
      <c r="A91">
        <v>84</v>
      </c>
      <c r="B91" s="17"/>
      <c r="C91" s="17"/>
      <c r="D91" s="17"/>
      <c r="E91" s="28"/>
      <c r="F91" s="28"/>
      <c r="G91" s="19"/>
      <c r="H91" s="33"/>
      <c r="I91" s="30"/>
      <c r="J91" s="43" t="e">
        <f t="shared" si="0"/>
        <v>#DIV/0!</v>
      </c>
      <c r="K91" s="18"/>
      <c r="L91" s="18"/>
      <c r="M91" s="17"/>
      <c r="N91" s="17"/>
      <c r="O91" s="17"/>
    </row>
    <row r="92" spans="1:15" hidden="1">
      <c r="A92">
        <v>85</v>
      </c>
      <c r="B92" s="17"/>
      <c r="C92" s="17"/>
      <c r="D92" s="17"/>
      <c r="E92" s="28"/>
      <c r="F92" s="28"/>
      <c r="G92" s="19"/>
      <c r="H92" s="33"/>
      <c r="I92" s="30"/>
      <c r="J92" s="43" t="e">
        <f t="shared" si="0"/>
        <v>#DIV/0!</v>
      </c>
      <c r="K92" s="18"/>
      <c r="L92" s="18"/>
      <c r="M92" s="17"/>
      <c r="N92" s="17"/>
      <c r="O92" s="17"/>
    </row>
    <row r="93" spans="1:15" hidden="1">
      <c r="A93" s="42">
        <v>86</v>
      </c>
      <c r="B93" s="17"/>
      <c r="C93" s="17"/>
      <c r="D93" s="17"/>
      <c r="E93" s="28"/>
      <c r="F93" s="28"/>
      <c r="G93" s="19"/>
      <c r="H93" s="33"/>
      <c r="I93" s="30"/>
      <c r="J93" s="9" t="e">
        <f t="shared" si="0"/>
        <v>#DIV/0!</v>
      </c>
      <c r="K93" s="18"/>
      <c r="L93" s="18"/>
      <c r="M93" s="17"/>
      <c r="N93" s="17"/>
      <c r="O93" s="17"/>
    </row>
    <row r="94" spans="1:15" hidden="1">
      <c r="A94" s="42">
        <v>87</v>
      </c>
      <c r="B94" s="17"/>
      <c r="C94" s="17"/>
      <c r="D94" s="17"/>
      <c r="E94" s="28"/>
      <c r="F94" s="28"/>
      <c r="G94" s="19"/>
      <c r="H94" s="33"/>
      <c r="I94" s="30"/>
      <c r="J94" s="43" t="e">
        <f t="shared" si="0"/>
        <v>#DIV/0!</v>
      </c>
      <c r="K94" s="18"/>
      <c r="L94" s="18"/>
      <c r="M94" s="17"/>
      <c r="N94" s="17"/>
      <c r="O94" s="17"/>
    </row>
    <row r="95" spans="1:15" hidden="1">
      <c r="A95">
        <v>88</v>
      </c>
      <c r="B95" s="17"/>
      <c r="C95" s="17"/>
      <c r="D95" s="17"/>
      <c r="E95" s="28"/>
      <c r="F95" s="28"/>
      <c r="G95" s="19"/>
      <c r="H95" s="33"/>
      <c r="I95" s="30"/>
      <c r="J95" s="43" t="e">
        <f t="shared" si="0"/>
        <v>#DIV/0!</v>
      </c>
      <c r="K95" s="18"/>
      <c r="L95" s="18"/>
      <c r="M95" s="17"/>
      <c r="N95" s="17"/>
      <c r="O95" s="17"/>
    </row>
    <row r="96" spans="1:15" hidden="1">
      <c r="A96">
        <v>89</v>
      </c>
      <c r="B96" s="17"/>
      <c r="C96" s="17"/>
      <c r="D96" s="17"/>
      <c r="E96" s="28"/>
      <c r="F96" s="28"/>
      <c r="G96" s="19"/>
      <c r="H96" s="33"/>
      <c r="I96" s="30"/>
      <c r="J96" s="9" t="e">
        <f t="shared" si="0"/>
        <v>#DIV/0!</v>
      </c>
      <c r="K96" s="18"/>
      <c r="L96" s="18"/>
      <c r="M96" s="17"/>
      <c r="N96" s="17"/>
      <c r="O96" s="17"/>
    </row>
    <row r="97" spans="1:15" hidden="1">
      <c r="A97">
        <v>90</v>
      </c>
      <c r="B97" s="17"/>
      <c r="C97" s="17"/>
      <c r="D97" s="17"/>
      <c r="E97" s="28"/>
      <c r="F97" s="28"/>
      <c r="G97" s="19"/>
      <c r="H97" s="33"/>
      <c r="I97" s="30"/>
      <c r="J97" s="43" t="e">
        <f t="shared" si="0"/>
        <v>#DIV/0!</v>
      </c>
      <c r="K97" s="18"/>
      <c r="L97" s="18"/>
      <c r="M97" s="17"/>
      <c r="N97" s="17"/>
      <c r="O97" s="17"/>
    </row>
    <row r="98" spans="1:15" hidden="1">
      <c r="A98" s="42">
        <v>91</v>
      </c>
      <c r="B98" s="17"/>
      <c r="C98" s="17"/>
      <c r="D98" s="17"/>
      <c r="E98" s="28"/>
      <c r="F98" s="28"/>
      <c r="G98" s="19"/>
      <c r="H98" s="33"/>
      <c r="I98" s="30"/>
      <c r="J98" s="43" t="e">
        <f t="shared" si="0"/>
        <v>#DIV/0!</v>
      </c>
      <c r="K98" s="18"/>
      <c r="L98" s="18"/>
      <c r="M98" s="17"/>
      <c r="N98" s="17"/>
      <c r="O98" s="17"/>
    </row>
    <row r="99" spans="1:15" hidden="1">
      <c r="A99" s="42">
        <v>92</v>
      </c>
      <c r="B99" s="17"/>
      <c r="C99" s="17"/>
      <c r="D99" s="17"/>
      <c r="E99" s="28"/>
      <c r="F99" s="28"/>
      <c r="G99" s="19"/>
      <c r="H99" s="33"/>
      <c r="I99" s="30"/>
      <c r="J99" s="9" t="e">
        <f t="shared" si="0"/>
        <v>#DIV/0!</v>
      </c>
      <c r="K99" s="18"/>
      <c r="L99" s="18"/>
      <c r="M99" s="17"/>
      <c r="N99" s="17"/>
      <c r="O99" s="17"/>
    </row>
    <row r="100" spans="1:15" hidden="1">
      <c r="A100">
        <v>93</v>
      </c>
      <c r="B100" s="17"/>
      <c r="C100" s="17"/>
      <c r="D100" s="17"/>
      <c r="E100" s="28"/>
      <c r="F100" s="28"/>
      <c r="G100" s="19"/>
      <c r="H100" s="33"/>
      <c r="I100" s="30"/>
      <c r="J100" s="43" t="e">
        <f t="shared" si="0"/>
        <v>#DIV/0!</v>
      </c>
      <c r="K100" s="18"/>
      <c r="L100" s="18"/>
      <c r="M100" s="17"/>
      <c r="N100" s="17"/>
      <c r="O100" s="17"/>
    </row>
    <row r="101" spans="1:15" hidden="1">
      <c r="A101">
        <v>94</v>
      </c>
      <c r="B101" s="17"/>
      <c r="C101" s="17"/>
      <c r="D101" s="17"/>
      <c r="E101" s="28"/>
      <c r="F101" s="28"/>
      <c r="G101" s="19"/>
      <c r="H101" s="33"/>
      <c r="I101" s="30"/>
      <c r="J101" s="43" t="e">
        <f t="shared" si="0"/>
        <v>#DIV/0!</v>
      </c>
      <c r="K101" s="18"/>
      <c r="L101" s="18"/>
      <c r="M101" s="17"/>
      <c r="N101" s="17"/>
      <c r="O101" s="17"/>
    </row>
    <row r="102" spans="1:15" hidden="1">
      <c r="A102">
        <v>95</v>
      </c>
      <c r="B102" s="17"/>
      <c r="C102" s="17"/>
      <c r="D102" s="17"/>
      <c r="E102" s="28"/>
      <c r="F102" s="28"/>
      <c r="G102" s="19"/>
      <c r="H102" s="33"/>
      <c r="I102" s="30"/>
      <c r="J102" s="9" t="e">
        <f t="shared" si="0"/>
        <v>#DIV/0!</v>
      </c>
      <c r="K102" s="18"/>
      <c r="L102" s="18"/>
      <c r="M102" s="17"/>
      <c r="N102" s="17"/>
      <c r="O102" s="17"/>
    </row>
    <row r="103" spans="1:15" hidden="1">
      <c r="A103" s="42">
        <v>96</v>
      </c>
      <c r="B103" s="17"/>
      <c r="C103" s="17"/>
      <c r="D103" s="17"/>
      <c r="E103" s="28"/>
      <c r="F103" s="28"/>
      <c r="G103" s="19"/>
      <c r="H103" s="33"/>
      <c r="I103" s="30"/>
      <c r="J103" s="43" t="e">
        <f t="shared" si="0"/>
        <v>#DIV/0!</v>
      </c>
      <c r="K103" s="18"/>
      <c r="L103" s="18"/>
      <c r="M103" s="17"/>
      <c r="N103" s="17"/>
      <c r="O103" s="17"/>
    </row>
    <row r="104" spans="1:15" hidden="1">
      <c r="A104" s="42">
        <v>97</v>
      </c>
      <c r="B104" s="17"/>
      <c r="C104" s="17"/>
      <c r="D104" s="17"/>
      <c r="E104" s="28"/>
      <c r="F104" s="28"/>
      <c r="G104" s="19"/>
      <c r="H104" s="33"/>
      <c r="I104" s="30"/>
      <c r="J104" s="43" t="e">
        <f t="shared" si="0"/>
        <v>#DIV/0!</v>
      </c>
      <c r="K104" s="18"/>
      <c r="L104" s="18"/>
      <c r="M104" s="17"/>
      <c r="N104" s="17"/>
      <c r="O104" s="17"/>
    </row>
    <row r="105" spans="1:15" hidden="1">
      <c r="A105">
        <v>98</v>
      </c>
      <c r="B105" s="17"/>
      <c r="C105" s="17"/>
      <c r="D105" s="17"/>
      <c r="E105" s="28"/>
      <c r="F105" s="28"/>
      <c r="G105" s="19"/>
      <c r="H105" s="33"/>
      <c r="I105" s="30"/>
      <c r="J105" s="9" t="e">
        <f t="shared" si="0"/>
        <v>#DIV/0!</v>
      </c>
      <c r="K105" s="18"/>
      <c r="L105" s="18"/>
      <c r="M105" s="17"/>
      <c r="N105" s="17"/>
      <c r="O105" s="17"/>
    </row>
    <row r="106" spans="1:15" hidden="1">
      <c r="A106">
        <v>99</v>
      </c>
      <c r="B106" s="17"/>
      <c r="C106" s="17"/>
      <c r="D106" s="17"/>
      <c r="E106" s="28"/>
      <c r="F106" s="28"/>
      <c r="G106" s="19"/>
      <c r="H106" s="33"/>
      <c r="I106" s="30"/>
      <c r="J106" s="43" t="e">
        <f t="shared" si="0"/>
        <v>#DIV/0!</v>
      </c>
      <c r="K106" s="18"/>
      <c r="L106" s="18"/>
      <c r="M106" s="17"/>
      <c r="N106" s="17"/>
      <c r="O106" s="17"/>
    </row>
    <row r="107" spans="1:15" hidden="1">
      <c r="A107">
        <v>100</v>
      </c>
      <c r="B107" s="17"/>
      <c r="C107" s="17"/>
      <c r="D107" s="17"/>
      <c r="E107" s="28"/>
      <c r="F107" s="28"/>
      <c r="G107" s="19"/>
      <c r="H107" s="33"/>
      <c r="I107" s="30"/>
      <c r="J107" s="43" t="e">
        <f t="shared" si="0"/>
        <v>#DIV/0!</v>
      </c>
      <c r="K107" s="18"/>
      <c r="L107" s="18"/>
      <c r="M107" s="17"/>
      <c r="N107" s="17"/>
      <c r="O107" s="17"/>
    </row>
    <row r="108" spans="1:15" hidden="1">
      <c r="A108" s="42">
        <v>101</v>
      </c>
      <c r="B108" s="17"/>
      <c r="C108" s="17"/>
      <c r="D108" s="17"/>
      <c r="E108" s="28"/>
      <c r="F108" s="28"/>
      <c r="G108" s="19"/>
      <c r="H108" s="33"/>
      <c r="I108" s="30"/>
      <c r="J108" s="9" t="e">
        <f t="shared" si="0"/>
        <v>#DIV/0!</v>
      </c>
      <c r="K108" s="18"/>
      <c r="L108" s="18"/>
      <c r="M108" s="17"/>
      <c r="N108" s="17"/>
      <c r="O108" s="17"/>
    </row>
    <row r="109" spans="1:15" hidden="1">
      <c r="A109" s="42">
        <v>102</v>
      </c>
      <c r="B109" s="17"/>
      <c r="C109" s="17"/>
      <c r="D109" s="17"/>
      <c r="E109" s="28"/>
      <c r="F109" s="28"/>
      <c r="G109" s="19"/>
      <c r="H109" s="33"/>
      <c r="I109" s="30"/>
      <c r="J109" s="43" t="e">
        <f t="shared" si="0"/>
        <v>#DIV/0!</v>
      </c>
      <c r="K109" s="18"/>
      <c r="L109" s="18"/>
      <c r="M109" s="17"/>
      <c r="N109" s="17"/>
      <c r="O109" s="17"/>
    </row>
    <row r="110" spans="1:15" hidden="1">
      <c r="A110">
        <v>103</v>
      </c>
      <c r="B110" s="17"/>
      <c r="C110" s="17"/>
      <c r="D110" s="17"/>
      <c r="E110" s="28"/>
      <c r="F110" s="28"/>
      <c r="G110" s="19"/>
      <c r="H110" s="33"/>
      <c r="I110" s="30"/>
      <c r="J110" s="43" t="e">
        <f t="shared" si="0"/>
        <v>#DIV/0!</v>
      </c>
      <c r="K110" s="18"/>
      <c r="L110" s="18"/>
      <c r="M110" s="17"/>
      <c r="N110" s="17"/>
      <c r="O110" s="17"/>
    </row>
    <row r="111" spans="1:15" hidden="1">
      <c r="A111">
        <v>104</v>
      </c>
      <c r="B111" s="17"/>
      <c r="C111" s="17"/>
      <c r="D111" s="17"/>
      <c r="E111" s="28"/>
      <c r="F111" s="28"/>
      <c r="G111" s="19"/>
      <c r="H111" s="33"/>
      <c r="I111" s="30"/>
      <c r="J111" s="9" t="e">
        <f t="shared" si="0"/>
        <v>#DIV/0!</v>
      </c>
      <c r="K111" s="18"/>
      <c r="L111" s="18"/>
      <c r="M111" s="17"/>
      <c r="N111" s="17"/>
      <c r="O111" s="17"/>
    </row>
    <row r="112" spans="1:15" hidden="1">
      <c r="A112">
        <v>105</v>
      </c>
      <c r="B112" s="17"/>
      <c r="C112" s="17"/>
      <c r="D112" s="17"/>
      <c r="E112" s="28"/>
      <c r="F112" s="28"/>
      <c r="G112" s="19"/>
      <c r="H112" s="33"/>
      <c r="I112" s="30"/>
      <c r="J112" s="43" t="e">
        <f t="shared" si="0"/>
        <v>#DIV/0!</v>
      </c>
      <c r="K112" s="18"/>
      <c r="L112" s="18"/>
      <c r="M112" s="17"/>
      <c r="N112" s="17"/>
      <c r="O112" s="17"/>
    </row>
    <row r="113" spans="1:15" hidden="1">
      <c r="A113" s="42">
        <v>106</v>
      </c>
      <c r="B113" s="17"/>
      <c r="C113" s="17"/>
      <c r="D113" s="17"/>
      <c r="E113" s="28"/>
      <c r="F113" s="28"/>
      <c r="G113" s="19"/>
      <c r="H113" s="33"/>
      <c r="I113" s="30"/>
      <c r="J113" s="43" t="e">
        <f t="shared" si="0"/>
        <v>#DIV/0!</v>
      </c>
      <c r="K113" s="18"/>
      <c r="L113" s="18"/>
      <c r="M113" s="17"/>
      <c r="N113" s="17"/>
      <c r="O113" s="17"/>
    </row>
    <row r="114" spans="1:15" hidden="1">
      <c r="A114" s="42">
        <v>107</v>
      </c>
      <c r="B114" s="17"/>
      <c r="C114" s="17"/>
      <c r="D114" s="17"/>
      <c r="E114" s="28"/>
      <c r="F114" s="28"/>
      <c r="G114" s="19"/>
      <c r="H114" s="33"/>
      <c r="I114" s="30"/>
      <c r="J114" s="9" t="e">
        <f t="shared" si="0"/>
        <v>#DIV/0!</v>
      </c>
      <c r="K114" s="18"/>
      <c r="L114" s="18"/>
      <c r="M114" s="17"/>
      <c r="N114" s="17"/>
      <c r="O114" s="17"/>
    </row>
    <row r="115" spans="1:15" hidden="1">
      <c r="A115">
        <v>108</v>
      </c>
      <c r="B115" s="17"/>
      <c r="C115" s="17"/>
      <c r="D115" s="17"/>
      <c r="E115" s="28"/>
      <c r="F115" s="28"/>
      <c r="G115" s="19"/>
      <c r="H115" s="33"/>
      <c r="I115" s="30"/>
      <c r="J115" s="43" t="e">
        <f t="shared" si="0"/>
        <v>#DIV/0!</v>
      </c>
      <c r="K115" s="18"/>
      <c r="L115" s="18"/>
      <c r="M115" s="17"/>
      <c r="N115" s="17"/>
      <c r="O115" s="17"/>
    </row>
    <row r="116" spans="1:15" hidden="1">
      <c r="A116">
        <v>109</v>
      </c>
      <c r="B116" s="17"/>
      <c r="C116" s="17"/>
      <c r="D116" s="17"/>
      <c r="E116" s="28"/>
      <c r="F116" s="28"/>
      <c r="G116" s="19"/>
      <c r="H116" s="33"/>
      <c r="I116" s="30"/>
      <c r="J116" s="43" t="e">
        <f t="shared" si="0"/>
        <v>#DIV/0!</v>
      </c>
      <c r="K116" s="18"/>
      <c r="L116" s="18"/>
      <c r="M116" s="17"/>
      <c r="N116" s="17"/>
      <c r="O116" s="17"/>
    </row>
    <row r="117" spans="1:15" hidden="1">
      <c r="A117">
        <v>110</v>
      </c>
      <c r="B117" s="17"/>
      <c r="C117" s="17"/>
      <c r="D117" s="17"/>
      <c r="E117" s="28"/>
      <c r="F117" s="28"/>
      <c r="G117" s="19"/>
      <c r="H117" s="33"/>
      <c r="I117" s="30"/>
      <c r="J117" s="9" t="e">
        <f t="shared" si="0"/>
        <v>#DIV/0!</v>
      </c>
      <c r="K117" s="18"/>
      <c r="L117" s="18"/>
      <c r="M117" s="17"/>
      <c r="N117" s="17"/>
      <c r="O117" s="17"/>
    </row>
    <row r="118" spans="1:15" hidden="1">
      <c r="A118" s="42">
        <v>111</v>
      </c>
      <c r="B118" s="17"/>
      <c r="C118" s="17"/>
      <c r="D118" s="17"/>
      <c r="E118" s="28"/>
      <c r="F118" s="28"/>
      <c r="G118" s="19"/>
      <c r="H118" s="33"/>
      <c r="I118" s="30"/>
      <c r="J118" s="43" t="e">
        <f t="shared" si="0"/>
        <v>#DIV/0!</v>
      </c>
      <c r="K118" s="18"/>
      <c r="L118" s="18"/>
      <c r="M118" s="17"/>
      <c r="N118" s="17"/>
      <c r="O118" s="17"/>
    </row>
    <row r="119" spans="1:15" hidden="1">
      <c r="A119" s="42">
        <v>112</v>
      </c>
      <c r="B119" s="17"/>
      <c r="C119" s="17"/>
      <c r="D119" s="17"/>
      <c r="E119" s="28"/>
      <c r="F119" s="28"/>
      <c r="G119" s="19"/>
      <c r="H119" s="33"/>
      <c r="I119" s="30"/>
      <c r="J119" s="43" t="e">
        <f t="shared" si="0"/>
        <v>#DIV/0!</v>
      </c>
      <c r="K119" s="18"/>
      <c r="L119" s="18"/>
      <c r="M119" s="17"/>
      <c r="N119" s="17"/>
      <c r="O119" s="17"/>
    </row>
    <row r="120" spans="1:15" hidden="1">
      <c r="A120">
        <v>113</v>
      </c>
      <c r="B120" s="17"/>
      <c r="C120" s="17"/>
      <c r="D120" s="17"/>
      <c r="E120" s="28"/>
      <c r="F120" s="28"/>
      <c r="G120" s="19"/>
      <c r="H120" s="33"/>
      <c r="I120" s="30"/>
      <c r="J120" s="9" t="e">
        <f t="shared" si="0"/>
        <v>#DIV/0!</v>
      </c>
      <c r="K120" s="18"/>
      <c r="L120" s="18"/>
      <c r="M120" s="17"/>
      <c r="N120" s="17"/>
      <c r="O120" s="17"/>
    </row>
    <row r="121" spans="1:15" hidden="1">
      <c r="A121">
        <v>114</v>
      </c>
      <c r="B121" s="17"/>
      <c r="C121" s="17"/>
      <c r="D121" s="17"/>
      <c r="E121" s="28"/>
      <c r="F121" s="28"/>
      <c r="G121" s="19"/>
      <c r="H121" s="33"/>
      <c r="I121" s="30"/>
      <c r="J121" s="43" t="e">
        <f t="shared" si="0"/>
        <v>#DIV/0!</v>
      </c>
      <c r="K121" s="18"/>
      <c r="L121" s="18"/>
      <c r="M121" s="17"/>
      <c r="N121" s="17"/>
      <c r="O121" s="17"/>
    </row>
    <row r="122" spans="1:15" hidden="1">
      <c r="A122">
        <v>115</v>
      </c>
      <c r="B122" s="17"/>
      <c r="C122" s="17"/>
      <c r="D122" s="17"/>
      <c r="E122" s="28"/>
      <c r="F122" s="28"/>
      <c r="G122" s="19"/>
      <c r="H122" s="33"/>
      <c r="I122" s="30"/>
      <c r="J122" s="43" t="e">
        <f t="shared" si="0"/>
        <v>#DIV/0!</v>
      </c>
      <c r="K122" s="18"/>
      <c r="L122" s="18"/>
      <c r="M122" s="17"/>
      <c r="N122" s="17"/>
      <c r="O122" s="17"/>
    </row>
    <row r="123" spans="1:15" hidden="1">
      <c r="A123" s="42">
        <v>116</v>
      </c>
      <c r="B123" s="17"/>
      <c r="C123" s="17"/>
      <c r="D123" s="17"/>
      <c r="E123" s="28"/>
      <c r="F123" s="28"/>
      <c r="G123" s="19"/>
      <c r="H123" s="33"/>
      <c r="I123" s="30"/>
      <c r="J123" s="9" t="e">
        <f t="shared" si="0"/>
        <v>#DIV/0!</v>
      </c>
      <c r="K123" s="18"/>
      <c r="L123" s="18"/>
      <c r="M123" s="17"/>
      <c r="N123" s="17"/>
      <c r="O123" s="17"/>
    </row>
    <row r="124" spans="1:15" hidden="1">
      <c r="A124" s="42">
        <v>117</v>
      </c>
      <c r="B124" s="17"/>
      <c r="C124" s="17"/>
      <c r="D124" s="17"/>
      <c r="E124" s="28"/>
      <c r="F124" s="28"/>
      <c r="G124" s="19"/>
      <c r="H124" s="33"/>
      <c r="I124" s="30"/>
      <c r="J124" s="43" t="e">
        <f t="shared" si="0"/>
        <v>#DIV/0!</v>
      </c>
      <c r="K124" s="18"/>
      <c r="L124" s="18"/>
      <c r="M124" s="17"/>
      <c r="N124" s="17"/>
      <c r="O124" s="17"/>
    </row>
    <row r="125" spans="1:15" hidden="1">
      <c r="A125">
        <v>118</v>
      </c>
      <c r="B125" s="17"/>
      <c r="C125" s="17"/>
      <c r="D125" s="17"/>
      <c r="E125" s="28"/>
      <c r="F125" s="28"/>
      <c r="G125" s="19"/>
      <c r="H125" s="33"/>
      <c r="I125" s="30"/>
      <c r="J125" s="43" t="e">
        <f t="shared" si="0"/>
        <v>#DIV/0!</v>
      </c>
      <c r="K125" s="18"/>
      <c r="L125" s="18"/>
      <c r="M125" s="17"/>
      <c r="N125" s="17"/>
      <c r="O125" s="17"/>
    </row>
    <row r="126" spans="1:15" hidden="1">
      <c r="A126">
        <v>119</v>
      </c>
      <c r="B126" s="17"/>
      <c r="C126" s="17"/>
      <c r="D126" s="17"/>
      <c r="E126" s="28"/>
      <c r="F126" s="28"/>
      <c r="G126" s="19"/>
      <c r="H126" s="33"/>
      <c r="I126" s="30"/>
      <c r="J126" s="9" t="e">
        <f t="shared" si="0"/>
        <v>#DIV/0!</v>
      </c>
      <c r="K126" s="18"/>
      <c r="L126" s="18"/>
      <c r="M126" s="17"/>
      <c r="N126" s="17"/>
      <c r="O126" s="17"/>
    </row>
    <row r="127" spans="1:15" hidden="1">
      <c r="A127">
        <v>120</v>
      </c>
      <c r="B127" s="17"/>
      <c r="C127" s="17"/>
      <c r="D127" s="17"/>
      <c r="E127" s="28"/>
      <c r="F127" s="28"/>
      <c r="G127" s="19"/>
      <c r="H127" s="33"/>
      <c r="I127" s="30"/>
      <c r="J127" s="43" t="e">
        <f t="shared" si="0"/>
        <v>#DIV/0!</v>
      </c>
      <c r="K127" s="18"/>
      <c r="L127" s="18"/>
      <c r="M127" s="17"/>
      <c r="N127" s="17"/>
      <c r="O127" s="17"/>
    </row>
    <row r="128" spans="1:15" hidden="1">
      <c r="A128" s="42">
        <v>121</v>
      </c>
      <c r="B128" s="17"/>
      <c r="C128" s="17"/>
      <c r="D128" s="17"/>
      <c r="E128" s="28"/>
      <c r="F128" s="28"/>
      <c r="G128" s="19"/>
      <c r="H128" s="33"/>
      <c r="I128" s="30"/>
      <c r="J128" s="43" t="e">
        <f t="shared" si="0"/>
        <v>#DIV/0!</v>
      </c>
      <c r="K128" s="18"/>
      <c r="L128" s="18"/>
      <c r="M128" s="17"/>
      <c r="N128" s="17"/>
      <c r="O128" s="17"/>
    </row>
    <row r="129" spans="1:15" hidden="1">
      <c r="A129" s="42">
        <v>122</v>
      </c>
      <c r="B129" s="17"/>
      <c r="C129" s="17"/>
      <c r="D129" s="17"/>
      <c r="E129" s="28"/>
      <c r="F129" s="28"/>
      <c r="G129" s="19"/>
      <c r="H129" s="33"/>
      <c r="I129" s="30"/>
      <c r="J129" s="9" t="e">
        <f t="shared" si="0"/>
        <v>#DIV/0!</v>
      </c>
      <c r="K129" s="18"/>
      <c r="L129" s="18"/>
      <c r="M129" s="17"/>
      <c r="N129" s="17"/>
      <c r="O129" s="17"/>
    </row>
    <row r="130" spans="1:15" hidden="1">
      <c r="A130">
        <v>123</v>
      </c>
      <c r="B130" s="17"/>
      <c r="C130" s="17"/>
      <c r="D130" s="17"/>
      <c r="E130" s="28"/>
      <c r="F130" s="28"/>
      <c r="G130" s="19"/>
      <c r="H130" s="33"/>
      <c r="I130" s="30"/>
      <c r="J130" s="43" t="e">
        <f t="shared" si="0"/>
        <v>#DIV/0!</v>
      </c>
      <c r="K130" s="18"/>
      <c r="L130" s="18"/>
      <c r="M130" s="17"/>
      <c r="N130" s="17"/>
      <c r="O130" s="17"/>
    </row>
    <row r="131" spans="1:15" hidden="1">
      <c r="A131">
        <v>124</v>
      </c>
      <c r="B131" s="17"/>
      <c r="C131" s="17"/>
      <c r="D131" s="17"/>
      <c r="E131" s="28"/>
      <c r="F131" s="28"/>
      <c r="G131" s="19"/>
      <c r="H131" s="33"/>
      <c r="I131" s="30"/>
      <c r="J131" s="43" t="e">
        <f t="shared" si="0"/>
        <v>#DIV/0!</v>
      </c>
      <c r="K131" s="18"/>
      <c r="L131" s="18"/>
      <c r="M131" s="17"/>
      <c r="N131" s="17"/>
      <c r="O131" s="17"/>
    </row>
    <row r="132" spans="1:15" hidden="1">
      <c r="A132">
        <v>125</v>
      </c>
      <c r="B132" s="17"/>
      <c r="C132" s="17"/>
      <c r="D132" s="17"/>
      <c r="E132" s="28"/>
      <c r="F132" s="28"/>
      <c r="G132" s="19"/>
      <c r="H132" s="33"/>
      <c r="I132" s="30"/>
      <c r="J132" s="9" t="e">
        <f t="shared" si="0"/>
        <v>#DIV/0!</v>
      </c>
      <c r="K132" s="18"/>
      <c r="L132" s="18"/>
      <c r="M132" s="17"/>
      <c r="N132" s="17"/>
      <c r="O132" s="17"/>
    </row>
    <row r="133" spans="1:15" hidden="1">
      <c r="A133" s="42">
        <v>126</v>
      </c>
      <c r="B133" s="17"/>
      <c r="C133" s="17"/>
      <c r="D133" s="17"/>
      <c r="E133" s="28"/>
      <c r="F133" s="28"/>
      <c r="G133" s="19"/>
      <c r="H133" s="33"/>
      <c r="I133" s="30"/>
      <c r="J133" s="43" t="e">
        <f t="shared" si="0"/>
        <v>#DIV/0!</v>
      </c>
      <c r="K133" s="18"/>
      <c r="L133" s="18"/>
      <c r="M133" s="17"/>
      <c r="N133" s="17"/>
      <c r="O133" s="17"/>
    </row>
    <row r="134" spans="1:15" hidden="1">
      <c r="A134" s="42">
        <v>127</v>
      </c>
      <c r="B134" s="17"/>
      <c r="C134" s="17"/>
      <c r="D134" s="17"/>
      <c r="E134" s="28"/>
      <c r="F134" s="28"/>
      <c r="G134" s="19"/>
      <c r="H134" s="33"/>
      <c r="I134" s="30"/>
      <c r="J134" s="43" t="e">
        <f t="shared" si="0"/>
        <v>#DIV/0!</v>
      </c>
      <c r="K134" s="18"/>
      <c r="L134" s="18"/>
      <c r="M134" s="17"/>
      <c r="N134" s="17"/>
      <c r="O134" s="17"/>
    </row>
    <row r="135" spans="1:15" hidden="1">
      <c r="A135">
        <v>128</v>
      </c>
      <c r="B135" s="17"/>
      <c r="C135" s="17"/>
      <c r="D135" s="17"/>
      <c r="E135" s="28"/>
      <c r="F135" s="28"/>
      <c r="G135" s="19"/>
      <c r="H135" s="33"/>
      <c r="I135" s="30"/>
      <c r="J135" s="9" t="e">
        <f t="shared" si="0"/>
        <v>#DIV/0!</v>
      </c>
      <c r="K135" s="18"/>
      <c r="L135" s="18"/>
      <c r="M135" s="17"/>
      <c r="N135" s="17"/>
      <c r="O135" s="17"/>
    </row>
    <row r="136" spans="1:15" hidden="1">
      <c r="A136">
        <v>129</v>
      </c>
      <c r="B136" s="17"/>
      <c r="C136" s="17"/>
      <c r="D136" s="17"/>
      <c r="E136" s="28"/>
      <c r="F136" s="28"/>
      <c r="G136" s="19"/>
      <c r="H136" s="33"/>
      <c r="I136" s="30"/>
      <c r="J136" s="43" t="e">
        <f t="shared" si="0"/>
        <v>#DIV/0!</v>
      </c>
      <c r="K136" s="18"/>
      <c r="L136" s="18"/>
      <c r="M136" s="17"/>
      <c r="N136" s="17"/>
      <c r="O136" s="17"/>
    </row>
    <row r="137" spans="1:15" hidden="1">
      <c r="A137">
        <v>130</v>
      </c>
      <c r="B137" s="17"/>
      <c r="C137" s="17"/>
      <c r="D137" s="17"/>
      <c r="E137" s="28"/>
      <c r="F137" s="28"/>
      <c r="G137" s="19"/>
      <c r="H137" s="33"/>
      <c r="I137" s="30"/>
      <c r="J137" s="43" t="e">
        <f t="shared" si="0"/>
        <v>#DIV/0!</v>
      </c>
      <c r="K137" s="18"/>
      <c r="L137" s="18"/>
      <c r="M137" s="17"/>
      <c r="N137" s="17"/>
      <c r="O137" s="17"/>
    </row>
    <row r="138" spans="1:15" hidden="1">
      <c r="A138" s="42">
        <v>131</v>
      </c>
      <c r="B138" s="17"/>
      <c r="C138" s="17"/>
      <c r="D138" s="17"/>
      <c r="E138" s="28"/>
      <c r="F138" s="28"/>
      <c r="G138" s="19"/>
      <c r="H138" s="33"/>
      <c r="I138" s="30"/>
      <c r="J138" s="9" t="e">
        <f t="shared" si="0"/>
        <v>#DIV/0!</v>
      </c>
      <c r="K138" s="18"/>
      <c r="L138" s="18"/>
      <c r="M138" s="17"/>
      <c r="N138" s="17"/>
      <c r="O138" s="17"/>
    </row>
    <row r="139" spans="1:15" hidden="1">
      <c r="A139" s="42">
        <v>132</v>
      </c>
      <c r="B139" s="17"/>
      <c r="C139" s="17"/>
      <c r="D139" s="17"/>
      <c r="E139" s="28"/>
      <c r="F139" s="28"/>
      <c r="G139" s="19"/>
      <c r="H139" s="33"/>
      <c r="I139" s="30"/>
      <c r="J139" s="43" t="e">
        <f t="shared" si="0"/>
        <v>#DIV/0!</v>
      </c>
      <c r="K139" s="18"/>
      <c r="L139" s="18"/>
      <c r="M139" s="17"/>
      <c r="N139" s="17"/>
      <c r="O139" s="17"/>
    </row>
    <row r="140" spans="1:15" hidden="1">
      <c r="A140">
        <v>133</v>
      </c>
      <c r="B140" s="17"/>
      <c r="C140" s="17"/>
      <c r="D140" s="17"/>
      <c r="E140" s="28"/>
      <c r="F140" s="28"/>
      <c r="G140" s="19"/>
      <c r="H140" s="33"/>
      <c r="I140" s="30"/>
      <c r="J140" s="43" t="e">
        <f t="shared" si="0"/>
        <v>#DIV/0!</v>
      </c>
      <c r="K140" s="18"/>
      <c r="L140" s="18"/>
      <c r="M140" s="17"/>
      <c r="N140" s="17"/>
      <c r="O140" s="17"/>
    </row>
    <row r="141" spans="1:15" hidden="1">
      <c r="A141">
        <v>134</v>
      </c>
      <c r="B141" s="17"/>
      <c r="C141" s="17"/>
      <c r="D141" s="17"/>
      <c r="E141" s="28"/>
      <c r="F141" s="28"/>
      <c r="G141" s="19"/>
      <c r="H141" s="33"/>
      <c r="I141" s="30"/>
      <c r="J141" s="9" t="e">
        <f t="shared" si="0"/>
        <v>#DIV/0!</v>
      </c>
      <c r="K141" s="18"/>
      <c r="L141" s="18"/>
      <c r="M141" s="17"/>
      <c r="N141" s="17"/>
      <c r="O141" s="17"/>
    </row>
    <row r="142" spans="1:15" hidden="1">
      <c r="A142">
        <v>135</v>
      </c>
      <c r="B142" s="17"/>
      <c r="C142" s="17"/>
      <c r="D142" s="17"/>
      <c r="E142" s="28"/>
      <c r="F142" s="28"/>
      <c r="G142" s="19"/>
      <c r="H142" s="33"/>
      <c r="I142" s="30"/>
      <c r="J142" s="43" t="e">
        <f t="shared" si="0"/>
        <v>#DIV/0!</v>
      </c>
      <c r="K142" s="18"/>
      <c r="L142" s="18"/>
      <c r="M142" s="17"/>
      <c r="N142" s="17"/>
      <c r="O142" s="17"/>
    </row>
    <row r="143" spans="1:15" hidden="1">
      <c r="A143" s="42">
        <v>136</v>
      </c>
      <c r="B143" s="17"/>
      <c r="C143" s="17"/>
      <c r="D143" s="17"/>
      <c r="E143" s="28"/>
      <c r="F143" s="28"/>
      <c r="G143" s="19"/>
      <c r="H143" s="33"/>
      <c r="I143" s="30"/>
      <c r="J143" s="43" t="e">
        <f t="shared" si="0"/>
        <v>#DIV/0!</v>
      </c>
      <c r="K143" s="18"/>
      <c r="L143" s="18"/>
      <c r="M143" s="17"/>
      <c r="N143" s="17"/>
      <c r="O143" s="17"/>
    </row>
    <row r="144" spans="1:15" hidden="1">
      <c r="A144" s="42">
        <v>137</v>
      </c>
      <c r="B144" s="17"/>
      <c r="C144" s="17"/>
      <c r="D144" s="17"/>
      <c r="E144" s="28"/>
      <c r="F144" s="28"/>
      <c r="G144" s="19"/>
      <c r="H144" s="33"/>
      <c r="I144" s="30"/>
      <c r="J144" s="9" t="e">
        <f t="shared" si="0"/>
        <v>#DIV/0!</v>
      </c>
      <c r="K144" s="18"/>
      <c r="L144" s="18"/>
      <c r="M144" s="17"/>
      <c r="N144" s="17"/>
      <c r="O144" s="17"/>
    </row>
    <row r="145" spans="1:15" hidden="1">
      <c r="A145">
        <v>138</v>
      </c>
      <c r="B145" s="17"/>
      <c r="C145" s="17"/>
      <c r="D145" s="17"/>
      <c r="E145" s="28"/>
      <c r="F145" s="28"/>
      <c r="G145" s="19"/>
      <c r="H145" s="33"/>
      <c r="I145" s="30"/>
      <c r="J145" s="43" t="e">
        <f t="shared" si="0"/>
        <v>#DIV/0!</v>
      </c>
      <c r="K145" s="18"/>
      <c r="L145" s="18"/>
      <c r="M145" s="17"/>
      <c r="N145" s="17"/>
      <c r="O145" s="17"/>
    </row>
    <row r="146" spans="1:15" hidden="1">
      <c r="A146">
        <v>139</v>
      </c>
      <c r="B146" s="17"/>
      <c r="C146" s="17"/>
      <c r="D146" s="17"/>
      <c r="E146" s="28"/>
      <c r="F146" s="28"/>
      <c r="G146" s="19"/>
      <c r="H146" s="33"/>
      <c r="I146" s="30"/>
      <c r="J146" s="43" t="e">
        <f t="shared" si="0"/>
        <v>#DIV/0!</v>
      </c>
      <c r="K146" s="18"/>
      <c r="L146" s="18"/>
      <c r="M146" s="17"/>
      <c r="N146" s="17"/>
      <c r="O146" s="17"/>
    </row>
    <row r="147" spans="1:15" hidden="1">
      <c r="A147">
        <v>140</v>
      </c>
      <c r="B147" s="17"/>
      <c r="C147" s="17"/>
      <c r="D147" s="17"/>
      <c r="E147" s="28"/>
      <c r="F147" s="28"/>
      <c r="G147" s="19"/>
      <c r="H147" s="33"/>
      <c r="I147" s="30"/>
      <c r="J147" s="9" t="e">
        <f t="shared" si="0"/>
        <v>#DIV/0!</v>
      </c>
      <c r="K147" s="18"/>
      <c r="L147" s="18"/>
      <c r="M147" s="17"/>
      <c r="N147" s="17"/>
      <c r="O147" s="17"/>
    </row>
    <row r="148" spans="1:15" hidden="1">
      <c r="A148" s="42">
        <v>141</v>
      </c>
      <c r="B148" s="17"/>
      <c r="C148" s="17"/>
      <c r="D148" s="17"/>
      <c r="E148" s="28"/>
      <c r="F148" s="28"/>
      <c r="G148" s="19"/>
      <c r="H148" s="33"/>
      <c r="I148" s="30"/>
      <c r="J148" s="43" t="e">
        <f t="shared" si="0"/>
        <v>#DIV/0!</v>
      </c>
      <c r="K148" s="18"/>
      <c r="L148" s="18"/>
      <c r="M148" s="17"/>
      <c r="N148" s="17"/>
      <c r="O148" s="17"/>
    </row>
    <row r="149" spans="1:15" hidden="1">
      <c r="A149" s="42">
        <v>142</v>
      </c>
      <c r="B149" s="17"/>
      <c r="C149" s="17"/>
      <c r="D149" s="17"/>
      <c r="E149" s="28"/>
      <c r="F149" s="28"/>
      <c r="G149" s="19"/>
      <c r="H149" s="33"/>
      <c r="I149" s="30"/>
      <c r="J149" s="43" t="e">
        <f t="shared" si="0"/>
        <v>#DIV/0!</v>
      </c>
      <c r="K149" s="18"/>
      <c r="L149" s="18"/>
      <c r="M149" s="17"/>
      <c r="N149" s="17"/>
      <c r="O149" s="17"/>
    </row>
    <row r="150" spans="1:15" hidden="1">
      <c r="A150">
        <v>143</v>
      </c>
      <c r="B150" s="17"/>
      <c r="C150" s="17"/>
      <c r="D150" s="17"/>
      <c r="E150" s="28"/>
      <c r="F150" s="28"/>
      <c r="G150" s="19"/>
      <c r="H150" s="33"/>
      <c r="I150" s="30"/>
      <c r="J150" s="9" t="e">
        <f t="shared" si="0"/>
        <v>#DIV/0!</v>
      </c>
      <c r="K150" s="18"/>
      <c r="L150" s="18"/>
      <c r="M150" s="17"/>
      <c r="N150" s="17"/>
      <c r="O150" s="17"/>
    </row>
    <row r="151" spans="1:15" hidden="1">
      <c r="A151">
        <v>144</v>
      </c>
      <c r="B151" s="17"/>
      <c r="C151" s="17"/>
      <c r="D151" s="17"/>
      <c r="E151" s="28"/>
      <c r="F151" s="28"/>
      <c r="G151" s="19"/>
      <c r="H151" s="33"/>
      <c r="I151" s="30"/>
      <c r="J151" s="43" t="e">
        <f t="shared" si="0"/>
        <v>#DIV/0!</v>
      </c>
      <c r="K151" s="18"/>
      <c r="L151" s="18"/>
      <c r="M151" s="17"/>
      <c r="N151" s="17"/>
      <c r="O151" s="17"/>
    </row>
    <row r="152" spans="1:15" hidden="1">
      <c r="A152">
        <v>145</v>
      </c>
      <c r="B152" s="17"/>
      <c r="C152" s="17"/>
      <c r="D152" s="17"/>
      <c r="E152" s="28"/>
      <c r="F152" s="28"/>
      <c r="G152" s="19"/>
      <c r="H152" s="33"/>
      <c r="I152" s="30"/>
      <c r="J152" s="43" t="e">
        <f t="shared" si="0"/>
        <v>#DIV/0!</v>
      </c>
      <c r="K152" s="18"/>
      <c r="L152" s="18"/>
      <c r="M152" s="17"/>
      <c r="N152" s="17"/>
      <c r="O152" s="17"/>
    </row>
    <row r="153" spans="1:15" hidden="1">
      <c r="A153" s="42">
        <v>146</v>
      </c>
      <c r="B153" s="17"/>
      <c r="C153" s="17"/>
      <c r="D153" s="17"/>
      <c r="E153" s="28"/>
      <c r="F153" s="28"/>
      <c r="G153" s="19"/>
      <c r="H153" s="33"/>
      <c r="I153" s="30"/>
      <c r="J153" s="9" t="e">
        <f t="shared" si="0"/>
        <v>#DIV/0!</v>
      </c>
      <c r="K153" s="18"/>
      <c r="L153" s="18"/>
      <c r="M153" s="17"/>
      <c r="N153" s="17"/>
      <c r="O153" s="17"/>
    </row>
    <row r="154" spans="1:15" hidden="1">
      <c r="A154" s="42">
        <v>147</v>
      </c>
      <c r="B154" s="17"/>
      <c r="C154" s="17"/>
      <c r="D154" s="17"/>
      <c r="E154" s="28"/>
      <c r="F154" s="28"/>
      <c r="G154" s="19"/>
      <c r="H154" s="33"/>
      <c r="I154" s="30"/>
      <c r="J154" s="43" t="e">
        <f t="shared" si="0"/>
        <v>#DIV/0!</v>
      </c>
      <c r="K154" s="18"/>
      <c r="L154" s="18"/>
      <c r="M154" s="17"/>
      <c r="N154" s="17"/>
      <c r="O154" s="17"/>
    </row>
    <row r="155" spans="1:15" hidden="1">
      <c r="A155">
        <v>148</v>
      </c>
      <c r="B155" s="17"/>
      <c r="C155" s="17"/>
      <c r="D155" s="17"/>
      <c r="E155" s="28"/>
      <c r="F155" s="28"/>
      <c r="G155" s="19"/>
      <c r="H155" s="33"/>
      <c r="I155" s="30"/>
      <c r="J155" s="43" t="e">
        <f t="shared" si="0"/>
        <v>#DIV/0!</v>
      </c>
      <c r="K155" s="18"/>
      <c r="L155" s="18"/>
      <c r="M155" s="17"/>
      <c r="N155" s="17"/>
      <c r="O155" s="17"/>
    </row>
    <row r="156" spans="1:15" hidden="1">
      <c r="A156">
        <v>149</v>
      </c>
      <c r="B156" s="17"/>
      <c r="C156" s="17"/>
      <c r="D156" s="17"/>
      <c r="E156" s="28"/>
      <c r="F156" s="28"/>
      <c r="G156" s="19"/>
      <c r="H156" s="33"/>
      <c r="I156" s="30"/>
      <c r="J156" s="9" t="e">
        <f t="shared" si="0"/>
        <v>#DIV/0!</v>
      </c>
      <c r="K156" s="18"/>
      <c r="L156" s="18"/>
      <c r="M156" s="17"/>
      <c r="N156" s="17"/>
      <c r="O156" s="17"/>
    </row>
    <row r="157" spans="1:15" hidden="1">
      <c r="A157">
        <v>150</v>
      </c>
      <c r="B157" s="17"/>
      <c r="C157" s="17"/>
      <c r="D157" s="17"/>
      <c r="E157" s="28"/>
      <c r="F157" s="28"/>
      <c r="G157" s="19"/>
      <c r="H157" s="33"/>
      <c r="I157" s="30"/>
      <c r="J157" s="43" t="e">
        <f t="shared" si="0"/>
        <v>#DIV/0!</v>
      </c>
      <c r="K157" s="18"/>
      <c r="L157" s="18"/>
      <c r="M157" s="17"/>
      <c r="N157" s="17"/>
      <c r="O157" s="17"/>
    </row>
    <row r="158" spans="1:15" hidden="1">
      <c r="A158" s="42">
        <v>151</v>
      </c>
      <c r="B158" s="17"/>
      <c r="C158" s="17"/>
      <c r="D158" s="17"/>
      <c r="E158" s="28"/>
      <c r="F158" s="28"/>
      <c r="G158" s="19"/>
      <c r="H158" s="33"/>
      <c r="I158" s="30"/>
      <c r="J158" s="43" t="e">
        <f t="shared" si="0"/>
        <v>#DIV/0!</v>
      </c>
      <c r="K158" s="18"/>
      <c r="L158" s="18"/>
      <c r="M158" s="17"/>
      <c r="N158" s="17"/>
      <c r="O158" s="17"/>
    </row>
    <row r="159" spans="1:15" hidden="1">
      <c r="A159" s="42">
        <v>152</v>
      </c>
      <c r="B159" s="17"/>
      <c r="C159" s="17"/>
      <c r="D159" s="17"/>
      <c r="E159" s="28"/>
      <c r="F159" s="28"/>
      <c r="G159" s="19"/>
      <c r="H159" s="33"/>
      <c r="I159" s="30"/>
      <c r="J159" s="9" t="e">
        <f t="shared" si="0"/>
        <v>#DIV/0!</v>
      </c>
      <c r="K159" s="18"/>
      <c r="L159" s="18"/>
      <c r="M159" s="17"/>
      <c r="N159" s="17"/>
      <c r="O159" s="17"/>
    </row>
    <row r="160" spans="1:15" hidden="1">
      <c r="A160">
        <v>153</v>
      </c>
      <c r="B160" s="17"/>
      <c r="C160" s="17"/>
      <c r="D160" s="17"/>
      <c r="E160" s="28"/>
      <c r="F160" s="28"/>
      <c r="G160" s="19"/>
      <c r="H160" s="33"/>
      <c r="I160" s="30"/>
      <c r="J160" s="43" t="e">
        <f t="shared" si="0"/>
        <v>#DIV/0!</v>
      </c>
      <c r="K160" s="18"/>
      <c r="L160" s="18"/>
      <c r="M160" s="17"/>
      <c r="N160" s="17"/>
      <c r="O160" s="17"/>
    </row>
    <row r="161" spans="1:15" hidden="1">
      <c r="A161">
        <v>154</v>
      </c>
      <c r="B161" s="17"/>
      <c r="C161" s="17"/>
      <c r="D161" s="17"/>
      <c r="E161" s="28"/>
      <c r="F161" s="28"/>
      <c r="G161" s="19"/>
      <c r="H161" s="33"/>
      <c r="I161" s="30"/>
      <c r="J161" s="43" t="e">
        <f t="shared" si="0"/>
        <v>#DIV/0!</v>
      </c>
      <c r="K161" s="18"/>
      <c r="L161" s="18"/>
      <c r="M161" s="17"/>
      <c r="N161" s="17"/>
      <c r="O161" s="17"/>
    </row>
    <row r="162" spans="1:15" hidden="1">
      <c r="A162">
        <v>155</v>
      </c>
      <c r="B162" s="17"/>
      <c r="C162" s="17"/>
      <c r="D162" s="17"/>
      <c r="E162" s="28"/>
      <c r="F162" s="28"/>
      <c r="G162" s="19"/>
      <c r="H162" s="33"/>
      <c r="I162" s="30"/>
      <c r="J162" s="9" t="e">
        <f t="shared" si="0"/>
        <v>#DIV/0!</v>
      </c>
      <c r="K162" s="18"/>
      <c r="L162" s="18"/>
      <c r="M162" s="17"/>
      <c r="N162" s="17"/>
      <c r="O162" s="17"/>
    </row>
    <row r="163" spans="1:15" hidden="1">
      <c r="A163" s="42">
        <v>156</v>
      </c>
      <c r="B163" s="17"/>
      <c r="C163" s="17"/>
      <c r="D163" s="17"/>
      <c r="E163" s="28"/>
      <c r="F163" s="28"/>
      <c r="G163" s="19"/>
      <c r="H163" s="33"/>
      <c r="I163" s="30"/>
      <c r="J163" s="43" t="e">
        <f t="shared" si="0"/>
        <v>#DIV/0!</v>
      </c>
      <c r="K163" s="18"/>
      <c r="L163" s="18"/>
      <c r="M163" s="17"/>
      <c r="N163" s="17"/>
      <c r="O163" s="17"/>
    </row>
    <row r="164" spans="1:15" hidden="1">
      <c r="A164" s="42">
        <v>157</v>
      </c>
      <c r="B164" s="17"/>
      <c r="C164" s="17"/>
      <c r="D164" s="17"/>
      <c r="E164" s="28"/>
      <c r="F164" s="28"/>
      <c r="G164" s="19"/>
      <c r="H164" s="33"/>
      <c r="I164" s="30"/>
      <c r="J164" s="43" t="e">
        <f t="shared" si="0"/>
        <v>#DIV/0!</v>
      </c>
      <c r="K164" s="18"/>
      <c r="L164" s="18"/>
      <c r="M164" s="17"/>
      <c r="N164" s="17"/>
      <c r="O164" s="17"/>
    </row>
    <row r="165" spans="1:15" hidden="1">
      <c r="A165">
        <v>158</v>
      </c>
      <c r="B165" s="17"/>
      <c r="C165" s="17"/>
      <c r="D165" s="17"/>
      <c r="E165" s="28"/>
      <c r="F165" s="28"/>
      <c r="G165" s="19"/>
      <c r="H165" s="33"/>
      <c r="I165" s="30"/>
      <c r="J165" s="9" t="e">
        <f t="shared" si="0"/>
        <v>#DIV/0!</v>
      </c>
      <c r="K165" s="18"/>
      <c r="L165" s="18"/>
      <c r="M165" s="17"/>
      <c r="N165" s="17"/>
      <c r="O165" s="17"/>
    </row>
    <row r="166" spans="1:15" hidden="1">
      <c r="A166">
        <v>159</v>
      </c>
      <c r="B166" s="17"/>
      <c r="C166" s="17"/>
      <c r="D166" s="17"/>
      <c r="E166" s="28"/>
      <c r="F166" s="28"/>
      <c r="G166" s="19"/>
      <c r="H166" s="33"/>
      <c r="I166" s="30"/>
      <c r="J166" s="43" t="e">
        <f t="shared" si="0"/>
        <v>#DIV/0!</v>
      </c>
      <c r="K166" s="18"/>
      <c r="L166" s="18"/>
      <c r="M166" s="17"/>
      <c r="N166" s="17"/>
      <c r="O166" s="17"/>
    </row>
    <row r="167" spans="1:15" hidden="1">
      <c r="A167">
        <v>160</v>
      </c>
      <c r="B167" s="17"/>
      <c r="C167" s="17"/>
      <c r="D167" s="17"/>
      <c r="E167" s="28"/>
      <c r="F167" s="28"/>
      <c r="G167" s="19"/>
      <c r="H167" s="33"/>
      <c r="I167" s="30"/>
      <c r="J167" s="43" t="e">
        <f t="shared" si="0"/>
        <v>#DIV/0!</v>
      </c>
      <c r="K167" s="18"/>
      <c r="L167" s="18"/>
      <c r="M167" s="17"/>
      <c r="N167" s="17"/>
      <c r="O167" s="17"/>
    </row>
    <row r="168" spans="1:15" hidden="1">
      <c r="A168" s="42">
        <v>161</v>
      </c>
      <c r="B168" s="17"/>
      <c r="C168" s="17"/>
      <c r="D168" s="17"/>
      <c r="E168" s="28"/>
      <c r="F168" s="28"/>
      <c r="G168" s="19"/>
      <c r="H168" s="33"/>
      <c r="I168" s="30"/>
      <c r="J168" s="9" t="e">
        <f t="shared" si="0"/>
        <v>#DIV/0!</v>
      </c>
      <c r="K168" s="18"/>
      <c r="L168" s="18"/>
      <c r="M168" s="17"/>
      <c r="N168" s="17"/>
      <c r="O168" s="17"/>
    </row>
    <row r="169" spans="1:15" hidden="1">
      <c r="A169" s="42">
        <v>162</v>
      </c>
      <c r="B169" s="17"/>
      <c r="C169" s="17"/>
      <c r="D169" s="17"/>
      <c r="E169" s="28"/>
      <c r="F169" s="28"/>
      <c r="G169" s="19"/>
      <c r="H169" s="33"/>
      <c r="I169" s="30"/>
      <c r="J169" s="43" t="e">
        <f t="shared" si="0"/>
        <v>#DIV/0!</v>
      </c>
      <c r="K169" s="18"/>
      <c r="L169" s="18"/>
      <c r="M169" s="17"/>
      <c r="N169" s="17"/>
      <c r="O169" s="17"/>
    </row>
    <row r="170" spans="1:15" hidden="1">
      <c r="A170">
        <v>163</v>
      </c>
      <c r="B170" s="17"/>
      <c r="C170" s="17"/>
      <c r="D170" s="17"/>
      <c r="E170" s="28"/>
      <c r="F170" s="28"/>
      <c r="G170" s="19"/>
      <c r="H170" s="33"/>
      <c r="I170" s="30"/>
      <c r="J170" s="43" t="e">
        <f t="shared" si="0"/>
        <v>#DIV/0!</v>
      </c>
      <c r="K170" s="18"/>
      <c r="L170" s="18"/>
      <c r="M170" s="17"/>
      <c r="N170" s="17"/>
      <c r="O170" s="17"/>
    </row>
    <row r="171" spans="1:15" hidden="1">
      <c r="A171">
        <v>164</v>
      </c>
      <c r="B171" s="17"/>
      <c r="C171" s="17"/>
      <c r="D171" s="17"/>
      <c r="E171" s="28"/>
      <c r="F171" s="28"/>
      <c r="G171" s="19"/>
      <c r="H171" s="33"/>
      <c r="I171" s="30"/>
      <c r="J171" s="9" t="e">
        <f t="shared" si="0"/>
        <v>#DIV/0!</v>
      </c>
      <c r="K171" s="18"/>
      <c r="L171" s="18"/>
      <c r="M171" s="17"/>
      <c r="N171" s="17"/>
      <c r="O171" s="17"/>
    </row>
    <row r="172" spans="1:15" hidden="1">
      <c r="A172">
        <v>165</v>
      </c>
      <c r="B172" s="17"/>
      <c r="C172" s="17"/>
      <c r="D172" s="17"/>
      <c r="E172" s="28"/>
      <c r="F172" s="28"/>
      <c r="G172" s="19"/>
      <c r="H172" s="33"/>
      <c r="I172" s="30"/>
      <c r="J172" s="43" t="e">
        <f t="shared" si="0"/>
        <v>#DIV/0!</v>
      </c>
      <c r="K172" s="18"/>
      <c r="L172" s="18"/>
      <c r="M172" s="17"/>
      <c r="N172" s="17"/>
      <c r="O172" s="17"/>
    </row>
    <row r="173" spans="1:15" hidden="1">
      <c r="A173" s="42">
        <v>166</v>
      </c>
      <c r="B173" s="17"/>
      <c r="C173" s="17"/>
      <c r="D173" s="17"/>
      <c r="E173" s="28"/>
      <c r="F173" s="28"/>
      <c r="G173" s="19"/>
      <c r="H173" s="33"/>
      <c r="I173" s="30"/>
      <c r="J173" s="43" t="e">
        <f t="shared" si="0"/>
        <v>#DIV/0!</v>
      </c>
      <c r="K173" s="18"/>
      <c r="L173" s="18"/>
      <c r="M173" s="17"/>
      <c r="N173" s="17"/>
      <c r="O173" s="17"/>
    </row>
    <row r="174" spans="1:15" hidden="1">
      <c r="A174" s="42">
        <v>167</v>
      </c>
      <c r="B174" s="17"/>
      <c r="C174" s="17"/>
      <c r="D174" s="17"/>
      <c r="E174" s="28"/>
      <c r="F174" s="28"/>
      <c r="G174" s="19"/>
      <c r="H174" s="33"/>
      <c r="I174" s="30"/>
      <c r="J174" s="9" t="e">
        <f t="shared" si="0"/>
        <v>#DIV/0!</v>
      </c>
      <c r="K174" s="18"/>
      <c r="L174" s="18"/>
      <c r="M174" s="17"/>
      <c r="N174" s="17"/>
      <c r="O174" s="17"/>
    </row>
    <row r="175" spans="1:15" hidden="1">
      <c r="A175">
        <v>168</v>
      </c>
      <c r="B175" s="17"/>
      <c r="C175" s="17"/>
      <c r="D175" s="17"/>
      <c r="E175" s="28"/>
      <c r="F175" s="28"/>
      <c r="G175" s="19"/>
      <c r="H175" s="33"/>
      <c r="I175" s="30"/>
      <c r="J175" s="43" t="e">
        <f t="shared" si="0"/>
        <v>#DIV/0!</v>
      </c>
      <c r="K175" s="18"/>
      <c r="L175" s="18"/>
      <c r="M175" s="17"/>
      <c r="N175" s="17"/>
      <c r="O175" s="17"/>
    </row>
    <row r="176" spans="1:15" hidden="1">
      <c r="A176">
        <v>169</v>
      </c>
      <c r="B176" s="17"/>
      <c r="C176" s="17"/>
      <c r="D176" s="17"/>
      <c r="E176" s="28"/>
      <c r="F176" s="28"/>
      <c r="G176" s="19"/>
      <c r="H176" s="33"/>
      <c r="I176" s="30"/>
      <c r="J176" s="43" t="e">
        <f t="shared" si="0"/>
        <v>#DIV/0!</v>
      </c>
      <c r="K176" s="18"/>
      <c r="L176" s="18"/>
      <c r="M176" s="17"/>
      <c r="N176" s="17"/>
      <c r="O176" s="17"/>
    </row>
    <row r="177" spans="1:15" hidden="1">
      <c r="A177">
        <v>170</v>
      </c>
      <c r="B177" s="17"/>
      <c r="C177" s="17"/>
      <c r="D177" s="17"/>
      <c r="E177" s="28"/>
      <c r="F177" s="28"/>
      <c r="G177" s="19"/>
      <c r="H177" s="33"/>
      <c r="I177" s="30"/>
      <c r="J177" s="9" t="e">
        <f t="shared" si="0"/>
        <v>#DIV/0!</v>
      </c>
      <c r="K177" s="18"/>
      <c r="L177" s="18"/>
      <c r="M177" s="17"/>
      <c r="N177" s="17"/>
      <c r="O177" s="17"/>
    </row>
    <row r="178" spans="1:15" hidden="1">
      <c r="A178" s="42">
        <v>171</v>
      </c>
      <c r="B178" s="17"/>
      <c r="C178" s="17"/>
      <c r="D178" s="17"/>
      <c r="E178" s="28"/>
      <c r="F178" s="28"/>
      <c r="G178" s="19"/>
      <c r="H178" s="33"/>
      <c r="I178" s="30"/>
      <c r="J178" s="43" t="e">
        <f t="shared" si="0"/>
        <v>#DIV/0!</v>
      </c>
      <c r="K178" s="18"/>
      <c r="L178" s="18"/>
      <c r="M178" s="17"/>
      <c r="N178" s="17"/>
      <c r="O178" s="17"/>
    </row>
    <row r="179" spans="1:15" hidden="1">
      <c r="A179" s="42">
        <v>172</v>
      </c>
      <c r="B179" s="17"/>
      <c r="C179" s="17"/>
      <c r="D179" s="17"/>
      <c r="E179" s="28"/>
      <c r="F179" s="28"/>
      <c r="G179" s="19"/>
      <c r="H179" s="33"/>
      <c r="I179" s="30"/>
      <c r="J179" s="43" t="e">
        <f t="shared" si="0"/>
        <v>#DIV/0!</v>
      </c>
      <c r="K179" s="18"/>
      <c r="L179" s="18"/>
      <c r="M179" s="17"/>
      <c r="N179" s="17"/>
      <c r="O179" s="17"/>
    </row>
    <row r="180" spans="1:15" hidden="1">
      <c r="A180">
        <v>173</v>
      </c>
      <c r="B180" s="17"/>
      <c r="C180" s="17"/>
      <c r="D180" s="17"/>
      <c r="E180" s="28"/>
      <c r="F180" s="28"/>
      <c r="G180" s="19"/>
      <c r="H180" s="33"/>
      <c r="I180" s="30"/>
      <c r="J180" s="9" t="e">
        <f t="shared" si="0"/>
        <v>#DIV/0!</v>
      </c>
      <c r="K180" s="18"/>
      <c r="L180" s="18"/>
      <c r="M180" s="17"/>
      <c r="N180" s="17"/>
      <c r="O180" s="17"/>
    </row>
    <row r="181" spans="1:15" hidden="1">
      <c r="A181">
        <v>174</v>
      </c>
      <c r="B181" s="17"/>
      <c r="C181" s="17"/>
      <c r="D181" s="17"/>
      <c r="E181" s="28"/>
      <c r="F181" s="28"/>
      <c r="G181" s="19"/>
      <c r="H181" s="33"/>
      <c r="I181" s="30"/>
      <c r="J181" s="43" t="e">
        <f t="shared" si="0"/>
        <v>#DIV/0!</v>
      </c>
      <c r="K181" s="18"/>
      <c r="L181" s="18"/>
      <c r="M181" s="17"/>
      <c r="N181" s="17"/>
      <c r="O181" s="17"/>
    </row>
    <row r="182" spans="1:15" hidden="1">
      <c r="A182">
        <v>175</v>
      </c>
      <c r="B182" s="17"/>
      <c r="C182" s="17"/>
      <c r="D182" s="17"/>
      <c r="E182" s="28"/>
      <c r="F182" s="28"/>
      <c r="G182" s="19"/>
      <c r="H182" s="33"/>
      <c r="I182" s="30"/>
      <c r="J182" s="43" t="e">
        <f t="shared" si="0"/>
        <v>#DIV/0!</v>
      </c>
      <c r="K182" s="18"/>
      <c r="L182" s="18"/>
      <c r="M182" s="17"/>
      <c r="N182" s="17"/>
      <c r="O182" s="17"/>
    </row>
    <row r="183" spans="1:15" hidden="1">
      <c r="A183" s="42">
        <v>176</v>
      </c>
      <c r="B183" s="17"/>
      <c r="C183" s="17"/>
      <c r="D183" s="17"/>
      <c r="E183" s="28"/>
      <c r="F183" s="28"/>
      <c r="G183" s="19"/>
      <c r="H183" s="33"/>
      <c r="I183" s="30"/>
      <c r="J183" s="9" t="e">
        <f t="shared" si="0"/>
        <v>#DIV/0!</v>
      </c>
      <c r="K183" s="18"/>
      <c r="L183" s="18"/>
      <c r="M183" s="17"/>
      <c r="N183" s="17"/>
      <c r="O183" s="17"/>
    </row>
    <row r="184" spans="1:15" hidden="1">
      <c r="A184" s="42">
        <v>177</v>
      </c>
      <c r="B184" s="17"/>
      <c r="C184" s="17"/>
      <c r="D184" s="17"/>
      <c r="E184" s="28"/>
      <c r="F184" s="28"/>
      <c r="G184" s="19"/>
      <c r="H184" s="33"/>
      <c r="I184" s="30"/>
      <c r="J184" s="43" t="e">
        <f t="shared" si="0"/>
        <v>#DIV/0!</v>
      </c>
      <c r="K184" s="18"/>
      <c r="L184" s="18"/>
      <c r="M184" s="17"/>
      <c r="N184" s="17"/>
      <c r="O184" s="17"/>
    </row>
    <row r="185" spans="1:15" hidden="1">
      <c r="A185">
        <v>178</v>
      </c>
      <c r="B185" s="17"/>
      <c r="C185" s="17"/>
      <c r="D185" s="17"/>
      <c r="E185" s="28"/>
      <c r="F185" s="28"/>
      <c r="G185" s="19"/>
      <c r="H185" s="33"/>
      <c r="I185" s="30"/>
      <c r="J185" s="43" t="e">
        <f t="shared" si="0"/>
        <v>#DIV/0!</v>
      </c>
      <c r="K185" s="18"/>
      <c r="L185" s="18"/>
      <c r="M185" s="17"/>
      <c r="N185" s="17"/>
      <c r="O185" s="17"/>
    </row>
    <row r="186" spans="1:15" hidden="1">
      <c r="A186">
        <v>179</v>
      </c>
      <c r="B186" s="17"/>
      <c r="C186" s="17"/>
      <c r="D186" s="17"/>
      <c r="E186" s="28"/>
      <c r="F186" s="28"/>
      <c r="G186" s="19"/>
      <c r="H186" s="33"/>
      <c r="I186" s="30"/>
      <c r="J186" s="9" t="e">
        <f t="shared" si="0"/>
        <v>#DIV/0!</v>
      </c>
      <c r="K186" s="18"/>
      <c r="L186" s="18"/>
      <c r="M186" s="17"/>
      <c r="N186" s="17"/>
      <c r="O186" s="17"/>
    </row>
    <row r="187" spans="1:15" hidden="1">
      <c r="A187">
        <v>180</v>
      </c>
      <c r="B187" s="17"/>
      <c r="C187" s="17"/>
      <c r="D187" s="17"/>
      <c r="E187" s="28"/>
      <c r="F187" s="28"/>
      <c r="G187" s="19"/>
      <c r="H187" s="33"/>
      <c r="I187" s="30"/>
      <c r="J187" s="43" t="e">
        <f t="shared" si="0"/>
        <v>#DIV/0!</v>
      </c>
      <c r="K187" s="18"/>
      <c r="L187" s="18"/>
      <c r="M187" s="17"/>
      <c r="N187" s="17"/>
      <c r="O187" s="17"/>
    </row>
    <row r="188" spans="1:15" hidden="1">
      <c r="A188" s="42">
        <v>181</v>
      </c>
      <c r="B188" s="17"/>
      <c r="C188" s="17"/>
      <c r="D188" s="17"/>
      <c r="E188" s="28"/>
      <c r="F188" s="28"/>
      <c r="G188" s="19"/>
      <c r="H188" s="33"/>
      <c r="I188" s="30"/>
      <c r="J188" s="43" t="e">
        <f t="shared" si="0"/>
        <v>#DIV/0!</v>
      </c>
      <c r="K188" s="18"/>
      <c r="L188" s="18"/>
      <c r="M188" s="17"/>
      <c r="N188" s="17"/>
      <c r="O188" s="17"/>
    </row>
    <row r="189" spans="1:15" hidden="1">
      <c r="A189" s="42">
        <v>182</v>
      </c>
      <c r="B189" s="17"/>
      <c r="C189" s="17"/>
      <c r="D189" s="17"/>
      <c r="E189" s="28"/>
      <c r="F189" s="28"/>
      <c r="G189" s="19"/>
      <c r="H189" s="33"/>
      <c r="I189" s="30"/>
      <c r="J189" s="9" t="e">
        <f t="shared" si="0"/>
        <v>#DIV/0!</v>
      </c>
      <c r="K189" s="18"/>
      <c r="L189" s="18"/>
      <c r="M189" s="17"/>
      <c r="N189" s="17"/>
      <c r="O189" s="17"/>
    </row>
    <row r="190" spans="1:15" hidden="1">
      <c r="A190">
        <v>183</v>
      </c>
      <c r="B190" s="17"/>
      <c r="C190" s="17"/>
      <c r="D190" s="17"/>
      <c r="E190" s="28"/>
      <c r="F190" s="28"/>
      <c r="G190" s="19"/>
      <c r="H190" s="33"/>
      <c r="I190" s="30"/>
      <c r="J190" s="43" t="e">
        <f t="shared" si="0"/>
        <v>#DIV/0!</v>
      </c>
      <c r="K190" s="18"/>
      <c r="L190" s="18"/>
      <c r="M190" s="17"/>
      <c r="N190" s="17"/>
      <c r="O190" s="17"/>
    </row>
    <row r="191" spans="1:15" hidden="1">
      <c r="A191">
        <v>184</v>
      </c>
      <c r="B191" s="17"/>
      <c r="C191" s="17"/>
      <c r="D191" s="17"/>
      <c r="E191" s="28"/>
      <c r="F191" s="28"/>
      <c r="G191" s="19"/>
      <c r="H191" s="33"/>
      <c r="I191" s="30"/>
      <c r="J191" s="43" t="e">
        <f t="shared" si="0"/>
        <v>#DIV/0!</v>
      </c>
      <c r="K191" s="18"/>
      <c r="L191" s="18"/>
      <c r="M191" s="17"/>
      <c r="N191" s="17"/>
      <c r="O191" s="17"/>
    </row>
    <row r="192" spans="1:15" hidden="1">
      <c r="A192">
        <v>185</v>
      </c>
      <c r="B192" s="17"/>
      <c r="C192" s="17"/>
      <c r="D192" s="17"/>
      <c r="E192" s="28"/>
      <c r="F192" s="28"/>
      <c r="G192" s="19"/>
      <c r="H192" s="33"/>
      <c r="I192" s="30"/>
      <c r="J192" s="9" t="e">
        <f t="shared" si="0"/>
        <v>#DIV/0!</v>
      </c>
      <c r="K192" s="18"/>
      <c r="L192" s="18"/>
      <c r="M192" s="17"/>
      <c r="N192" s="17"/>
      <c r="O192" s="17"/>
    </row>
    <row r="193" spans="1:15" hidden="1">
      <c r="A193" s="42">
        <v>186</v>
      </c>
      <c r="B193" s="17"/>
      <c r="C193" s="17"/>
      <c r="D193" s="17"/>
      <c r="E193" s="28"/>
      <c r="F193" s="28"/>
      <c r="G193" s="19"/>
      <c r="H193" s="33"/>
      <c r="I193" s="30"/>
      <c r="J193" s="43" t="e">
        <f t="shared" si="0"/>
        <v>#DIV/0!</v>
      </c>
      <c r="K193" s="18"/>
      <c r="L193" s="18"/>
      <c r="M193" s="17"/>
      <c r="N193" s="17"/>
      <c r="O193" s="17"/>
    </row>
    <row r="194" spans="1:15" hidden="1">
      <c r="A194" s="42">
        <v>187</v>
      </c>
      <c r="B194" s="17"/>
      <c r="C194" s="17"/>
      <c r="D194" s="17"/>
      <c r="E194" s="28"/>
      <c r="F194" s="28"/>
      <c r="G194" s="19"/>
      <c r="H194" s="33"/>
      <c r="I194" s="30"/>
      <c r="J194" s="43" t="e">
        <f t="shared" si="0"/>
        <v>#DIV/0!</v>
      </c>
      <c r="K194" s="18"/>
      <c r="L194" s="18"/>
      <c r="M194" s="17"/>
      <c r="N194" s="17"/>
      <c r="O194" s="17"/>
    </row>
    <row r="195" spans="1:15" hidden="1">
      <c r="A195">
        <v>188</v>
      </c>
      <c r="B195" s="17"/>
      <c r="C195" s="17"/>
      <c r="D195" s="17"/>
      <c r="E195" s="28"/>
      <c r="F195" s="28"/>
      <c r="G195" s="19"/>
      <c r="H195" s="33"/>
      <c r="I195" s="30"/>
      <c r="J195" s="9" t="e">
        <f t="shared" si="0"/>
        <v>#DIV/0!</v>
      </c>
      <c r="K195" s="18"/>
      <c r="L195" s="18"/>
      <c r="M195" s="17"/>
      <c r="N195" s="17"/>
      <c r="O195" s="17"/>
    </row>
    <row r="196" spans="1:15" hidden="1">
      <c r="A196">
        <v>189</v>
      </c>
      <c r="B196" s="17"/>
      <c r="C196" s="17"/>
      <c r="D196" s="17"/>
      <c r="E196" s="28"/>
      <c r="F196" s="28"/>
      <c r="G196" s="19"/>
      <c r="H196" s="33"/>
      <c r="I196" s="30"/>
      <c r="J196" s="43" t="e">
        <f t="shared" si="0"/>
        <v>#DIV/0!</v>
      </c>
      <c r="K196" s="18"/>
      <c r="L196" s="18"/>
      <c r="M196" s="17"/>
      <c r="N196" s="17"/>
      <c r="O196" s="17"/>
    </row>
    <row r="197" spans="1:15" hidden="1">
      <c r="A197">
        <v>190</v>
      </c>
      <c r="B197" s="17"/>
      <c r="C197" s="17"/>
      <c r="D197" s="17"/>
      <c r="E197" s="28"/>
      <c r="F197" s="28"/>
      <c r="G197" s="19"/>
      <c r="H197" s="33"/>
      <c r="I197" s="30"/>
      <c r="J197" s="43" t="e">
        <f t="shared" si="0"/>
        <v>#DIV/0!</v>
      </c>
      <c r="K197" s="18"/>
      <c r="L197" s="18"/>
      <c r="M197" s="17"/>
      <c r="N197" s="17"/>
      <c r="O197" s="17"/>
    </row>
    <row r="198" spans="1:15" hidden="1">
      <c r="A198" s="42">
        <v>191</v>
      </c>
      <c r="B198" s="17"/>
      <c r="C198" s="17"/>
      <c r="D198" s="17"/>
      <c r="E198" s="28"/>
      <c r="F198" s="28"/>
      <c r="G198" s="19"/>
      <c r="H198" s="33"/>
      <c r="I198" s="30"/>
      <c r="J198" s="9" t="e">
        <f t="shared" si="0"/>
        <v>#DIV/0!</v>
      </c>
      <c r="K198" s="18"/>
      <c r="L198" s="18"/>
      <c r="M198" s="17"/>
      <c r="N198" s="17"/>
      <c r="O198" s="17"/>
    </row>
    <row r="199" spans="1:15" hidden="1">
      <c r="A199" s="42">
        <v>192</v>
      </c>
      <c r="B199" s="17"/>
      <c r="C199" s="17"/>
      <c r="D199" s="17"/>
      <c r="E199" s="28"/>
      <c r="F199" s="28"/>
      <c r="G199" s="19"/>
      <c r="H199" s="33"/>
      <c r="I199" s="30"/>
      <c r="J199" s="43" t="e">
        <f t="shared" si="0"/>
        <v>#DIV/0!</v>
      </c>
      <c r="K199" s="18"/>
      <c r="L199" s="18"/>
      <c r="M199" s="17"/>
      <c r="N199" s="17"/>
      <c r="O199" s="17"/>
    </row>
    <row r="200" spans="1:15" hidden="1">
      <c r="A200">
        <v>193</v>
      </c>
      <c r="B200" s="17"/>
      <c r="C200" s="17"/>
      <c r="D200" s="17"/>
      <c r="E200" s="28"/>
      <c r="F200" s="28"/>
      <c r="G200" s="19"/>
      <c r="H200" s="33"/>
      <c r="I200" s="30"/>
      <c r="J200" s="43" t="e">
        <f t="shared" si="0"/>
        <v>#DIV/0!</v>
      </c>
      <c r="K200" s="18"/>
      <c r="L200" s="18"/>
      <c r="M200" s="17"/>
      <c r="N200" s="17"/>
      <c r="O200" s="17"/>
    </row>
    <row r="201" spans="1:15" hidden="1">
      <c r="A201">
        <v>194</v>
      </c>
      <c r="B201" s="17"/>
      <c r="C201" s="17"/>
      <c r="D201" s="17"/>
      <c r="E201" s="28"/>
      <c r="F201" s="28"/>
      <c r="G201" s="19"/>
      <c r="H201" s="33"/>
      <c r="I201" s="30"/>
      <c r="J201" s="9" t="e">
        <f t="shared" si="0"/>
        <v>#DIV/0!</v>
      </c>
      <c r="K201" s="18"/>
      <c r="L201" s="18"/>
      <c r="M201" s="17"/>
      <c r="N201" s="17"/>
      <c r="O201" s="17"/>
    </row>
    <row r="202" spans="1:15" hidden="1">
      <c r="A202">
        <v>195</v>
      </c>
      <c r="B202" s="17"/>
      <c r="C202" s="17"/>
      <c r="D202" s="17"/>
      <c r="E202" s="28"/>
      <c r="F202" s="28"/>
      <c r="G202" s="19"/>
      <c r="H202" s="33"/>
      <c r="I202" s="30"/>
      <c r="J202" s="43" t="e">
        <f t="shared" si="0"/>
        <v>#DIV/0!</v>
      </c>
      <c r="K202" s="18"/>
      <c r="L202" s="18"/>
      <c r="M202" s="17"/>
      <c r="N202" s="17"/>
      <c r="O202" s="17"/>
    </row>
    <row r="203" spans="1:15" hidden="1">
      <c r="A203" s="42">
        <v>196</v>
      </c>
      <c r="B203" s="17"/>
      <c r="C203" s="17"/>
      <c r="D203" s="17"/>
      <c r="E203" s="28"/>
      <c r="F203" s="28"/>
      <c r="G203" s="19"/>
      <c r="H203" s="33"/>
      <c r="I203" s="30"/>
      <c r="J203" s="43" t="e">
        <f t="shared" si="0"/>
        <v>#DIV/0!</v>
      </c>
      <c r="K203" s="18"/>
      <c r="L203" s="18"/>
      <c r="M203" s="17"/>
      <c r="N203" s="17"/>
      <c r="O203" s="17"/>
    </row>
    <row r="204" spans="1:15" hidden="1">
      <c r="A204" s="42">
        <v>197</v>
      </c>
      <c r="B204" s="17"/>
      <c r="C204" s="17"/>
      <c r="D204" s="17"/>
      <c r="E204" s="28"/>
      <c r="F204" s="28"/>
      <c r="G204" s="19"/>
      <c r="H204" s="33"/>
      <c r="I204" s="30"/>
      <c r="J204" s="9" t="e">
        <f t="shared" si="0"/>
        <v>#DIV/0!</v>
      </c>
      <c r="K204" s="18"/>
      <c r="L204" s="18"/>
      <c r="M204" s="17"/>
      <c r="N204" s="17"/>
      <c r="O204" s="17"/>
    </row>
    <row r="205" spans="1:15" hidden="1">
      <c r="A205">
        <v>198</v>
      </c>
      <c r="B205" s="17"/>
      <c r="C205" s="17"/>
      <c r="D205" s="17"/>
      <c r="E205" s="28"/>
      <c r="F205" s="28"/>
      <c r="G205" s="19"/>
      <c r="H205" s="33"/>
      <c r="I205" s="30"/>
      <c r="J205" s="43" t="e">
        <f t="shared" si="0"/>
        <v>#DIV/0!</v>
      </c>
      <c r="K205" s="18"/>
      <c r="L205" s="18"/>
      <c r="M205" s="17"/>
      <c r="N205" s="17"/>
      <c r="O205" s="17"/>
    </row>
    <row r="206" spans="1:15" hidden="1">
      <c r="A206">
        <v>199</v>
      </c>
      <c r="B206" s="17"/>
      <c r="C206" s="17"/>
      <c r="D206" s="17"/>
      <c r="E206" s="28"/>
      <c r="F206" s="28"/>
      <c r="G206" s="19"/>
      <c r="H206" s="33"/>
      <c r="I206" s="30"/>
      <c r="J206" s="43" t="e">
        <f t="shared" si="0"/>
        <v>#DIV/0!</v>
      </c>
      <c r="K206" s="18"/>
      <c r="L206" s="18"/>
      <c r="M206" s="17"/>
      <c r="N206" s="17"/>
      <c r="O206" s="17"/>
    </row>
    <row r="207" spans="1:15" hidden="1">
      <c r="A207">
        <v>200</v>
      </c>
      <c r="B207" s="17"/>
      <c r="C207" s="17"/>
      <c r="D207" s="17"/>
      <c r="E207" s="28"/>
      <c r="F207" s="28"/>
      <c r="G207" s="19"/>
      <c r="H207" s="33"/>
      <c r="I207" s="30"/>
      <c r="J207" s="9" t="e">
        <f t="shared" si="0"/>
        <v>#DIV/0!</v>
      </c>
      <c r="K207" s="18"/>
      <c r="L207" s="18"/>
      <c r="M207" s="17"/>
      <c r="N207" s="17"/>
      <c r="O207" s="17"/>
    </row>
    <row r="208" spans="1:15" hidden="1">
      <c r="A208" s="42">
        <v>201</v>
      </c>
      <c r="B208" s="17"/>
      <c r="C208" s="17"/>
      <c r="D208" s="17"/>
      <c r="E208" s="28"/>
      <c r="F208" s="28"/>
      <c r="G208" s="19"/>
      <c r="H208" s="33"/>
      <c r="I208" s="30"/>
      <c r="J208" s="43" t="e">
        <f t="shared" si="0"/>
        <v>#DIV/0!</v>
      </c>
      <c r="K208" s="18"/>
      <c r="L208" s="18"/>
      <c r="M208" s="17"/>
      <c r="N208" s="17"/>
      <c r="O208" s="17"/>
    </row>
    <row r="209" spans="1:15" hidden="1">
      <c r="A209" s="42">
        <v>202</v>
      </c>
      <c r="B209" s="17"/>
      <c r="C209" s="17"/>
      <c r="D209" s="17"/>
      <c r="E209" s="28"/>
      <c r="F209" s="28"/>
      <c r="G209" s="19"/>
      <c r="H209" s="33"/>
      <c r="I209" s="30"/>
      <c r="J209" s="43" t="e">
        <f t="shared" si="0"/>
        <v>#DIV/0!</v>
      </c>
      <c r="K209" s="18"/>
      <c r="L209" s="18"/>
      <c r="M209" s="17"/>
      <c r="N209" s="17"/>
      <c r="O209" s="17"/>
    </row>
    <row r="210" spans="1:15" hidden="1">
      <c r="A210">
        <v>203</v>
      </c>
      <c r="B210" s="17"/>
      <c r="C210" s="17"/>
      <c r="D210" s="17"/>
      <c r="E210" s="28"/>
      <c r="F210" s="28"/>
      <c r="G210" s="19"/>
      <c r="H210" s="33"/>
      <c r="I210" s="30"/>
      <c r="J210" s="9" t="e">
        <f t="shared" si="0"/>
        <v>#DIV/0!</v>
      </c>
      <c r="K210" s="18"/>
      <c r="L210" s="18"/>
      <c r="M210" s="17"/>
      <c r="N210" s="17"/>
      <c r="O210" s="17"/>
    </row>
    <row r="211" spans="1:15" hidden="1">
      <c r="A211">
        <v>204</v>
      </c>
      <c r="B211" s="17"/>
      <c r="C211" s="17"/>
      <c r="D211" s="17"/>
      <c r="E211" s="28"/>
      <c r="F211" s="28"/>
      <c r="G211" s="19"/>
      <c r="H211" s="33"/>
      <c r="I211" s="30"/>
      <c r="J211" s="43" t="e">
        <f t="shared" si="0"/>
        <v>#DIV/0!</v>
      </c>
      <c r="K211" s="18"/>
      <c r="L211" s="18"/>
      <c r="M211" s="17"/>
      <c r="N211" s="17"/>
      <c r="O211" s="17"/>
    </row>
    <row r="212" spans="1:15" hidden="1">
      <c r="A212">
        <v>205</v>
      </c>
      <c r="B212" s="17"/>
      <c r="C212" s="17"/>
      <c r="D212" s="17"/>
      <c r="E212" s="28"/>
      <c r="F212" s="28"/>
      <c r="G212" s="19"/>
      <c r="H212" s="33"/>
      <c r="I212" s="30"/>
      <c r="J212" s="43" t="e">
        <f t="shared" si="0"/>
        <v>#DIV/0!</v>
      </c>
      <c r="K212" s="18"/>
      <c r="L212" s="18"/>
      <c r="M212" s="17"/>
      <c r="N212" s="17"/>
      <c r="O212" s="17"/>
    </row>
    <row r="213" spans="1:15" hidden="1">
      <c r="A213" s="42">
        <v>206</v>
      </c>
      <c r="B213" s="17"/>
      <c r="C213" s="17"/>
      <c r="D213" s="17"/>
      <c r="E213" s="28"/>
      <c r="F213" s="28"/>
      <c r="G213" s="19"/>
      <c r="H213" s="33"/>
      <c r="I213" s="30"/>
      <c r="J213" s="9" t="e">
        <f t="shared" si="0"/>
        <v>#DIV/0!</v>
      </c>
      <c r="K213" s="18"/>
      <c r="L213" s="18"/>
      <c r="M213" s="17"/>
      <c r="N213" s="17"/>
      <c r="O213" s="17"/>
    </row>
    <row r="214" spans="1:15" hidden="1">
      <c r="A214" s="42">
        <v>207</v>
      </c>
      <c r="B214" s="17"/>
      <c r="C214" s="17"/>
      <c r="D214" s="17"/>
      <c r="E214" s="28"/>
      <c r="F214" s="28"/>
      <c r="G214" s="19"/>
      <c r="H214" s="33"/>
      <c r="I214" s="30"/>
      <c r="J214" s="43" t="e">
        <f t="shared" si="0"/>
        <v>#DIV/0!</v>
      </c>
      <c r="K214" s="18"/>
      <c r="L214" s="18"/>
      <c r="M214" s="17"/>
      <c r="N214" s="17"/>
      <c r="O214" s="17"/>
    </row>
    <row r="215" spans="1:15" hidden="1">
      <c r="A215">
        <v>208</v>
      </c>
      <c r="B215" s="17"/>
      <c r="C215" s="17"/>
      <c r="D215" s="17"/>
      <c r="E215" s="28"/>
      <c r="F215" s="28"/>
      <c r="G215" s="19"/>
      <c r="H215" s="33"/>
      <c r="I215" s="30"/>
      <c r="J215" s="43" t="e">
        <f t="shared" si="0"/>
        <v>#DIV/0!</v>
      </c>
      <c r="K215" s="18"/>
      <c r="L215" s="18"/>
      <c r="M215" s="17"/>
      <c r="N215" s="17"/>
      <c r="O215" s="17"/>
    </row>
    <row r="216" spans="1:15" hidden="1">
      <c r="A216">
        <v>209</v>
      </c>
      <c r="B216" s="17"/>
      <c r="C216" s="17"/>
      <c r="D216" s="17"/>
      <c r="E216" s="28"/>
      <c r="F216" s="28"/>
      <c r="G216" s="19"/>
      <c r="H216" s="33"/>
      <c r="I216" s="30"/>
      <c r="J216" s="9" t="e">
        <f t="shared" si="0"/>
        <v>#DIV/0!</v>
      </c>
      <c r="K216" s="18"/>
      <c r="L216" s="18"/>
      <c r="M216" s="17"/>
      <c r="N216" s="17"/>
      <c r="O216" s="17"/>
    </row>
    <row r="217" spans="1:15" hidden="1">
      <c r="A217">
        <v>210</v>
      </c>
      <c r="B217" s="17"/>
      <c r="C217" s="17"/>
      <c r="D217" s="17"/>
      <c r="E217" s="28"/>
      <c r="F217" s="28"/>
      <c r="G217" s="19"/>
      <c r="H217" s="33"/>
      <c r="I217" s="30"/>
      <c r="J217" s="43" t="e">
        <f t="shared" si="0"/>
        <v>#DIV/0!</v>
      </c>
      <c r="K217" s="18"/>
      <c r="L217" s="18"/>
      <c r="M217" s="17"/>
      <c r="N217" s="17"/>
      <c r="O217" s="17"/>
    </row>
    <row r="218" spans="1:15" hidden="1">
      <c r="A218" s="42">
        <v>211</v>
      </c>
      <c r="B218" s="17"/>
      <c r="C218" s="17"/>
      <c r="D218" s="17"/>
      <c r="E218" s="28"/>
      <c r="F218" s="28"/>
      <c r="G218" s="19"/>
      <c r="H218" s="33"/>
      <c r="I218" s="30"/>
      <c r="J218" s="43" t="e">
        <f t="shared" si="0"/>
        <v>#DIV/0!</v>
      </c>
      <c r="K218" s="18"/>
      <c r="L218" s="18"/>
      <c r="M218" s="17"/>
      <c r="N218" s="17"/>
      <c r="O218" s="17"/>
    </row>
    <row r="219" spans="1:15" hidden="1">
      <c r="A219" s="42">
        <v>212</v>
      </c>
      <c r="B219" s="17"/>
      <c r="C219" s="17"/>
      <c r="D219" s="17"/>
      <c r="E219" s="28"/>
      <c r="F219" s="28"/>
      <c r="G219" s="19"/>
      <c r="H219" s="33"/>
      <c r="I219" s="30"/>
      <c r="J219" s="9" t="e">
        <f t="shared" si="0"/>
        <v>#DIV/0!</v>
      </c>
      <c r="K219" s="18"/>
      <c r="L219" s="18"/>
      <c r="M219" s="17"/>
      <c r="N219" s="17"/>
      <c r="O219" s="17"/>
    </row>
    <row r="220" spans="1:15" hidden="1">
      <c r="A220">
        <v>213</v>
      </c>
      <c r="B220" s="17"/>
      <c r="C220" s="17"/>
      <c r="D220" s="17"/>
      <c r="E220" s="28"/>
      <c r="F220" s="28"/>
      <c r="G220" s="19"/>
      <c r="H220" s="33"/>
      <c r="I220" s="30"/>
      <c r="J220" s="43" t="e">
        <f t="shared" si="0"/>
        <v>#DIV/0!</v>
      </c>
      <c r="K220" s="18"/>
      <c r="L220" s="18"/>
      <c r="M220" s="17"/>
      <c r="N220" s="17"/>
      <c r="O220" s="17"/>
    </row>
    <row r="221" spans="1:15" hidden="1">
      <c r="A221">
        <v>214</v>
      </c>
      <c r="B221" s="17"/>
      <c r="C221" s="17"/>
      <c r="D221" s="17"/>
      <c r="E221" s="28"/>
      <c r="F221" s="28"/>
      <c r="G221" s="19"/>
      <c r="H221" s="33"/>
      <c r="I221" s="30"/>
      <c r="J221" s="43" t="e">
        <f t="shared" si="0"/>
        <v>#DIV/0!</v>
      </c>
      <c r="K221" s="18"/>
      <c r="L221" s="18"/>
      <c r="M221" s="17"/>
      <c r="N221" s="17"/>
      <c r="O221" s="17"/>
    </row>
    <row r="222" spans="1:15" hidden="1">
      <c r="A222">
        <v>215</v>
      </c>
      <c r="B222" s="17"/>
      <c r="C222" s="17"/>
      <c r="D222" s="17"/>
      <c r="E222" s="28"/>
      <c r="F222" s="28"/>
      <c r="G222" s="19"/>
      <c r="H222" s="33"/>
      <c r="I222" s="30"/>
      <c r="J222" s="9" t="e">
        <f t="shared" si="0"/>
        <v>#DIV/0!</v>
      </c>
      <c r="K222" s="18"/>
      <c r="L222" s="18"/>
      <c r="M222" s="17"/>
      <c r="N222" s="17"/>
      <c r="O222" s="17"/>
    </row>
    <row r="223" spans="1:15" hidden="1">
      <c r="A223" s="42">
        <v>216</v>
      </c>
      <c r="B223" s="17"/>
      <c r="C223" s="17"/>
      <c r="D223" s="17"/>
      <c r="E223" s="28"/>
      <c r="F223" s="28"/>
      <c r="G223" s="19"/>
      <c r="H223" s="33"/>
      <c r="I223" s="30"/>
      <c r="J223" s="43" t="e">
        <f t="shared" si="0"/>
        <v>#DIV/0!</v>
      </c>
      <c r="K223" s="18"/>
      <c r="L223" s="18"/>
      <c r="M223" s="17"/>
      <c r="N223" s="17"/>
      <c r="O223" s="17"/>
    </row>
    <row r="224" spans="1:15" hidden="1">
      <c r="A224" s="42">
        <v>217</v>
      </c>
      <c r="B224" s="17"/>
      <c r="C224" s="17"/>
      <c r="D224" s="17"/>
      <c r="E224" s="28"/>
      <c r="F224" s="28"/>
      <c r="G224" s="19"/>
      <c r="H224" s="33"/>
      <c r="I224" s="30"/>
      <c r="J224" s="43" t="e">
        <f t="shared" si="0"/>
        <v>#DIV/0!</v>
      </c>
      <c r="K224" s="18"/>
      <c r="L224" s="18"/>
      <c r="M224" s="17"/>
      <c r="N224" s="17"/>
      <c r="O224" s="17"/>
    </row>
    <row r="225" spans="1:15" hidden="1">
      <c r="A225">
        <v>218</v>
      </c>
      <c r="B225" s="17"/>
      <c r="C225" s="17"/>
      <c r="D225" s="17"/>
      <c r="E225" s="28"/>
      <c r="F225" s="28"/>
      <c r="G225" s="19"/>
      <c r="H225" s="33"/>
      <c r="I225" s="30"/>
      <c r="J225" s="9" t="e">
        <f t="shared" si="0"/>
        <v>#DIV/0!</v>
      </c>
      <c r="K225" s="18"/>
      <c r="L225" s="18"/>
      <c r="M225" s="17"/>
      <c r="N225" s="17"/>
      <c r="O225" s="17"/>
    </row>
    <row r="226" spans="1:15" hidden="1">
      <c r="A226">
        <v>219</v>
      </c>
      <c r="B226" s="17"/>
      <c r="C226" s="17"/>
      <c r="D226" s="17"/>
      <c r="E226" s="28"/>
      <c r="F226" s="28"/>
      <c r="G226" s="19"/>
      <c r="H226" s="33"/>
      <c r="I226" s="30"/>
      <c r="J226" s="43" t="e">
        <f t="shared" si="0"/>
        <v>#DIV/0!</v>
      </c>
      <c r="K226" s="18"/>
      <c r="L226" s="18"/>
      <c r="M226" s="17"/>
      <c r="N226" s="17"/>
      <c r="O226" s="17"/>
    </row>
    <row r="227" spans="1:15" hidden="1">
      <c r="A227">
        <v>220</v>
      </c>
      <c r="B227" s="17"/>
      <c r="C227" s="17"/>
      <c r="D227" s="17"/>
      <c r="E227" s="28"/>
      <c r="F227" s="28"/>
      <c r="G227" s="19"/>
      <c r="H227" s="33"/>
      <c r="I227" s="30"/>
      <c r="J227" s="43" t="e">
        <f t="shared" si="0"/>
        <v>#DIV/0!</v>
      </c>
      <c r="K227" s="18"/>
      <c r="L227" s="18"/>
      <c r="M227" s="17"/>
      <c r="N227" s="17"/>
      <c r="O227" s="17"/>
    </row>
    <row r="228" spans="1:15" hidden="1">
      <c r="A228" s="42">
        <v>221</v>
      </c>
      <c r="B228" s="17"/>
      <c r="C228" s="17"/>
      <c r="D228" s="17"/>
      <c r="E228" s="28"/>
      <c r="F228" s="28"/>
      <c r="G228" s="19"/>
      <c r="H228" s="33"/>
      <c r="I228" s="30"/>
      <c r="J228" s="9" t="e">
        <f t="shared" si="0"/>
        <v>#DIV/0!</v>
      </c>
      <c r="K228" s="18"/>
      <c r="L228" s="18"/>
      <c r="M228" s="17"/>
      <c r="N228" s="17"/>
      <c r="O228" s="17"/>
    </row>
    <row r="229" spans="1:15" hidden="1">
      <c r="A229" s="42">
        <v>222</v>
      </c>
      <c r="B229" s="17"/>
      <c r="C229" s="17"/>
      <c r="D229" s="17"/>
      <c r="E229" s="28"/>
      <c r="F229" s="28"/>
      <c r="G229" s="19"/>
      <c r="H229" s="33"/>
      <c r="I229" s="30"/>
      <c r="J229" s="43" t="e">
        <f t="shared" si="0"/>
        <v>#DIV/0!</v>
      </c>
      <c r="K229" s="18"/>
      <c r="L229" s="18"/>
      <c r="M229" s="17"/>
      <c r="N229" s="17"/>
      <c r="O229" s="17"/>
    </row>
    <row r="230" spans="1:15" hidden="1">
      <c r="A230">
        <v>223</v>
      </c>
      <c r="B230" s="17"/>
      <c r="C230" s="17"/>
      <c r="D230" s="17"/>
      <c r="E230" s="28"/>
      <c r="F230" s="28"/>
      <c r="G230" s="19"/>
      <c r="H230" s="33"/>
      <c r="I230" s="30"/>
      <c r="J230" s="43" t="e">
        <f t="shared" si="0"/>
        <v>#DIV/0!</v>
      </c>
      <c r="K230" s="18"/>
      <c r="L230" s="18"/>
      <c r="M230" s="17"/>
      <c r="N230" s="17"/>
      <c r="O230" s="17"/>
    </row>
    <row r="231" spans="1:15" hidden="1">
      <c r="A231">
        <v>224</v>
      </c>
      <c r="B231" s="17"/>
      <c r="C231" s="17"/>
      <c r="D231" s="17"/>
      <c r="E231" s="28"/>
      <c r="F231" s="28"/>
      <c r="G231" s="19"/>
      <c r="H231" s="33"/>
      <c r="I231" s="30"/>
      <c r="J231" s="9" t="e">
        <f t="shared" si="0"/>
        <v>#DIV/0!</v>
      </c>
      <c r="K231" s="18"/>
      <c r="L231" s="18"/>
      <c r="M231" s="17"/>
      <c r="N231" s="17"/>
      <c r="O231" s="17"/>
    </row>
    <row r="232" spans="1:15" hidden="1">
      <c r="A232">
        <v>225</v>
      </c>
      <c r="B232" s="17"/>
      <c r="C232" s="17"/>
      <c r="D232" s="17"/>
      <c r="E232" s="28"/>
      <c r="F232" s="28"/>
      <c r="G232" s="19"/>
      <c r="H232" s="33"/>
      <c r="I232" s="30"/>
      <c r="J232" s="43" t="e">
        <f t="shared" si="0"/>
        <v>#DIV/0!</v>
      </c>
      <c r="K232" s="18"/>
      <c r="L232" s="18"/>
      <c r="M232" s="17"/>
      <c r="N232" s="17"/>
      <c r="O232" s="17"/>
    </row>
    <row r="233" spans="1:15" hidden="1">
      <c r="A233" s="42">
        <v>226</v>
      </c>
      <c r="B233" s="17"/>
      <c r="C233" s="17"/>
      <c r="D233" s="17"/>
      <c r="E233" s="28"/>
      <c r="F233" s="28"/>
      <c r="G233" s="19"/>
      <c r="H233" s="33"/>
      <c r="I233" s="30"/>
      <c r="J233" s="43" t="e">
        <f t="shared" si="0"/>
        <v>#DIV/0!</v>
      </c>
      <c r="K233" s="18"/>
      <c r="L233" s="18"/>
      <c r="M233" s="17"/>
      <c r="N233" s="17"/>
      <c r="O233" s="17"/>
    </row>
    <row r="234" spans="1:15" hidden="1">
      <c r="A234" s="42">
        <v>227</v>
      </c>
      <c r="B234" s="17"/>
      <c r="C234" s="17"/>
      <c r="D234" s="17"/>
      <c r="E234" s="28"/>
      <c r="F234" s="28"/>
      <c r="G234" s="19"/>
      <c r="H234" s="33"/>
      <c r="I234" s="30"/>
      <c r="J234" s="9" t="e">
        <f t="shared" si="0"/>
        <v>#DIV/0!</v>
      </c>
      <c r="K234" s="18"/>
      <c r="L234" s="18"/>
      <c r="M234" s="17"/>
      <c r="N234" s="17"/>
      <c r="O234" s="17"/>
    </row>
    <row r="235" spans="1:15" hidden="1">
      <c r="A235">
        <v>228</v>
      </c>
      <c r="B235" s="17"/>
      <c r="C235" s="17"/>
      <c r="D235" s="17"/>
      <c r="E235" s="28"/>
      <c r="F235" s="28"/>
      <c r="G235" s="19"/>
      <c r="H235" s="33"/>
      <c r="I235" s="30"/>
      <c r="J235" s="43" t="e">
        <f t="shared" si="0"/>
        <v>#DIV/0!</v>
      </c>
      <c r="K235" s="18"/>
      <c r="L235" s="18"/>
      <c r="M235" s="17"/>
      <c r="N235" s="17"/>
      <c r="O235" s="17"/>
    </row>
    <row r="236" spans="1:15" hidden="1">
      <c r="A236">
        <v>229</v>
      </c>
      <c r="B236" s="17"/>
      <c r="C236" s="17"/>
      <c r="D236" s="17"/>
      <c r="E236" s="28"/>
      <c r="F236" s="28"/>
      <c r="G236" s="19"/>
      <c r="H236" s="33"/>
      <c r="I236" s="30"/>
      <c r="J236" s="43" t="e">
        <f t="shared" si="0"/>
        <v>#DIV/0!</v>
      </c>
      <c r="K236" s="18"/>
      <c r="L236" s="18"/>
      <c r="M236" s="17"/>
      <c r="N236" s="17"/>
      <c r="O236" s="17"/>
    </row>
    <row r="237" spans="1:15" hidden="1">
      <c r="A237">
        <v>230</v>
      </c>
      <c r="B237" s="17"/>
      <c r="C237" s="17"/>
      <c r="D237" s="17"/>
      <c r="E237" s="28"/>
      <c r="F237" s="28"/>
      <c r="G237" s="19"/>
      <c r="H237" s="33"/>
      <c r="I237" s="30"/>
      <c r="J237" s="9" t="e">
        <f t="shared" si="0"/>
        <v>#DIV/0!</v>
      </c>
      <c r="K237" s="18"/>
      <c r="L237" s="18"/>
      <c r="M237" s="17"/>
      <c r="N237" s="17"/>
      <c r="O237" s="17"/>
    </row>
    <row r="238" spans="1:15" hidden="1">
      <c r="A238" s="42">
        <v>231</v>
      </c>
      <c r="B238" s="17"/>
      <c r="C238" s="17"/>
      <c r="D238" s="17"/>
      <c r="E238" s="28"/>
      <c r="F238" s="28"/>
      <c r="G238" s="19"/>
      <c r="H238" s="33"/>
      <c r="I238" s="30"/>
      <c r="J238" s="43" t="e">
        <f t="shared" si="0"/>
        <v>#DIV/0!</v>
      </c>
      <c r="K238" s="18"/>
      <c r="L238" s="18"/>
      <c r="M238" s="17"/>
      <c r="N238" s="17"/>
      <c r="O238" s="17"/>
    </row>
    <row r="239" spans="1:15" hidden="1">
      <c r="A239" s="42">
        <v>232</v>
      </c>
      <c r="B239" s="17"/>
      <c r="C239" s="17"/>
      <c r="D239" s="17"/>
      <c r="E239" s="28"/>
      <c r="F239" s="28"/>
      <c r="G239" s="19"/>
      <c r="H239" s="33"/>
      <c r="I239" s="30"/>
      <c r="J239" s="43" t="e">
        <f t="shared" si="0"/>
        <v>#DIV/0!</v>
      </c>
      <c r="K239" s="18"/>
      <c r="L239" s="18"/>
      <c r="M239" s="17"/>
      <c r="N239" s="17"/>
      <c r="O239" s="17"/>
    </row>
    <row r="240" spans="1:15" hidden="1">
      <c r="A240">
        <v>233</v>
      </c>
      <c r="B240" s="17"/>
      <c r="C240" s="17"/>
      <c r="D240" s="17"/>
      <c r="E240" s="28"/>
      <c r="F240" s="28"/>
      <c r="G240" s="19"/>
      <c r="H240" s="33"/>
      <c r="I240" s="30"/>
      <c r="J240" s="9" t="e">
        <f t="shared" si="0"/>
        <v>#DIV/0!</v>
      </c>
      <c r="K240" s="18"/>
      <c r="L240" s="18"/>
      <c r="M240" s="17"/>
      <c r="N240" s="17"/>
      <c r="O240" s="17"/>
    </row>
    <row r="241" spans="1:15" hidden="1">
      <c r="A241">
        <v>234</v>
      </c>
      <c r="B241" s="17"/>
      <c r="C241" s="17"/>
      <c r="D241" s="17"/>
      <c r="E241" s="28"/>
      <c r="F241" s="28"/>
      <c r="G241" s="19"/>
      <c r="H241" s="33"/>
      <c r="I241" s="30"/>
      <c r="J241" s="43" t="e">
        <f t="shared" si="0"/>
        <v>#DIV/0!</v>
      </c>
      <c r="K241" s="18"/>
      <c r="L241" s="18"/>
      <c r="M241" s="17"/>
      <c r="N241" s="17"/>
      <c r="O241" s="17"/>
    </row>
    <row r="242" spans="1:15" hidden="1">
      <c r="A242">
        <v>235</v>
      </c>
      <c r="B242" s="17"/>
      <c r="C242" s="17"/>
      <c r="D242" s="17"/>
      <c r="E242" s="28"/>
      <c r="F242" s="28"/>
      <c r="G242" s="19"/>
      <c r="H242" s="33"/>
      <c r="I242" s="30"/>
      <c r="J242" s="43" t="e">
        <f t="shared" si="0"/>
        <v>#DIV/0!</v>
      </c>
      <c r="K242" s="18"/>
      <c r="L242" s="18"/>
      <c r="M242" s="17"/>
      <c r="N242" s="17"/>
      <c r="O242" s="17"/>
    </row>
    <row r="243" spans="1:15" hidden="1">
      <c r="A243" s="42">
        <v>236</v>
      </c>
      <c r="B243" s="17"/>
      <c r="C243" s="17"/>
      <c r="D243" s="17"/>
      <c r="E243" s="28"/>
      <c r="F243" s="28"/>
      <c r="G243" s="19"/>
      <c r="H243" s="33"/>
      <c r="I243" s="30"/>
      <c r="J243" s="9" t="e">
        <f t="shared" si="0"/>
        <v>#DIV/0!</v>
      </c>
      <c r="K243" s="18"/>
      <c r="L243" s="18"/>
      <c r="M243" s="17"/>
      <c r="N243" s="17"/>
      <c r="O243" s="17"/>
    </row>
    <row r="244" spans="1:15" hidden="1">
      <c r="A244" s="42">
        <v>237</v>
      </c>
      <c r="B244" s="17"/>
      <c r="C244" s="17"/>
      <c r="D244" s="17"/>
      <c r="E244" s="28"/>
      <c r="F244" s="28"/>
      <c r="G244" s="19"/>
      <c r="H244" s="33"/>
      <c r="I244" s="30"/>
      <c r="J244" s="43" t="e">
        <f t="shared" si="0"/>
        <v>#DIV/0!</v>
      </c>
      <c r="K244" s="18"/>
      <c r="L244" s="18"/>
      <c r="M244" s="17"/>
      <c r="N244" s="17"/>
      <c r="O244" s="17"/>
    </row>
    <row r="245" spans="1:15" hidden="1">
      <c r="A245">
        <v>238</v>
      </c>
      <c r="B245" s="17"/>
      <c r="C245" s="17"/>
      <c r="D245" s="17"/>
      <c r="E245" s="28"/>
      <c r="F245" s="28"/>
      <c r="G245" s="19"/>
      <c r="H245" s="33"/>
      <c r="I245" s="30"/>
      <c r="J245" s="43" t="e">
        <f t="shared" si="0"/>
        <v>#DIV/0!</v>
      </c>
      <c r="K245" s="18"/>
      <c r="L245" s="18"/>
      <c r="M245" s="17"/>
      <c r="N245" s="17"/>
      <c r="O245" s="17"/>
    </row>
    <row r="246" spans="1:15" hidden="1">
      <c r="A246">
        <v>239</v>
      </c>
      <c r="B246" s="17"/>
      <c r="C246" s="17"/>
      <c r="D246" s="17"/>
      <c r="E246" s="28"/>
      <c r="F246" s="28"/>
      <c r="G246" s="19"/>
      <c r="H246" s="33"/>
      <c r="I246" s="30"/>
      <c r="J246" s="9" t="e">
        <f t="shared" si="0"/>
        <v>#DIV/0!</v>
      </c>
      <c r="K246" s="18"/>
      <c r="L246" s="18"/>
      <c r="M246" s="17"/>
      <c r="N246" s="17"/>
      <c r="O246" s="17"/>
    </row>
    <row r="247" spans="1:15" hidden="1">
      <c r="A247">
        <v>240</v>
      </c>
      <c r="B247" s="17"/>
      <c r="C247" s="17"/>
      <c r="D247" s="17"/>
      <c r="E247" s="28"/>
      <c r="F247" s="28"/>
      <c r="G247" s="19"/>
      <c r="H247" s="33"/>
      <c r="I247" s="30"/>
      <c r="J247" s="43" t="e">
        <f t="shared" si="0"/>
        <v>#DIV/0!</v>
      </c>
      <c r="K247" s="18"/>
      <c r="L247" s="18"/>
      <c r="M247" s="17"/>
      <c r="N247" s="17"/>
      <c r="O247" s="17"/>
    </row>
    <row r="248" spans="1:15" hidden="1">
      <c r="A248" s="42">
        <v>241</v>
      </c>
      <c r="B248" s="17"/>
      <c r="C248" s="17"/>
      <c r="D248" s="17"/>
      <c r="E248" s="28"/>
      <c r="F248" s="28"/>
      <c r="G248" s="19"/>
      <c r="H248" s="33"/>
      <c r="I248" s="30"/>
      <c r="J248" s="43" t="e">
        <f t="shared" si="0"/>
        <v>#DIV/0!</v>
      </c>
      <c r="K248" s="18"/>
      <c r="L248" s="18"/>
      <c r="M248" s="17"/>
      <c r="N248" s="17"/>
      <c r="O248" s="17"/>
    </row>
    <row r="249" spans="1:15" hidden="1">
      <c r="A249" s="42">
        <v>242</v>
      </c>
      <c r="B249" s="17"/>
      <c r="C249" s="17"/>
      <c r="D249" s="17"/>
      <c r="E249" s="28"/>
      <c r="F249" s="28"/>
      <c r="G249" s="19"/>
      <c r="H249" s="33"/>
      <c r="I249" s="30"/>
      <c r="J249" s="9" t="e">
        <f t="shared" si="0"/>
        <v>#DIV/0!</v>
      </c>
      <c r="K249" s="18"/>
      <c r="L249" s="18"/>
      <c r="M249" s="17"/>
      <c r="N249" s="17"/>
      <c r="O249" s="17"/>
    </row>
    <row r="250" spans="1:15" hidden="1">
      <c r="A250">
        <v>243</v>
      </c>
      <c r="B250" s="17"/>
      <c r="C250" s="17"/>
      <c r="D250" s="17"/>
      <c r="E250" s="28"/>
      <c r="F250" s="28"/>
      <c r="G250" s="19"/>
      <c r="H250" s="33"/>
      <c r="I250" s="30"/>
      <c r="J250" s="43" t="e">
        <f t="shared" si="0"/>
        <v>#DIV/0!</v>
      </c>
      <c r="K250" s="18"/>
      <c r="L250" s="18"/>
      <c r="M250" s="17"/>
      <c r="N250" s="17"/>
      <c r="O250" s="17"/>
    </row>
    <row r="251" spans="1:15" hidden="1">
      <c r="A251">
        <v>244</v>
      </c>
      <c r="B251" s="17"/>
      <c r="C251" s="17"/>
      <c r="D251" s="17"/>
      <c r="E251" s="28"/>
      <c r="F251" s="28"/>
      <c r="G251" s="19"/>
      <c r="H251" s="33"/>
      <c r="I251" s="30"/>
      <c r="J251" s="43" t="e">
        <f t="shared" si="0"/>
        <v>#DIV/0!</v>
      </c>
      <c r="K251" s="18"/>
      <c r="L251" s="18"/>
      <c r="M251" s="17"/>
      <c r="N251" s="17"/>
      <c r="O251" s="17"/>
    </row>
    <row r="252" spans="1:15" hidden="1">
      <c r="A252">
        <v>245</v>
      </c>
      <c r="B252" s="17"/>
      <c r="C252" s="17"/>
      <c r="D252" s="17"/>
      <c r="E252" s="28"/>
      <c r="F252" s="28"/>
      <c r="G252" s="19"/>
      <c r="H252" s="33"/>
      <c r="I252" s="30"/>
      <c r="J252" s="9" t="e">
        <f t="shared" si="0"/>
        <v>#DIV/0!</v>
      </c>
      <c r="K252" s="18"/>
      <c r="L252" s="18"/>
      <c r="M252" s="17"/>
      <c r="N252" s="17"/>
      <c r="O252" s="17"/>
    </row>
    <row r="253" spans="1:15" hidden="1">
      <c r="A253" s="42">
        <v>246</v>
      </c>
      <c r="B253" s="17"/>
      <c r="C253" s="17"/>
      <c r="D253" s="17"/>
      <c r="E253" s="28"/>
      <c r="F253" s="28"/>
      <c r="G253" s="19"/>
      <c r="H253" s="33"/>
      <c r="I253" s="30"/>
      <c r="J253" s="43" t="e">
        <f t="shared" si="0"/>
        <v>#DIV/0!</v>
      </c>
      <c r="K253" s="18"/>
      <c r="L253" s="18"/>
      <c r="M253" s="17"/>
      <c r="N253" s="17"/>
      <c r="O253" s="17"/>
    </row>
    <row r="254" spans="1:15" hidden="1">
      <c r="A254" s="42">
        <v>247</v>
      </c>
      <c r="B254" s="17"/>
      <c r="C254" s="17"/>
      <c r="D254" s="17"/>
      <c r="E254" s="28"/>
      <c r="F254" s="28"/>
      <c r="G254" s="19"/>
      <c r="H254" s="33"/>
      <c r="I254" s="30"/>
      <c r="J254" s="43" t="e">
        <f t="shared" ref="J254:J317" si="2">H254/I254</f>
        <v>#DIV/0!</v>
      </c>
      <c r="K254" s="18"/>
      <c r="L254" s="18"/>
      <c r="M254" s="17"/>
      <c r="N254" s="17"/>
      <c r="O254" s="17"/>
    </row>
    <row r="255" spans="1:15" hidden="1">
      <c r="A255">
        <v>248</v>
      </c>
      <c r="B255" s="17"/>
      <c r="C255" s="17"/>
      <c r="D255" s="17"/>
      <c r="E255" s="28"/>
      <c r="F255" s="28"/>
      <c r="G255" s="19"/>
      <c r="H255" s="33"/>
      <c r="I255" s="30"/>
      <c r="J255" s="9" t="e">
        <f t="shared" si="2"/>
        <v>#DIV/0!</v>
      </c>
      <c r="K255" s="18"/>
      <c r="L255" s="18"/>
      <c r="M255" s="17"/>
      <c r="N255" s="17"/>
      <c r="O255" s="17"/>
    </row>
    <row r="256" spans="1:15" hidden="1">
      <c r="A256">
        <v>249</v>
      </c>
      <c r="B256" s="17"/>
      <c r="C256" s="17"/>
      <c r="D256" s="17"/>
      <c r="E256" s="28"/>
      <c r="F256" s="28"/>
      <c r="G256" s="19"/>
      <c r="H256" s="33"/>
      <c r="I256" s="30"/>
      <c r="J256" s="43" t="e">
        <f t="shared" si="2"/>
        <v>#DIV/0!</v>
      </c>
      <c r="K256" s="18"/>
      <c r="L256" s="18"/>
      <c r="M256" s="17"/>
      <c r="N256" s="17"/>
      <c r="O256" s="17"/>
    </row>
    <row r="257" spans="1:15" hidden="1">
      <c r="A257">
        <v>250</v>
      </c>
      <c r="B257" s="17"/>
      <c r="C257" s="17"/>
      <c r="D257" s="17"/>
      <c r="E257" s="28"/>
      <c r="F257" s="28"/>
      <c r="G257" s="19"/>
      <c r="H257" s="33"/>
      <c r="I257" s="30"/>
      <c r="J257" s="43" t="e">
        <f t="shared" si="2"/>
        <v>#DIV/0!</v>
      </c>
      <c r="K257" s="18"/>
      <c r="L257" s="18"/>
      <c r="M257" s="17"/>
      <c r="N257" s="17"/>
      <c r="O257" s="17"/>
    </row>
    <row r="258" spans="1:15" hidden="1">
      <c r="A258" s="42">
        <v>251</v>
      </c>
      <c r="B258" s="17"/>
      <c r="C258" s="17"/>
      <c r="D258" s="17"/>
      <c r="E258" s="28"/>
      <c r="F258" s="28"/>
      <c r="G258" s="19"/>
      <c r="H258" s="33"/>
      <c r="I258" s="30"/>
      <c r="J258" s="9" t="e">
        <f t="shared" si="2"/>
        <v>#DIV/0!</v>
      </c>
      <c r="K258" s="18"/>
      <c r="L258" s="18"/>
      <c r="M258" s="17"/>
      <c r="N258" s="17"/>
      <c r="O258" s="17"/>
    </row>
    <row r="259" spans="1:15" hidden="1">
      <c r="A259" s="42">
        <v>252</v>
      </c>
      <c r="B259" s="17"/>
      <c r="C259" s="17"/>
      <c r="D259" s="17"/>
      <c r="E259" s="28"/>
      <c r="F259" s="28"/>
      <c r="G259" s="19"/>
      <c r="H259" s="33"/>
      <c r="I259" s="30"/>
      <c r="J259" s="43" t="e">
        <f t="shared" si="2"/>
        <v>#DIV/0!</v>
      </c>
      <c r="K259" s="18"/>
      <c r="L259" s="18"/>
      <c r="M259" s="17"/>
      <c r="N259" s="17"/>
      <c r="O259" s="17"/>
    </row>
    <row r="260" spans="1:15" hidden="1">
      <c r="A260">
        <v>253</v>
      </c>
      <c r="B260" s="17"/>
      <c r="C260" s="17"/>
      <c r="D260" s="17"/>
      <c r="E260" s="28"/>
      <c r="F260" s="28"/>
      <c r="G260" s="19"/>
      <c r="H260" s="33"/>
      <c r="I260" s="30"/>
      <c r="J260" s="43" t="e">
        <f t="shared" si="2"/>
        <v>#DIV/0!</v>
      </c>
      <c r="K260" s="18"/>
      <c r="L260" s="18"/>
      <c r="M260" s="17"/>
      <c r="N260" s="17"/>
      <c r="O260" s="17"/>
    </row>
    <row r="261" spans="1:15" hidden="1">
      <c r="A261">
        <v>254</v>
      </c>
      <c r="B261" s="17"/>
      <c r="C261" s="17"/>
      <c r="D261" s="17"/>
      <c r="E261" s="28"/>
      <c r="F261" s="28"/>
      <c r="G261" s="19"/>
      <c r="H261" s="33"/>
      <c r="I261" s="30"/>
      <c r="J261" s="9" t="e">
        <f t="shared" si="2"/>
        <v>#DIV/0!</v>
      </c>
      <c r="K261" s="18"/>
      <c r="L261" s="18"/>
      <c r="M261" s="17"/>
      <c r="N261" s="17"/>
      <c r="O261" s="17"/>
    </row>
    <row r="262" spans="1:15" hidden="1">
      <c r="A262">
        <v>255</v>
      </c>
      <c r="B262" s="17"/>
      <c r="C262" s="17"/>
      <c r="D262" s="17"/>
      <c r="E262" s="28"/>
      <c r="F262" s="28"/>
      <c r="G262" s="19"/>
      <c r="H262" s="33"/>
      <c r="I262" s="30"/>
      <c r="J262" s="43" t="e">
        <f t="shared" si="2"/>
        <v>#DIV/0!</v>
      </c>
      <c r="K262" s="18"/>
      <c r="L262" s="18"/>
      <c r="M262" s="17"/>
      <c r="N262" s="17"/>
      <c r="O262" s="17"/>
    </row>
    <row r="263" spans="1:15" hidden="1">
      <c r="A263" s="42">
        <v>256</v>
      </c>
      <c r="B263" s="17"/>
      <c r="C263" s="17"/>
      <c r="D263" s="17"/>
      <c r="E263" s="28"/>
      <c r="F263" s="28"/>
      <c r="G263" s="19"/>
      <c r="H263" s="33"/>
      <c r="I263" s="30"/>
      <c r="J263" s="43" t="e">
        <f t="shared" si="2"/>
        <v>#DIV/0!</v>
      </c>
      <c r="K263" s="18"/>
      <c r="L263" s="18"/>
      <c r="M263" s="17"/>
      <c r="N263" s="17"/>
      <c r="O263" s="17"/>
    </row>
    <row r="264" spans="1:15" hidden="1">
      <c r="A264" s="42">
        <v>257</v>
      </c>
      <c r="B264" s="17"/>
      <c r="C264" s="17"/>
      <c r="D264" s="17"/>
      <c r="E264" s="28"/>
      <c r="F264" s="28"/>
      <c r="G264" s="19"/>
      <c r="H264" s="33"/>
      <c r="I264" s="30"/>
      <c r="J264" s="9" t="e">
        <f t="shared" si="2"/>
        <v>#DIV/0!</v>
      </c>
      <c r="K264" s="18"/>
      <c r="L264" s="18"/>
      <c r="M264" s="17"/>
      <c r="N264" s="17"/>
      <c r="O264" s="17"/>
    </row>
    <row r="265" spans="1:15" hidden="1">
      <c r="A265">
        <v>258</v>
      </c>
      <c r="B265" s="17"/>
      <c r="C265" s="17"/>
      <c r="D265" s="17"/>
      <c r="E265" s="28"/>
      <c r="F265" s="28"/>
      <c r="G265" s="19"/>
      <c r="H265" s="33"/>
      <c r="I265" s="30"/>
      <c r="J265" s="43" t="e">
        <f t="shared" si="2"/>
        <v>#DIV/0!</v>
      </c>
      <c r="K265" s="18"/>
      <c r="L265" s="18"/>
      <c r="M265" s="17"/>
      <c r="N265" s="17"/>
      <c r="O265" s="17"/>
    </row>
    <row r="266" spans="1:15" hidden="1">
      <c r="A266">
        <v>259</v>
      </c>
      <c r="B266" s="17"/>
      <c r="C266" s="17"/>
      <c r="D266" s="17"/>
      <c r="E266" s="28"/>
      <c r="F266" s="28"/>
      <c r="G266" s="19"/>
      <c r="H266" s="33"/>
      <c r="I266" s="30"/>
      <c r="J266" s="43" t="e">
        <f t="shared" si="2"/>
        <v>#DIV/0!</v>
      </c>
      <c r="K266" s="18"/>
      <c r="L266" s="18"/>
      <c r="M266" s="17"/>
      <c r="N266" s="17"/>
      <c r="O266" s="17"/>
    </row>
    <row r="267" spans="1:15" hidden="1">
      <c r="A267">
        <v>260</v>
      </c>
      <c r="B267" s="17"/>
      <c r="C267" s="17"/>
      <c r="D267" s="17"/>
      <c r="E267" s="28"/>
      <c r="F267" s="28"/>
      <c r="G267" s="19"/>
      <c r="H267" s="33"/>
      <c r="I267" s="30"/>
      <c r="J267" s="9" t="e">
        <f t="shared" si="2"/>
        <v>#DIV/0!</v>
      </c>
      <c r="K267" s="18"/>
      <c r="L267" s="18"/>
      <c r="M267" s="17"/>
      <c r="N267" s="17"/>
      <c r="O267" s="17"/>
    </row>
    <row r="268" spans="1:15" hidden="1">
      <c r="A268" s="42">
        <v>261</v>
      </c>
      <c r="B268" s="17"/>
      <c r="C268" s="17"/>
      <c r="D268" s="17"/>
      <c r="E268" s="28"/>
      <c r="F268" s="28"/>
      <c r="G268" s="19"/>
      <c r="H268" s="33"/>
      <c r="I268" s="30"/>
      <c r="J268" s="43" t="e">
        <f t="shared" si="2"/>
        <v>#DIV/0!</v>
      </c>
      <c r="K268" s="18"/>
      <c r="L268" s="18"/>
      <c r="M268" s="17"/>
      <c r="N268" s="17"/>
      <c r="O268" s="17"/>
    </row>
    <row r="269" spans="1:15" hidden="1">
      <c r="A269" s="42">
        <v>262</v>
      </c>
      <c r="B269" s="17"/>
      <c r="C269" s="17"/>
      <c r="D269" s="17"/>
      <c r="E269" s="28"/>
      <c r="F269" s="28"/>
      <c r="G269" s="19"/>
      <c r="H269" s="33"/>
      <c r="I269" s="30"/>
      <c r="J269" s="43" t="e">
        <f t="shared" si="2"/>
        <v>#DIV/0!</v>
      </c>
      <c r="K269" s="18"/>
      <c r="L269" s="18"/>
      <c r="M269" s="17"/>
      <c r="N269" s="17"/>
      <c r="O269" s="17"/>
    </row>
    <row r="270" spans="1:15" hidden="1">
      <c r="A270">
        <v>263</v>
      </c>
      <c r="B270" s="17"/>
      <c r="C270" s="17"/>
      <c r="D270" s="17"/>
      <c r="E270" s="28"/>
      <c r="F270" s="28"/>
      <c r="G270" s="19"/>
      <c r="H270" s="33"/>
      <c r="I270" s="30"/>
      <c r="J270" s="9" t="e">
        <f t="shared" si="2"/>
        <v>#DIV/0!</v>
      </c>
      <c r="K270" s="18"/>
      <c r="L270" s="18"/>
      <c r="M270" s="17"/>
      <c r="N270" s="17"/>
      <c r="O270" s="17"/>
    </row>
    <row r="271" spans="1:15" hidden="1">
      <c r="A271">
        <v>264</v>
      </c>
      <c r="B271" s="17"/>
      <c r="C271" s="17"/>
      <c r="D271" s="17"/>
      <c r="E271" s="28"/>
      <c r="F271" s="28"/>
      <c r="G271" s="19"/>
      <c r="H271" s="33"/>
      <c r="I271" s="30"/>
      <c r="J271" s="43" t="e">
        <f t="shared" si="2"/>
        <v>#DIV/0!</v>
      </c>
      <c r="K271" s="18"/>
      <c r="L271" s="18"/>
      <c r="M271" s="17"/>
      <c r="N271" s="17"/>
      <c r="O271" s="17"/>
    </row>
    <row r="272" spans="1:15" hidden="1">
      <c r="A272">
        <v>265</v>
      </c>
      <c r="B272" s="17"/>
      <c r="C272" s="17"/>
      <c r="D272" s="17"/>
      <c r="E272" s="28"/>
      <c r="F272" s="28"/>
      <c r="G272" s="19"/>
      <c r="H272" s="33"/>
      <c r="I272" s="30"/>
      <c r="J272" s="43" t="e">
        <f t="shared" si="2"/>
        <v>#DIV/0!</v>
      </c>
      <c r="K272" s="18"/>
      <c r="L272" s="18"/>
      <c r="M272" s="17"/>
      <c r="N272" s="17"/>
      <c r="O272" s="17"/>
    </row>
    <row r="273" spans="1:15" hidden="1">
      <c r="A273" s="42">
        <v>266</v>
      </c>
      <c r="B273" s="17"/>
      <c r="C273" s="17"/>
      <c r="D273" s="17"/>
      <c r="E273" s="28"/>
      <c r="F273" s="28"/>
      <c r="G273" s="19"/>
      <c r="H273" s="33"/>
      <c r="I273" s="30"/>
      <c r="J273" s="9" t="e">
        <f t="shared" si="2"/>
        <v>#DIV/0!</v>
      </c>
      <c r="K273" s="18"/>
      <c r="L273" s="18"/>
      <c r="M273" s="17"/>
      <c r="N273" s="17"/>
      <c r="O273" s="17"/>
    </row>
    <row r="274" spans="1:15" hidden="1">
      <c r="A274" s="42">
        <v>267</v>
      </c>
      <c r="B274" s="17"/>
      <c r="C274" s="17"/>
      <c r="D274" s="17"/>
      <c r="E274" s="28"/>
      <c r="F274" s="28"/>
      <c r="G274" s="19"/>
      <c r="H274" s="33"/>
      <c r="I274" s="30"/>
      <c r="J274" s="43" t="e">
        <f t="shared" si="2"/>
        <v>#DIV/0!</v>
      </c>
      <c r="K274" s="18"/>
      <c r="L274" s="18"/>
      <c r="M274" s="17"/>
      <c r="N274" s="17"/>
      <c r="O274" s="17"/>
    </row>
    <row r="275" spans="1:15" hidden="1">
      <c r="A275">
        <v>268</v>
      </c>
      <c r="B275" s="17"/>
      <c r="C275" s="17"/>
      <c r="D275" s="17"/>
      <c r="E275" s="28"/>
      <c r="F275" s="28"/>
      <c r="G275" s="19"/>
      <c r="H275" s="33"/>
      <c r="I275" s="30"/>
      <c r="J275" s="43" t="e">
        <f t="shared" si="2"/>
        <v>#DIV/0!</v>
      </c>
      <c r="K275" s="18"/>
      <c r="L275" s="18"/>
      <c r="M275" s="17"/>
      <c r="N275" s="17"/>
      <c r="O275" s="17"/>
    </row>
    <row r="276" spans="1:15" hidden="1">
      <c r="A276">
        <v>269</v>
      </c>
      <c r="B276" s="17"/>
      <c r="C276" s="17"/>
      <c r="D276" s="17"/>
      <c r="E276" s="28"/>
      <c r="F276" s="28"/>
      <c r="G276" s="19"/>
      <c r="H276" s="33"/>
      <c r="I276" s="30"/>
      <c r="J276" s="9" t="e">
        <f t="shared" si="2"/>
        <v>#DIV/0!</v>
      </c>
      <c r="K276" s="18"/>
      <c r="L276" s="18"/>
      <c r="M276" s="17"/>
      <c r="N276" s="17"/>
      <c r="O276" s="17"/>
    </row>
    <row r="277" spans="1:15" hidden="1">
      <c r="A277">
        <v>270</v>
      </c>
      <c r="B277" s="17"/>
      <c r="C277" s="17"/>
      <c r="D277" s="17"/>
      <c r="E277" s="28"/>
      <c r="F277" s="28"/>
      <c r="G277" s="19"/>
      <c r="H277" s="33"/>
      <c r="I277" s="30"/>
      <c r="J277" s="43" t="e">
        <f t="shared" si="2"/>
        <v>#DIV/0!</v>
      </c>
      <c r="K277" s="18"/>
      <c r="L277" s="18"/>
      <c r="M277" s="17"/>
      <c r="N277" s="17"/>
      <c r="O277" s="17"/>
    </row>
    <row r="278" spans="1:15" hidden="1">
      <c r="A278" s="42">
        <v>271</v>
      </c>
      <c r="B278" s="17"/>
      <c r="C278" s="17"/>
      <c r="D278" s="17"/>
      <c r="E278" s="28"/>
      <c r="F278" s="28"/>
      <c r="G278" s="19"/>
      <c r="H278" s="33"/>
      <c r="I278" s="30"/>
      <c r="J278" s="43" t="e">
        <f t="shared" si="2"/>
        <v>#DIV/0!</v>
      </c>
      <c r="K278" s="18"/>
      <c r="L278" s="18"/>
      <c r="M278" s="17"/>
      <c r="N278" s="17"/>
      <c r="O278" s="17"/>
    </row>
    <row r="279" spans="1:15" hidden="1">
      <c r="A279" s="42">
        <v>272</v>
      </c>
      <c r="B279" s="17"/>
      <c r="C279" s="17"/>
      <c r="D279" s="17"/>
      <c r="E279" s="28"/>
      <c r="F279" s="28"/>
      <c r="G279" s="19"/>
      <c r="H279" s="33"/>
      <c r="I279" s="30"/>
      <c r="J279" s="9" t="e">
        <f t="shared" si="2"/>
        <v>#DIV/0!</v>
      </c>
      <c r="K279" s="18"/>
      <c r="L279" s="18"/>
      <c r="M279" s="17"/>
      <c r="N279" s="17"/>
      <c r="O279" s="17"/>
    </row>
    <row r="280" spans="1:15" hidden="1">
      <c r="A280">
        <v>273</v>
      </c>
      <c r="B280" s="17"/>
      <c r="C280" s="17"/>
      <c r="D280" s="17"/>
      <c r="E280" s="28"/>
      <c r="F280" s="28"/>
      <c r="G280" s="19"/>
      <c r="H280" s="33"/>
      <c r="I280" s="30"/>
      <c r="J280" s="43" t="e">
        <f t="shared" si="2"/>
        <v>#DIV/0!</v>
      </c>
      <c r="K280" s="18"/>
      <c r="L280" s="18"/>
      <c r="M280" s="17"/>
      <c r="N280" s="17"/>
      <c r="O280" s="17"/>
    </row>
    <row r="281" spans="1:15" hidden="1">
      <c r="A281">
        <v>274</v>
      </c>
      <c r="B281" s="17"/>
      <c r="C281" s="17"/>
      <c r="D281" s="17"/>
      <c r="E281" s="28"/>
      <c r="F281" s="28"/>
      <c r="G281" s="19"/>
      <c r="H281" s="33"/>
      <c r="I281" s="30"/>
      <c r="J281" s="43" t="e">
        <f t="shared" si="2"/>
        <v>#DIV/0!</v>
      </c>
      <c r="K281" s="18"/>
      <c r="L281" s="18"/>
      <c r="M281" s="17"/>
      <c r="N281" s="17"/>
      <c r="O281" s="17"/>
    </row>
    <row r="282" spans="1:15" hidden="1">
      <c r="A282">
        <v>275</v>
      </c>
      <c r="B282" s="17"/>
      <c r="C282" s="17"/>
      <c r="D282" s="17"/>
      <c r="E282" s="28"/>
      <c r="F282" s="28"/>
      <c r="G282" s="19"/>
      <c r="H282" s="33"/>
      <c r="I282" s="30"/>
      <c r="J282" s="9" t="e">
        <f t="shared" si="2"/>
        <v>#DIV/0!</v>
      </c>
      <c r="K282" s="18"/>
      <c r="L282" s="18"/>
      <c r="M282" s="17"/>
      <c r="N282" s="17"/>
      <c r="O282" s="17"/>
    </row>
    <row r="283" spans="1:15" hidden="1">
      <c r="A283" s="42">
        <v>276</v>
      </c>
      <c r="B283" s="17"/>
      <c r="C283" s="17"/>
      <c r="D283" s="17"/>
      <c r="E283" s="28"/>
      <c r="F283" s="28"/>
      <c r="G283" s="19"/>
      <c r="H283" s="33"/>
      <c r="I283" s="30"/>
      <c r="J283" s="43" t="e">
        <f t="shared" si="2"/>
        <v>#DIV/0!</v>
      </c>
      <c r="K283" s="18"/>
      <c r="L283" s="18"/>
      <c r="M283" s="17"/>
      <c r="N283" s="17"/>
      <c r="O283" s="17"/>
    </row>
    <row r="284" spans="1:15" hidden="1">
      <c r="A284" s="42">
        <v>277</v>
      </c>
      <c r="B284" s="17"/>
      <c r="C284" s="17"/>
      <c r="D284" s="17"/>
      <c r="E284" s="28"/>
      <c r="F284" s="28"/>
      <c r="G284" s="19"/>
      <c r="H284" s="33"/>
      <c r="I284" s="30"/>
      <c r="J284" s="43" t="e">
        <f t="shared" si="2"/>
        <v>#DIV/0!</v>
      </c>
      <c r="K284" s="18"/>
      <c r="L284" s="18"/>
      <c r="M284" s="17"/>
      <c r="N284" s="17"/>
      <c r="O284" s="17"/>
    </row>
    <row r="285" spans="1:15" hidden="1">
      <c r="A285">
        <v>278</v>
      </c>
      <c r="B285" s="17"/>
      <c r="C285" s="17"/>
      <c r="D285" s="17"/>
      <c r="E285" s="28"/>
      <c r="F285" s="28"/>
      <c r="G285" s="19"/>
      <c r="H285" s="33"/>
      <c r="I285" s="30"/>
      <c r="J285" s="9" t="e">
        <f t="shared" si="2"/>
        <v>#DIV/0!</v>
      </c>
      <c r="K285" s="18"/>
      <c r="L285" s="18"/>
      <c r="M285" s="17"/>
      <c r="N285" s="17"/>
      <c r="O285" s="17"/>
    </row>
    <row r="286" spans="1:15" hidden="1">
      <c r="A286">
        <v>279</v>
      </c>
      <c r="B286" s="17"/>
      <c r="C286" s="17"/>
      <c r="D286" s="17"/>
      <c r="E286" s="28"/>
      <c r="F286" s="28"/>
      <c r="G286" s="19"/>
      <c r="H286" s="33"/>
      <c r="I286" s="30"/>
      <c r="J286" s="43" t="e">
        <f t="shared" si="2"/>
        <v>#DIV/0!</v>
      </c>
      <c r="K286" s="18"/>
      <c r="L286" s="18"/>
      <c r="M286" s="17"/>
      <c r="N286" s="17"/>
      <c r="O286" s="17"/>
    </row>
    <row r="287" spans="1:15" hidden="1">
      <c r="A287">
        <v>280</v>
      </c>
      <c r="B287" s="17"/>
      <c r="C287" s="17"/>
      <c r="D287" s="17"/>
      <c r="E287" s="28"/>
      <c r="F287" s="28"/>
      <c r="G287" s="19"/>
      <c r="H287" s="33"/>
      <c r="I287" s="30"/>
      <c r="J287" s="43" t="e">
        <f t="shared" si="2"/>
        <v>#DIV/0!</v>
      </c>
      <c r="K287" s="18"/>
      <c r="L287" s="18"/>
      <c r="M287" s="17"/>
      <c r="N287" s="17"/>
      <c r="O287" s="17"/>
    </row>
    <row r="288" spans="1:15" hidden="1">
      <c r="A288" s="42">
        <v>281</v>
      </c>
      <c r="B288" s="17"/>
      <c r="C288" s="17"/>
      <c r="D288" s="17"/>
      <c r="E288" s="28"/>
      <c r="F288" s="28"/>
      <c r="G288" s="19"/>
      <c r="H288" s="33"/>
      <c r="I288" s="30"/>
      <c r="J288" s="9" t="e">
        <f t="shared" si="2"/>
        <v>#DIV/0!</v>
      </c>
      <c r="K288" s="18"/>
      <c r="L288" s="18"/>
      <c r="M288" s="17"/>
      <c r="N288" s="17"/>
      <c r="O288" s="17"/>
    </row>
    <row r="289" spans="1:15" hidden="1">
      <c r="A289" s="42">
        <v>282</v>
      </c>
      <c r="B289" s="17"/>
      <c r="C289" s="17"/>
      <c r="D289" s="17"/>
      <c r="E289" s="28"/>
      <c r="F289" s="28"/>
      <c r="G289" s="19"/>
      <c r="H289" s="33"/>
      <c r="I289" s="30"/>
      <c r="J289" s="43" t="e">
        <f t="shared" si="2"/>
        <v>#DIV/0!</v>
      </c>
      <c r="K289" s="18"/>
      <c r="L289" s="18"/>
      <c r="M289" s="17"/>
      <c r="N289" s="17"/>
      <c r="O289" s="17"/>
    </row>
    <row r="290" spans="1:15" hidden="1">
      <c r="A290">
        <v>283</v>
      </c>
      <c r="B290" s="17"/>
      <c r="C290" s="17"/>
      <c r="D290" s="17"/>
      <c r="E290" s="28"/>
      <c r="F290" s="28"/>
      <c r="G290" s="19"/>
      <c r="H290" s="33"/>
      <c r="I290" s="30"/>
      <c r="J290" s="43" t="e">
        <f t="shared" si="2"/>
        <v>#DIV/0!</v>
      </c>
      <c r="K290" s="18"/>
      <c r="L290" s="18"/>
      <c r="M290" s="17"/>
      <c r="N290" s="17"/>
      <c r="O290" s="17"/>
    </row>
    <row r="291" spans="1:15" hidden="1">
      <c r="A291">
        <v>284</v>
      </c>
      <c r="B291" s="17"/>
      <c r="C291" s="17"/>
      <c r="D291" s="17"/>
      <c r="E291" s="28"/>
      <c r="F291" s="28"/>
      <c r="G291" s="19"/>
      <c r="H291" s="33"/>
      <c r="I291" s="30"/>
      <c r="J291" s="9" t="e">
        <f t="shared" si="2"/>
        <v>#DIV/0!</v>
      </c>
      <c r="K291" s="18"/>
      <c r="L291" s="18"/>
      <c r="M291" s="17"/>
      <c r="N291" s="17"/>
      <c r="O291" s="17"/>
    </row>
    <row r="292" spans="1:15" hidden="1">
      <c r="A292">
        <v>285</v>
      </c>
      <c r="B292" s="17"/>
      <c r="C292" s="17"/>
      <c r="D292" s="17"/>
      <c r="E292" s="28"/>
      <c r="F292" s="28"/>
      <c r="G292" s="19"/>
      <c r="H292" s="33"/>
      <c r="I292" s="30"/>
      <c r="J292" s="43" t="e">
        <f t="shared" si="2"/>
        <v>#DIV/0!</v>
      </c>
      <c r="K292" s="18"/>
      <c r="L292" s="18"/>
      <c r="M292" s="17"/>
      <c r="N292" s="17"/>
      <c r="O292" s="17"/>
    </row>
    <row r="293" spans="1:15" hidden="1">
      <c r="A293" s="42">
        <v>286</v>
      </c>
      <c r="B293" s="17"/>
      <c r="C293" s="17"/>
      <c r="D293" s="17"/>
      <c r="E293" s="28"/>
      <c r="F293" s="28"/>
      <c r="G293" s="19"/>
      <c r="H293" s="33"/>
      <c r="I293" s="30"/>
      <c r="J293" s="43" t="e">
        <f t="shared" si="2"/>
        <v>#DIV/0!</v>
      </c>
      <c r="K293" s="18"/>
      <c r="L293" s="18"/>
      <c r="M293" s="17"/>
      <c r="N293" s="17"/>
      <c r="O293" s="17"/>
    </row>
    <row r="294" spans="1:15" hidden="1">
      <c r="A294" s="42">
        <v>287</v>
      </c>
      <c r="B294" s="17"/>
      <c r="C294" s="17"/>
      <c r="D294" s="17"/>
      <c r="E294" s="28"/>
      <c r="F294" s="28"/>
      <c r="G294" s="19"/>
      <c r="H294" s="33"/>
      <c r="I294" s="30"/>
      <c r="J294" s="9" t="e">
        <f t="shared" si="2"/>
        <v>#DIV/0!</v>
      </c>
      <c r="K294" s="18"/>
      <c r="L294" s="18"/>
      <c r="M294" s="17"/>
      <c r="N294" s="17"/>
      <c r="O294" s="17"/>
    </row>
    <row r="295" spans="1:15" hidden="1">
      <c r="A295">
        <v>288</v>
      </c>
      <c r="B295" s="17"/>
      <c r="C295" s="17"/>
      <c r="D295" s="17"/>
      <c r="E295" s="28"/>
      <c r="F295" s="28"/>
      <c r="G295" s="19"/>
      <c r="H295" s="33"/>
      <c r="I295" s="30"/>
      <c r="J295" s="43" t="e">
        <f t="shared" si="2"/>
        <v>#DIV/0!</v>
      </c>
      <c r="K295" s="18"/>
      <c r="L295" s="18"/>
      <c r="M295" s="17"/>
      <c r="N295" s="17"/>
      <c r="O295" s="17"/>
    </row>
    <row r="296" spans="1:15" hidden="1">
      <c r="A296">
        <v>289</v>
      </c>
      <c r="B296" s="17"/>
      <c r="C296" s="17"/>
      <c r="D296" s="17"/>
      <c r="E296" s="28"/>
      <c r="F296" s="28"/>
      <c r="G296" s="19"/>
      <c r="H296" s="33"/>
      <c r="I296" s="30"/>
      <c r="J296" s="43" t="e">
        <f t="shared" si="2"/>
        <v>#DIV/0!</v>
      </c>
      <c r="K296" s="18"/>
      <c r="L296" s="18"/>
      <c r="M296" s="17"/>
      <c r="N296" s="17"/>
      <c r="O296" s="17"/>
    </row>
    <row r="297" spans="1:15" hidden="1">
      <c r="A297">
        <v>290</v>
      </c>
      <c r="B297" s="17"/>
      <c r="C297" s="17"/>
      <c r="D297" s="17"/>
      <c r="E297" s="28"/>
      <c r="F297" s="28"/>
      <c r="G297" s="19"/>
      <c r="H297" s="33"/>
      <c r="I297" s="30"/>
      <c r="J297" s="9" t="e">
        <f t="shared" si="2"/>
        <v>#DIV/0!</v>
      </c>
      <c r="K297" s="18"/>
      <c r="L297" s="18"/>
      <c r="M297" s="17"/>
      <c r="N297" s="17"/>
      <c r="O297" s="17"/>
    </row>
    <row r="298" spans="1:15" hidden="1">
      <c r="A298" s="42">
        <v>291</v>
      </c>
      <c r="B298" s="17"/>
      <c r="C298" s="17"/>
      <c r="D298" s="17"/>
      <c r="E298" s="28"/>
      <c r="F298" s="28"/>
      <c r="G298" s="19"/>
      <c r="H298" s="33"/>
      <c r="I298" s="30"/>
      <c r="J298" s="43" t="e">
        <f t="shared" si="2"/>
        <v>#DIV/0!</v>
      </c>
      <c r="K298" s="18"/>
      <c r="L298" s="18"/>
      <c r="M298" s="17"/>
      <c r="N298" s="17"/>
      <c r="O298" s="17"/>
    </row>
    <row r="299" spans="1:15" hidden="1">
      <c r="A299" s="42">
        <v>292</v>
      </c>
      <c r="B299" s="17"/>
      <c r="C299" s="17"/>
      <c r="D299" s="17"/>
      <c r="E299" s="28"/>
      <c r="F299" s="28"/>
      <c r="G299" s="19"/>
      <c r="H299" s="33"/>
      <c r="I299" s="30"/>
      <c r="J299" s="43" t="e">
        <f t="shared" si="2"/>
        <v>#DIV/0!</v>
      </c>
      <c r="K299" s="18"/>
      <c r="L299" s="18"/>
      <c r="M299" s="17"/>
      <c r="N299" s="17"/>
      <c r="O299" s="17"/>
    </row>
    <row r="300" spans="1:15" hidden="1">
      <c r="A300">
        <v>293</v>
      </c>
      <c r="B300" s="17"/>
      <c r="C300" s="17"/>
      <c r="D300" s="17"/>
      <c r="E300" s="28"/>
      <c r="F300" s="28"/>
      <c r="G300" s="19"/>
      <c r="H300" s="33"/>
      <c r="I300" s="30"/>
      <c r="J300" s="9" t="e">
        <f t="shared" si="2"/>
        <v>#DIV/0!</v>
      </c>
      <c r="K300" s="18"/>
      <c r="L300" s="18"/>
      <c r="M300" s="17"/>
      <c r="N300" s="17"/>
      <c r="O300" s="17"/>
    </row>
    <row r="301" spans="1:15" hidden="1">
      <c r="A301">
        <v>294</v>
      </c>
      <c r="B301" s="17"/>
      <c r="C301" s="17"/>
      <c r="D301" s="17"/>
      <c r="E301" s="28"/>
      <c r="F301" s="28"/>
      <c r="G301" s="19"/>
      <c r="H301" s="33"/>
      <c r="I301" s="30"/>
      <c r="J301" s="43" t="e">
        <f t="shared" si="2"/>
        <v>#DIV/0!</v>
      </c>
      <c r="K301" s="18"/>
      <c r="L301" s="18"/>
      <c r="M301" s="17"/>
      <c r="N301" s="17"/>
      <c r="O301" s="17"/>
    </row>
    <row r="302" spans="1:15" hidden="1">
      <c r="A302">
        <v>295</v>
      </c>
      <c r="B302" s="17"/>
      <c r="C302" s="17"/>
      <c r="D302" s="17"/>
      <c r="E302" s="28"/>
      <c r="F302" s="28"/>
      <c r="G302" s="19"/>
      <c r="H302" s="33"/>
      <c r="I302" s="30"/>
      <c r="J302" s="43" t="e">
        <f t="shared" si="2"/>
        <v>#DIV/0!</v>
      </c>
      <c r="K302" s="18"/>
      <c r="L302" s="18"/>
      <c r="M302" s="17"/>
      <c r="N302" s="17"/>
      <c r="O302" s="17"/>
    </row>
    <row r="303" spans="1:15" hidden="1">
      <c r="A303" s="42">
        <v>296</v>
      </c>
      <c r="B303" s="17"/>
      <c r="C303" s="17"/>
      <c r="D303" s="17"/>
      <c r="E303" s="28"/>
      <c r="F303" s="28"/>
      <c r="G303" s="19"/>
      <c r="H303" s="33"/>
      <c r="I303" s="30"/>
      <c r="J303" s="9" t="e">
        <f t="shared" si="2"/>
        <v>#DIV/0!</v>
      </c>
      <c r="K303" s="18"/>
      <c r="L303" s="18"/>
      <c r="M303" s="17"/>
      <c r="N303" s="17"/>
      <c r="O303" s="17"/>
    </row>
    <row r="304" spans="1:15" hidden="1">
      <c r="A304" s="42">
        <v>297</v>
      </c>
      <c r="B304" s="17"/>
      <c r="C304" s="17"/>
      <c r="D304" s="17"/>
      <c r="E304" s="28"/>
      <c r="F304" s="28"/>
      <c r="G304" s="19"/>
      <c r="H304" s="33"/>
      <c r="I304" s="30"/>
      <c r="J304" s="43" t="e">
        <f t="shared" si="2"/>
        <v>#DIV/0!</v>
      </c>
      <c r="K304" s="18"/>
      <c r="L304" s="18"/>
      <c r="M304" s="17"/>
      <c r="N304" s="17"/>
      <c r="O304" s="17"/>
    </row>
    <row r="305" spans="1:15" hidden="1">
      <c r="A305">
        <v>298</v>
      </c>
      <c r="B305" s="17"/>
      <c r="C305" s="17"/>
      <c r="D305" s="17"/>
      <c r="E305" s="28"/>
      <c r="F305" s="28"/>
      <c r="G305" s="19"/>
      <c r="H305" s="33"/>
      <c r="I305" s="30"/>
      <c r="J305" s="43" t="e">
        <f t="shared" si="2"/>
        <v>#DIV/0!</v>
      </c>
      <c r="K305" s="18"/>
      <c r="L305" s="18"/>
      <c r="M305" s="17"/>
      <c r="N305" s="17"/>
      <c r="O305" s="17"/>
    </row>
    <row r="306" spans="1:15" hidden="1">
      <c r="A306">
        <v>299</v>
      </c>
      <c r="B306" s="17"/>
      <c r="C306" s="17"/>
      <c r="D306" s="17"/>
      <c r="E306" s="28"/>
      <c r="F306" s="28"/>
      <c r="G306" s="19"/>
      <c r="H306" s="33"/>
      <c r="I306" s="30"/>
      <c r="J306" s="9" t="e">
        <f t="shared" si="2"/>
        <v>#DIV/0!</v>
      </c>
      <c r="K306" s="18"/>
      <c r="L306" s="18"/>
      <c r="M306" s="17"/>
      <c r="N306" s="17"/>
      <c r="O306" s="17"/>
    </row>
    <row r="307" spans="1:15" hidden="1">
      <c r="A307">
        <v>300</v>
      </c>
      <c r="B307" s="17"/>
      <c r="C307" s="17"/>
      <c r="D307" s="17"/>
      <c r="E307" s="28"/>
      <c r="F307" s="28"/>
      <c r="G307" s="19"/>
      <c r="H307" s="33"/>
      <c r="I307" s="30"/>
      <c r="J307" s="43" t="e">
        <f t="shared" si="2"/>
        <v>#DIV/0!</v>
      </c>
      <c r="K307" s="18"/>
      <c r="L307" s="18"/>
      <c r="M307" s="17"/>
      <c r="N307" s="17"/>
      <c r="O307" s="17"/>
    </row>
    <row r="308" spans="1:15" hidden="1">
      <c r="A308" s="42">
        <v>301</v>
      </c>
      <c r="B308" s="17"/>
      <c r="C308" s="17"/>
      <c r="D308" s="17"/>
      <c r="E308" s="28"/>
      <c r="F308" s="28"/>
      <c r="G308" s="19"/>
      <c r="H308" s="33"/>
      <c r="I308" s="30"/>
      <c r="J308" s="43" t="e">
        <f t="shared" si="2"/>
        <v>#DIV/0!</v>
      </c>
      <c r="K308" s="18"/>
      <c r="L308" s="18"/>
      <c r="M308" s="17"/>
      <c r="N308" s="17"/>
      <c r="O308" s="17"/>
    </row>
    <row r="309" spans="1:15" hidden="1">
      <c r="A309" s="42">
        <v>302</v>
      </c>
      <c r="B309" s="17"/>
      <c r="C309" s="17"/>
      <c r="D309" s="17"/>
      <c r="E309" s="28"/>
      <c r="F309" s="28"/>
      <c r="G309" s="19"/>
      <c r="H309" s="33"/>
      <c r="I309" s="30"/>
      <c r="J309" s="9" t="e">
        <f t="shared" si="2"/>
        <v>#DIV/0!</v>
      </c>
      <c r="K309" s="18"/>
      <c r="L309" s="18"/>
      <c r="M309" s="17"/>
      <c r="N309" s="17"/>
      <c r="O309" s="17"/>
    </row>
    <row r="310" spans="1:15" hidden="1">
      <c r="A310">
        <v>303</v>
      </c>
      <c r="B310" s="17"/>
      <c r="C310" s="17"/>
      <c r="D310" s="17"/>
      <c r="E310" s="28"/>
      <c r="F310" s="28"/>
      <c r="G310" s="19"/>
      <c r="H310" s="33"/>
      <c r="I310" s="30"/>
      <c r="J310" s="43" t="e">
        <f t="shared" si="2"/>
        <v>#DIV/0!</v>
      </c>
      <c r="K310" s="18"/>
      <c r="L310" s="18"/>
      <c r="M310" s="17"/>
      <c r="N310" s="17"/>
      <c r="O310" s="17"/>
    </row>
    <row r="311" spans="1:15" hidden="1">
      <c r="A311">
        <v>304</v>
      </c>
      <c r="B311" s="17"/>
      <c r="C311" s="17"/>
      <c r="D311" s="17"/>
      <c r="E311" s="28"/>
      <c r="F311" s="28"/>
      <c r="G311" s="19"/>
      <c r="H311" s="33"/>
      <c r="I311" s="30"/>
      <c r="J311" s="43" t="e">
        <f t="shared" si="2"/>
        <v>#DIV/0!</v>
      </c>
      <c r="K311" s="18"/>
      <c r="L311" s="18"/>
      <c r="M311" s="17"/>
      <c r="N311" s="17"/>
      <c r="O311" s="17"/>
    </row>
    <row r="312" spans="1:15" hidden="1">
      <c r="A312">
        <v>305</v>
      </c>
      <c r="B312" s="17"/>
      <c r="C312" s="17"/>
      <c r="D312" s="17"/>
      <c r="E312" s="28"/>
      <c r="F312" s="28"/>
      <c r="G312" s="19"/>
      <c r="H312" s="33"/>
      <c r="I312" s="30"/>
      <c r="J312" s="9" t="e">
        <f t="shared" si="2"/>
        <v>#DIV/0!</v>
      </c>
      <c r="K312" s="18"/>
      <c r="L312" s="18"/>
      <c r="M312" s="17"/>
      <c r="N312" s="17"/>
      <c r="O312" s="17"/>
    </row>
    <row r="313" spans="1:15" hidden="1">
      <c r="A313" s="42">
        <v>306</v>
      </c>
      <c r="B313" s="17"/>
      <c r="C313" s="17"/>
      <c r="D313" s="17"/>
      <c r="E313" s="28"/>
      <c r="F313" s="28"/>
      <c r="G313" s="19"/>
      <c r="H313" s="33"/>
      <c r="I313" s="30"/>
      <c r="J313" s="43" t="e">
        <f t="shared" si="2"/>
        <v>#DIV/0!</v>
      </c>
      <c r="K313" s="18"/>
      <c r="L313" s="18"/>
      <c r="M313" s="17"/>
      <c r="N313" s="17"/>
      <c r="O313" s="17"/>
    </row>
    <row r="314" spans="1:15" hidden="1">
      <c r="A314" s="42">
        <v>307</v>
      </c>
      <c r="B314" s="17"/>
      <c r="C314" s="17"/>
      <c r="D314" s="17"/>
      <c r="E314" s="28"/>
      <c r="F314" s="28"/>
      <c r="G314" s="19"/>
      <c r="H314" s="33"/>
      <c r="I314" s="30"/>
      <c r="J314" s="43" t="e">
        <f t="shared" si="2"/>
        <v>#DIV/0!</v>
      </c>
      <c r="K314" s="18"/>
      <c r="L314" s="18"/>
      <c r="M314" s="17"/>
      <c r="N314" s="17"/>
      <c r="O314" s="17"/>
    </row>
    <row r="315" spans="1:15" hidden="1">
      <c r="A315">
        <v>308</v>
      </c>
      <c r="B315" s="17"/>
      <c r="C315" s="17"/>
      <c r="D315" s="17"/>
      <c r="E315" s="28"/>
      <c r="F315" s="28"/>
      <c r="G315" s="19"/>
      <c r="H315" s="33"/>
      <c r="I315" s="30"/>
      <c r="J315" s="9" t="e">
        <f t="shared" si="2"/>
        <v>#DIV/0!</v>
      </c>
      <c r="K315" s="18"/>
      <c r="L315" s="18"/>
      <c r="M315" s="17"/>
      <c r="N315" s="17"/>
      <c r="O315" s="17"/>
    </row>
    <row r="316" spans="1:15" hidden="1">
      <c r="A316">
        <v>309</v>
      </c>
      <c r="B316" s="17"/>
      <c r="C316" s="17"/>
      <c r="D316" s="17"/>
      <c r="E316" s="28"/>
      <c r="F316" s="28"/>
      <c r="G316" s="19"/>
      <c r="H316" s="33"/>
      <c r="I316" s="30"/>
      <c r="J316" s="43" t="e">
        <f t="shared" si="2"/>
        <v>#DIV/0!</v>
      </c>
      <c r="K316" s="18"/>
      <c r="L316" s="18"/>
      <c r="M316" s="17"/>
      <c r="N316" s="17"/>
      <c r="O316" s="17"/>
    </row>
    <row r="317" spans="1:15" hidden="1">
      <c r="A317">
        <v>310</v>
      </c>
      <c r="B317" s="17"/>
      <c r="C317" s="17"/>
      <c r="D317" s="17"/>
      <c r="E317" s="28"/>
      <c r="F317" s="28"/>
      <c r="G317" s="19"/>
      <c r="H317" s="33"/>
      <c r="I317" s="30"/>
      <c r="J317" s="43" t="e">
        <f t="shared" si="2"/>
        <v>#DIV/0!</v>
      </c>
      <c r="K317" s="18"/>
      <c r="L317" s="18"/>
      <c r="M317" s="17"/>
      <c r="N317" s="17"/>
      <c r="O317" s="17"/>
    </row>
    <row r="318" spans="1:15" hidden="1">
      <c r="A318" s="42">
        <v>311</v>
      </c>
      <c r="B318" s="17"/>
      <c r="C318" s="17"/>
      <c r="D318" s="17"/>
      <c r="E318" s="28"/>
      <c r="F318" s="28"/>
      <c r="G318" s="19"/>
      <c r="H318" s="33"/>
      <c r="I318" s="30"/>
      <c r="J318" s="9" t="e">
        <f t="shared" ref="J318:J357" si="3">H318/I318</f>
        <v>#DIV/0!</v>
      </c>
      <c r="K318" s="18"/>
      <c r="L318" s="18"/>
      <c r="M318" s="17"/>
      <c r="N318" s="17"/>
      <c r="O318" s="17"/>
    </row>
    <row r="319" spans="1:15" hidden="1">
      <c r="A319" s="42">
        <v>312</v>
      </c>
      <c r="B319" s="17"/>
      <c r="C319" s="17"/>
      <c r="D319" s="17"/>
      <c r="E319" s="28"/>
      <c r="F319" s="28"/>
      <c r="G319" s="19"/>
      <c r="H319" s="33"/>
      <c r="I319" s="30"/>
      <c r="J319" s="43" t="e">
        <f t="shared" si="3"/>
        <v>#DIV/0!</v>
      </c>
      <c r="K319" s="18"/>
      <c r="L319" s="18"/>
      <c r="M319" s="17"/>
      <c r="N319" s="17"/>
      <c r="O319" s="17"/>
    </row>
    <row r="320" spans="1:15" hidden="1">
      <c r="A320">
        <v>313</v>
      </c>
      <c r="B320" s="17"/>
      <c r="C320" s="17"/>
      <c r="D320" s="17"/>
      <c r="E320" s="28"/>
      <c r="F320" s="28"/>
      <c r="G320" s="19"/>
      <c r="H320" s="33"/>
      <c r="I320" s="30"/>
      <c r="J320" s="43" t="e">
        <f t="shared" si="3"/>
        <v>#DIV/0!</v>
      </c>
      <c r="K320" s="18"/>
      <c r="L320" s="18"/>
      <c r="M320" s="17"/>
      <c r="N320" s="17"/>
      <c r="O320" s="17"/>
    </row>
    <row r="321" spans="1:15" hidden="1">
      <c r="A321">
        <v>314</v>
      </c>
      <c r="B321" s="17"/>
      <c r="C321" s="17"/>
      <c r="D321" s="17"/>
      <c r="E321" s="28"/>
      <c r="F321" s="28"/>
      <c r="G321" s="19"/>
      <c r="H321" s="33"/>
      <c r="I321" s="30"/>
      <c r="J321" s="9" t="e">
        <f t="shared" si="3"/>
        <v>#DIV/0!</v>
      </c>
      <c r="K321" s="18"/>
      <c r="L321" s="18"/>
      <c r="M321" s="17"/>
      <c r="N321" s="17"/>
      <c r="O321" s="17"/>
    </row>
    <row r="322" spans="1:15" hidden="1">
      <c r="A322">
        <v>315</v>
      </c>
      <c r="B322" s="17"/>
      <c r="C322" s="17"/>
      <c r="D322" s="17"/>
      <c r="E322" s="28"/>
      <c r="F322" s="28"/>
      <c r="G322" s="19"/>
      <c r="H322" s="33"/>
      <c r="I322" s="30"/>
      <c r="J322" s="43" t="e">
        <f t="shared" si="3"/>
        <v>#DIV/0!</v>
      </c>
      <c r="K322" s="18"/>
      <c r="L322" s="18"/>
      <c r="M322" s="17"/>
      <c r="N322" s="17"/>
      <c r="O322" s="17"/>
    </row>
    <row r="323" spans="1:15" hidden="1">
      <c r="A323" s="42">
        <v>316</v>
      </c>
      <c r="B323" s="17"/>
      <c r="C323" s="17"/>
      <c r="D323" s="17"/>
      <c r="E323" s="28"/>
      <c r="F323" s="28"/>
      <c r="G323" s="19"/>
      <c r="H323" s="33"/>
      <c r="I323" s="30"/>
      <c r="J323" s="43" t="e">
        <f t="shared" si="3"/>
        <v>#DIV/0!</v>
      </c>
      <c r="K323" s="18"/>
      <c r="L323" s="18"/>
      <c r="M323" s="17"/>
      <c r="N323" s="17"/>
      <c r="O323" s="17"/>
    </row>
    <row r="324" spans="1:15" hidden="1">
      <c r="A324" s="42">
        <v>317</v>
      </c>
      <c r="B324" s="17"/>
      <c r="C324" s="17"/>
      <c r="D324" s="17"/>
      <c r="E324" s="28"/>
      <c r="F324" s="28"/>
      <c r="G324" s="19"/>
      <c r="H324" s="33"/>
      <c r="I324" s="30"/>
      <c r="J324" s="9" t="e">
        <f t="shared" si="3"/>
        <v>#DIV/0!</v>
      </c>
      <c r="K324" s="18"/>
      <c r="L324" s="18"/>
      <c r="M324" s="17"/>
      <c r="N324" s="17"/>
      <c r="O324" s="17"/>
    </row>
    <row r="325" spans="1:15" hidden="1">
      <c r="A325">
        <v>318</v>
      </c>
      <c r="B325" s="17"/>
      <c r="C325" s="17"/>
      <c r="D325" s="17"/>
      <c r="E325" s="28"/>
      <c r="F325" s="28"/>
      <c r="G325" s="19"/>
      <c r="H325" s="33"/>
      <c r="I325" s="30"/>
      <c r="J325" s="43" t="e">
        <f t="shared" si="3"/>
        <v>#DIV/0!</v>
      </c>
      <c r="K325" s="18"/>
      <c r="L325" s="18"/>
      <c r="M325" s="17"/>
      <c r="N325" s="17"/>
      <c r="O325" s="17"/>
    </row>
    <row r="326" spans="1:15" hidden="1">
      <c r="A326">
        <v>319</v>
      </c>
      <c r="B326" s="17"/>
      <c r="C326" s="17"/>
      <c r="D326" s="17"/>
      <c r="E326" s="28"/>
      <c r="F326" s="28"/>
      <c r="G326" s="19"/>
      <c r="H326" s="33"/>
      <c r="I326" s="30"/>
      <c r="J326" s="43" t="e">
        <f t="shared" si="3"/>
        <v>#DIV/0!</v>
      </c>
      <c r="K326" s="18"/>
      <c r="L326" s="18"/>
      <c r="M326" s="17"/>
      <c r="N326" s="17"/>
      <c r="O326" s="17"/>
    </row>
    <row r="327" spans="1:15" hidden="1">
      <c r="A327">
        <v>320</v>
      </c>
      <c r="B327" s="17"/>
      <c r="C327" s="17"/>
      <c r="D327" s="17"/>
      <c r="E327" s="28"/>
      <c r="F327" s="28"/>
      <c r="G327" s="19"/>
      <c r="H327" s="33"/>
      <c r="I327" s="30"/>
      <c r="J327" s="9" t="e">
        <f t="shared" si="3"/>
        <v>#DIV/0!</v>
      </c>
      <c r="K327" s="18"/>
      <c r="L327" s="18"/>
      <c r="M327" s="17"/>
      <c r="N327" s="17"/>
      <c r="O327" s="17"/>
    </row>
    <row r="328" spans="1:15" hidden="1">
      <c r="A328" s="42">
        <v>321</v>
      </c>
      <c r="B328" s="17"/>
      <c r="C328" s="17"/>
      <c r="D328" s="17"/>
      <c r="E328" s="28"/>
      <c r="F328" s="28"/>
      <c r="G328" s="19"/>
      <c r="H328" s="33"/>
      <c r="I328" s="30"/>
      <c r="J328" s="43" t="e">
        <f t="shared" si="3"/>
        <v>#DIV/0!</v>
      </c>
      <c r="K328" s="18"/>
      <c r="L328" s="18"/>
      <c r="M328" s="17"/>
      <c r="N328" s="17"/>
      <c r="O328" s="17"/>
    </row>
    <row r="329" spans="1:15" hidden="1">
      <c r="A329" s="42">
        <v>322</v>
      </c>
      <c r="B329" s="17"/>
      <c r="C329" s="17"/>
      <c r="D329" s="17"/>
      <c r="E329" s="28"/>
      <c r="F329" s="28"/>
      <c r="G329" s="19"/>
      <c r="H329" s="33"/>
      <c r="I329" s="30"/>
      <c r="J329" s="43" t="e">
        <f t="shared" si="3"/>
        <v>#DIV/0!</v>
      </c>
      <c r="K329" s="18"/>
      <c r="L329" s="18"/>
      <c r="M329" s="17"/>
      <c r="N329" s="17"/>
      <c r="O329" s="17"/>
    </row>
    <row r="330" spans="1:15" hidden="1">
      <c r="A330">
        <v>323</v>
      </c>
      <c r="B330" s="17"/>
      <c r="C330" s="17"/>
      <c r="D330" s="17"/>
      <c r="E330" s="28"/>
      <c r="F330" s="28"/>
      <c r="G330" s="19"/>
      <c r="H330" s="33"/>
      <c r="I330" s="30"/>
      <c r="J330" s="9" t="e">
        <f t="shared" si="3"/>
        <v>#DIV/0!</v>
      </c>
      <c r="K330" s="18"/>
      <c r="L330" s="18"/>
      <c r="M330" s="17"/>
      <c r="N330" s="17"/>
      <c r="O330" s="17"/>
    </row>
    <row r="331" spans="1:15" hidden="1">
      <c r="A331">
        <v>324</v>
      </c>
      <c r="B331" s="17"/>
      <c r="C331" s="17"/>
      <c r="D331" s="17"/>
      <c r="E331" s="28"/>
      <c r="F331" s="28"/>
      <c r="G331" s="19"/>
      <c r="H331" s="33"/>
      <c r="I331" s="30"/>
      <c r="J331" s="43" t="e">
        <f t="shared" si="3"/>
        <v>#DIV/0!</v>
      </c>
      <c r="K331" s="18"/>
      <c r="L331" s="18"/>
      <c r="M331" s="17"/>
      <c r="N331" s="17"/>
      <c r="O331" s="17"/>
    </row>
    <row r="332" spans="1:15" hidden="1">
      <c r="A332">
        <v>325</v>
      </c>
      <c r="B332" s="17"/>
      <c r="C332" s="17"/>
      <c r="D332" s="17"/>
      <c r="E332" s="28"/>
      <c r="F332" s="28"/>
      <c r="G332" s="19"/>
      <c r="H332" s="33"/>
      <c r="I332" s="30"/>
      <c r="J332" s="43" t="e">
        <f t="shared" si="3"/>
        <v>#DIV/0!</v>
      </c>
      <c r="K332" s="18"/>
      <c r="L332" s="18"/>
      <c r="M332" s="17"/>
      <c r="N332" s="17"/>
      <c r="O332" s="17"/>
    </row>
    <row r="333" spans="1:15" hidden="1">
      <c r="A333" s="42">
        <v>326</v>
      </c>
      <c r="B333" s="17"/>
      <c r="C333" s="17"/>
      <c r="D333" s="17"/>
      <c r="E333" s="28"/>
      <c r="F333" s="28"/>
      <c r="G333" s="19"/>
      <c r="H333" s="33"/>
      <c r="I333" s="30"/>
      <c r="J333" s="9" t="e">
        <f t="shared" si="3"/>
        <v>#DIV/0!</v>
      </c>
      <c r="K333" s="18"/>
      <c r="L333" s="18"/>
      <c r="M333" s="17"/>
      <c r="N333" s="17"/>
      <c r="O333" s="17"/>
    </row>
    <row r="334" spans="1:15" hidden="1">
      <c r="A334" s="42">
        <v>327</v>
      </c>
      <c r="B334" s="17"/>
      <c r="C334" s="17"/>
      <c r="D334" s="17"/>
      <c r="E334" s="28"/>
      <c r="F334" s="28"/>
      <c r="G334" s="19"/>
      <c r="H334" s="33"/>
      <c r="I334" s="30"/>
      <c r="J334" s="43" t="e">
        <f t="shared" si="3"/>
        <v>#DIV/0!</v>
      </c>
      <c r="K334" s="18"/>
      <c r="L334" s="18"/>
      <c r="M334" s="17"/>
      <c r="N334" s="17"/>
      <c r="O334" s="17"/>
    </row>
    <row r="335" spans="1:15" hidden="1">
      <c r="A335">
        <v>328</v>
      </c>
      <c r="B335" s="17"/>
      <c r="C335" s="17"/>
      <c r="D335" s="17"/>
      <c r="E335" s="28"/>
      <c r="F335" s="28"/>
      <c r="G335" s="19"/>
      <c r="H335" s="33"/>
      <c r="I335" s="30"/>
      <c r="J335" s="43" t="e">
        <f t="shared" si="3"/>
        <v>#DIV/0!</v>
      </c>
      <c r="K335" s="18"/>
      <c r="L335" s="18"/>
      <c r="M335" s="17"/>
      <c r="N335" s="17"/>
      <c r="O335" s="17"/>
    </row>
    <row r="336" spans="1:15" hidden="1">
      <c r="A336">
        <v>329</v>
      </c>
      <c r="B336" s="17"/>
      <c r="C336" s="17"/>
      <c r="D336" s="17"/>
      <c r="E336" s="28"/>
      <c r="F336" s="28"/>
      <c r="G336" s="19"/>
      <c r="H336" s="33"/>
      <c r="I336" s="30"/>
      <c r="J336" s="9" t="e">
        <f t="shared" si="3"/>
        <v>#DIV/0!</v>
      </c>
      <c r="K336" s="18"/>
      <c r="L336" s="18"/>
      <c r="M336" s="17"/>
      <c r="N336" s="17"/>
      <c r="O336" s="17"/>
    </row>
    <row r="337" spans="1:15" hidden="1">
      <c r="A337">
        <v>330</v>
      </c>
      <c r="B337" s="17"/>
      <c r="C337" s="17"/>
      <c r="D337" s="17"/>
      <c r="E337" s="28"/>
      <c r="F337" s="28"/>
      <c r="G337" s="19"/>
      <c r="H337" s="33"/>
      <c r="I337" s="30"/>
      <c r="J337" s="43" t="e">
        <f t="shared" si="3"/>
        <v>#DIV/0!</v>
      </c>
      <c r="K337" s="18"/>
      <c r="L337" s="18"/>
      <c r="M337" s="17"/>
      <c r="N337" s="17"/>
      <c r="O337" s="17"/>
    </row>
    <row r="338" spans="1:15" hidden="1">
      <c r="A338" s="42">
        <v>331</v>
      </c>
      <c r="B338" s="17"/>
      <c r="C338" s="17"/>
      <c r="D338" s="17"/>
      <c r="E338" s="28"/>
      <c r="F338" s="28"/>
      <c r="G338" s="19"/>
      <c r="H338" s="33"/>
      <c r="I338" s="30"/>
      <c r="J338" s="43" t="e">
        <f t="shared" si="3"/>
        <v>#DIV/0!</v>
      </c>
      <c r="K338" s="18"/>
      <c r="L338" s="18"/>
      <c r="M338" s="17"/>
      <c r="N338" s="17"/>
      <c r="O338" s="17"/>
    </row>
    <row r="339" spans="1:15" hidden="1">
      <c r="A339" s="42">
        <v>332</v>
      </c>
      <c r="B339" s="17"/>
      <c r="C339" s="17"/>
      <c r="D339" s="17"/>
      <c r="E339" s="28"/>
      <c r="F339" s="28"/>
      <c r="G339" s="19"/>
      <c r="H339" s="33"/>
      <c r="I339" s="30"/>
      <c r="J339" s="9" t="e">
        <f t="shared" si="3"/>
        <v>#DIV/0!</v>
      </c>
      <c r="K339" s="18"/>
      <c r="L339" s="18"/>
      <c r="M339" s="17"/>
      <c r="N339" s="17"/>
      <c r="O339" s="17"/>
    </row>
    <row r="340" spans="1:15" hidden="1">
      <c r="A340">
        <v>333</v>
      </c>
      <c r="B340" s="17"/>
      <c r="C340" s="17"/>
      <c r="D340" s="17"/>
      <c r="E340" s="28"/>
      <c r="F340" s="28"/>
      <c r="G340" s="19"/>
      <c r="H340" s="33"/>
      <c r="I340" s="30"/>
      <c r="J340" s="43" t="e">
        <f t="shared" si="3"/>
        <v>#DIV/0!</v>
      </c>
      <c r="K340" s="18"/>
      <c r="L340" s="18"/>
      <c r="M340" s="17"/>
      <c r="N340" s="17"/>
      <c r="O340" s="17"/>
    </row>
    <row r="341" spans="1:15" hidden="1">
      <c r="A341">
        <v>334</v>
      </c>
      <c r="B341" s="17"/>
      <c r="C341" s="17"/>
      <c r="D341" s="17"/>
      <c r="E341" s="28"/>
      <c r="F341" s="28"/>
      <c r="G341" s="19"/>
      <c r="H341" s="33"/>
      <c r="I341" s="30"/>
      <c r="J341" s="43" t="e">
        <f t="shared" si="3"/>
        <v>#DIV/0!</v>
      </c>
      <c r="K341" s="18"/>
      <c r="L341" s="18"/>
      <c r="M341" s="17"/>
      <c r="N341" s="17"/>
      <c r="O341" s="17"/>
    </row>
    <row r="342" spans="1:15" hidden="1">
      <c r="A342">
        <v>335</v>
      </c>
      <c r="B342" s="17"/>
      <c r="C342" s="17"/>
      <c r="D342" s="17"/>
      <c r="E342" s="28"/>
      <c r="F342" s="28"/>
      <c r="G342" s="19"/>
      <c r="H342" s="33"/>
      <c r="I342" s="30"/>
      <c r="J342" s="9" t="e">
        <f t="shared" si="3"/>
        <v>#DIV/0!</v>
      </c>
      <c r="K342" s="18"/>
      <c r="L342" s="18"/>
      <c r="M342" s="17"/>
      <c r="N342" s="17"/>
      <c r="O342" s="17"/>
    </row>
    <row r="343" spans="1:15" hidden="1">
      <c r="A343" s="42">
        <v>336</v>
      </c>
      <c r="B343" s="17"/>
      <c r="C343" s="17"/>
      <c r="D343" s="17"/>
      <c r="E343" s="28"/>
      <c r="F343" s="28"/>
      <c r="G343" s="19"/>
      <c r="H343" s="33"/>
      <c r="I343" s="30"/>
      <c r="J343" s="43" t="e">
        <f t="shared" si="3"/>
        <v>#DIV/0!</v>
      </c>
      <c r="K343" s="18"/>
      <c r="L343" s="18"/>
      <c r="M343" s="17"/>
      <c r="N343" s="17"/>
      <c r="O343" s="17"/>
    </row>
    <row r="344" spans="1:15" hidden="1">
      <c r="A344" s="42">
        <v>337</v>
      </c>
      <c r="B344" s="17"/>
      <c r="C344" s="17"/>
      <c r="D344" s="17"/>
      <c r="E344" s="28"/>
      <c r="F344" s="28"/>
      <c r="G344" s="19"/>
      <c r="H344" s="33"/>
      <c r="I344" s="30"/>
      <c r="J344" s="43" t="e">
        <f t="shared" si="3"/>
        <v>#DIV/0!</v>
      </c>
      <c r="K344" s="18"/>
      <c r="L344" s="18"/>
      <c r="M344" s="17"/>
      <c r="N344" s="17"/>
      <c r="O344" s="17"/>
    </row>
    <row r="345" spans="1:15" hidden="1">
      <c r="A345">
        <v>338</v>
      </c>
      <c r="B345" s="17"/>
      <c r="C345" s="17"/>
      <c r="D345" s="17"/>
      <c r="E345" s="28"/>
      <c r="F345" s="28"/>
      <c r="G345" s="19"/>
      <c r="H345" s="33"/>
      <c r="I345" s="30"/>
      <c r="J345" s="9" t="e">
        <f t="shared" si="3"/>
        <v>#DIV/0!</v>
      </c>
      <c r="K345" s="18"/>
      <c r="L345" s="18"/>
      <c r="M345" s="17"/>
      <c r="N345" s="17"/>
      <c r="O345" s="17"/>
    </row>
    <row r="346" spans="1:15" hidden="1">
      <c r="A346">
        <v>339</v>
      </c>
      <c r="B346" s="17"/>
      <c r="C346" s="17"/>
      <c r="D346" s="17"/>
      <c r="E346" s="28"/>
      <c r="F346" s="28"/>
      <c r="G346" s="19"/>
      <c r="H346" s="33"/>
      <c r="I346" s="30"/>
      <c r="J346" s="43" t="e">
        <f t="shared" si="3"/>
        <v>#DIV/0!</v>
      </c>
      <c r="K346" s="18"/>
      <c r="L346" s="18"/>
      <c r="M346" s="17"/>
      <c r="N346" s="17"/>
      <c r="O346" s="17"/>
    </row>
    <row r="347" spans="1:15" hidden="1">
      <c r="A347">
        <v>340</v>
      </c>
      <c r="B347" s="17"/>
      <c r="C347" s="17"/>
      <c r="D347" s="17"/>
      <c r="E347" s="28"/>
      <c r="F347" s="28"/>
      <c r="G347" s="19"/>
      <c r="H347" s="33"/>
      <c r="I347" s="30"/>
      <c r="J347" s="43" t="e">
        <f t="shared" si="3"/>
        <v>#DIV/0!</v>
      </c>
      <c r="K347" s="18"/>
      <c r="L347" s="18"/>
      <c r="M347" s="17"/>
      <c r="N347" s="17"/>
      <c r="O347" s="17"/>
    </row>
    <row r="348" spans="1:15" hidden="1">
      <c r="A348" s="42">
        <v>341</v>
      </c>
      <c r="B348" s="17"/>
      <c r="C348" s="17"/>
      <c r="D348" s="17"/>
      <c r="E348" s="28"/>
      <c r="F348" s="28"/>
      <c r="G348" s="19"/>
      <c r="H348" s="33"/>
      <c r="I348" s="30"/>
      <c r="J348" s="9" t="e">
        <f t="shared" si="3"/>
        <v>#DIV/0!</v>
      </c>
      <c r="K348" s="18"/>
      <c r="L348" s="18"/>
      <c r="M348" s="17"/>
      <c r="N348" s="17"/>
      <c r="O348" s="17"/>
    </row>
    <row r="349" spans="1:15" hidden="1">
      <c r="A349" s="42">
        <v>342</v>
      </c>
      <c r="B349" s="17"/>
      <c r="C349" s="17"/>
      <c r="D349" s="17"/>
      <c r="E349" s="28"/>
      <c r="F349" s="28"/>
      <c r="G349" s="19"/>
      <c r="H349" s="33"/>
      <c r="I349" s="30"/>
      <c r="J349" s="43" t="e">
        <f t="shared" si="3"/>
        <v>#DIV/0!</v>
      </c>
      <c r="K349" s="18"/>
      <c r="L349" s="18"/>
      <c r="M349" s="17"/>
      <c r="N349" s="17"/>
      <c r="O349" s="17"/>
    </row>
    <row r="350" spans="1:15" hidden="1">
      <c r="A350">
        <v>343</v>
      </c>
      <c r="B350" s="17"/>
      <c r="C350" s="17"/>
      <c r="D350" s="17"/>
      <c r="E350" s="28"/>
      <c r="F350" s="28"/>
      <c r="G350" s="19"/>
      <c r="H350" s="33"/>
      <c r="I350" s="30"/>
      <c r="J350" s="43" t="e">
        <f t="shared" si="3"/>
        <v>#DIV/0!</v>
      </c>
      <c r="K350" s="18"/>
      <c r="L350" s="18"/>
      <c r="M350" s="17"/>
      <c r="N350" s="17"/>
      <c r="O350" s="17"/>
    </row>
    <row r="351" spans="1:15" hidden="1">
      <c r="A351">
        <v>344</v>
      </c>
      <c r="B351" s="17"/>
      <c r="C351" s="17"/>
      <c r="D351" s="17"/>
      <c r="E351" s="28"/>
      <c r="F351" s="28"/>
      <c r="G351" s="19"/>
      <c r="H351" s="33"/>
      <c r="I351" s="30"/>
      <c r="J351" s="9" t="e">
        <f t="shared" si="3"/>
        <v>#DIV/0!</v>
      </c>
      <c r="K351" s="18"/>
      <c r="L351" s="18"/>
      <c r="M351" s="17"/>
      <c r="N351" s="17"/>
      <c r="O351" s="17"/>
    </row>
    <row r="352" spans="1:15" hidden="1">
      <c r="A352">
        <v>345</v>
      </c>
      <c r="B352" s="17"/>
      <c r="C352" s="17"/>
      <c r="D352" s="17"/>
      <c r="E352" s="28"/>
      <c r="F352" s="28"/>
      <c r="G352" s="19"/>
      <c r="H352" s="33"/>
      <c r="I352" s="30"/>
      <c r="J352" s="43" t="e">
        <f t="shared" si="3"/>
        <v>#DIV/0!</v>
      </c>
      <c r="K352" s="18"/>
      <c r="L352" s="18"/>
      <c r="M352" s="17"/>
      <c r="N352" s="17"/>
      <c r="O352" s="17"/>
    </row>
    <row r="353" spans="1:15" hidden="1">
      <c r="A353" s="42">
        <v>346</v>
      </c>
      <c r="B353" s="17"/>
      <c r="C353" s="17"/>
      <c r="D353" s="17"/>
      <c r="E353" s="28"/>
      <c r="F353" s="28"/>
      <c r="G353" s="19"/>
      <c r="H353" s="33"/>
      <c r="I353" s="30"/>
      <c r="J353" s="43" t="e">
        <f t="shared" si="3"/>
        <v>#DIV/0!</v>
      </c>
      <c r="K353" s="18"/>
      <c r="L353" s="18"/>
      <c r="M353" s="17"/>
      <c r="N353" s="17"/>
      <c r="O353" s="17"/>
    </row>
    <row r="354" spans="1:15" hidden="1">
      <c r="A354" s="42">
        <v>347</v>
      </c>
      <c r="B354" s="17"/>
      <c r="C354" s="17"/>
      <c r="D354" s="17"/>
      <c r="E354" s="28"/>
      <c r="F354" s="28"/>
      <c r="G354" s="19"/>
      <c r="H354" s="33"/>
      <c r="I354" s="30"/>
      <c r="J354" s="9" t="e">
        <f t="shared" si="3"/>
        <v>#DIV/0!</v>
      </c>
      <c r="K354" s="18"/>
      <c r="L354" s="18"/>
      <c r="M354" s="17"/>
      <c r="N354" s="17"/>
      <c r="O354" s="17"/>
    </row>
    <row r="355" spans="1:15" hidden="1">
      <c r="A355">
        <v>348</v>
      </c>
      <c r="B355" s="17"/>
      <c r="C355" s="17"/>
      <c r="D355" s="17"/>
      <c r="E355" s="28"/>
      <c r="F355" s="28"/>
      <c r="G355" s="19"/>
      <c r="H355" s="33"/>
      <c r="I355" s="30"/>
      <c r="J355" s="43" t="e">
        <f t="shared" si="3"/>
        <v>#DIV/0!</v>
      </c>
      <c r="K355" s="18"/>
      <c r="L355" s="18"/>
      <c r="M355" s="17"/>
      <c r="N355" s="17"/>
      <c r="O355" s="17"/>
    </row>
    <row r="356" spans="1:15" hidden="1">
      <c r="A356">
        <v>349</v>
      </c>
      <c r="B356" s="17"/>
      <c r="C356" s="17"/>
      <c r="D356" s="17"/>
      <c r="E356" s="28"/>
      <c r="F356" s="28"/>
      <c r="G356" s="19"/>
      <c r="H356" s="33"/>
      <c r="I356" s="30"/>
      <c r="J356" s="43" t="e">
        <f t="shared" si="3"/>
        <v>#DIV/0!</v>
      </c>
      <c r="K356" s="18"/>
      <c r="L356" s="18"/>
      <c r="M356" s="17"/>
      <c r="N356" s="17"/>
      <c r="O356" s="17"/>
    </row>
    <row r="357" spans="1:15" hidden="1">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75" sqref="B75"/>
    </sheetView>
  </sheetViews>
  <sheetFormatPr defaultRowHeight="13.5"/>
  <cols>
    <col min="2" max="2" width="28.25" customWidth="1"/>
    <col min="3" max="3" width="11.25" bestFit="1" customWidth="1"/>
    <col min="4" max="4" width="13.25" bestFit="1" customWidth="1"/>
    <col min="5" max="5" width="13" bestFit="1" customWidth="1"/>
    <col min="6" max="6" width="19.125" bestFit="1" customWidth="1"/>
    <col min="7" max="7" width="13.125" bestFit="1" customWidth="1"/>
    <col min="8" max="8" width="11.75" bestFit="1" customWidth="1"/>
    <col min="9" max="9" width="10.25" bestFit="1" customWidth="1"/>
  </cols>
  <sheetData>
    <row r="1" spans="1:10">
      <c r="A1" t="s">
        <v>0</v>
      </c>
      <c r="B1" s="1" t="str">
        <f>'[6]06山形県　電気購入額+配慮契約＋売却額'!B6</f>
        <v>山形県</v>
      </c>
      <c r="J1" s="86" t="s">
        <v>96</v>
      </c>
    </row>
    <row r="2" spans="1:10" ht="49.5" customHeight="1">
      <c r="B2" s="46"/>
      <c r="E2" s="821" t="s">
        <v>44</v>
      </c>
      <c r="F2" s="822"/>
      <c r="G2" s="823"/>
      <c r="H2" s="5">
        <f>SUMIF(G6:G356,"PPS",H6:H356)</f>
        <v>276178701</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276178701</v>
      </c>
      <c r="I5" s="75">
        <f>SUM(I6:I65)</f>
        <v>7988234</v>
      </c>
      <c r="J5" s="90">
        <f>H5/I5</f>
        <v>34.573186138513215</v>
      </c>
    </row>
    <row r="6" spans="1:10" ht="14.25" thickTop="1">
      <c r="A6">
        <v>1</v>
      </c>
      <c r="B6" s="17" t="s">
        <v>97</v>
      </c>
      <c r="C6" s="17" t="s">
        <v>98</v>
      </c>
      <c r="D6" s="17" t="s">
        <v>23</v>
      </c>
      <c r="E6" s="77">
        <v>11</v>
      </c>
      <c r="F6" s="17" t="s">
        <v>99</v>
      </c>
      <c r="G6" s="28" t="s">
        <v>54</v>
      </c>
      <c r="H6" s="5">
        <v>249130487</v>
      </c>
      <c r="I6" s="5">
        <v>7165099</v>
      </c>
      <c r="J6" s="91">
        <f>H6/I6</f>
        <v>34.769999270072894</v>
      </c>
    </row>
    <row r="7" spans="1:10">
      <c r="A7">
        <v>2</v>
      </c>
      <c r="B7" s="17" t="s">
        <v>100</v>
      </c>
      <c r="C7" s="17" t="s">
        <v>98</v>
      </c>
      <c r="D7" s="17" t="s">
        <v>23</v>
      </c>
      <c r="E7" s="77">
        <v>6</v>
      </c>
      <c r="F7" s="17" t="s">
        <v>101</v>
      </c>
      <c r="G7" s="28" t="s">
        <v>54</v>
      </c>
      <c r="H7" s="5">
        <v>27048214</v>
      </c>
      <c r="I7" s="5">
        <v>823135</v>
      </c>
      <c r="J7" s="92">
        <f t="shared" ref="J7:J65" si="0">H7/I7</f>
        <v>32.859997448778145</v>
      </c>
    </row>
    <row r="8" spans="1:10">
      <c r="A8">
        <v>3</v>
      </c>
      <c r="B8" s="17"/>
      <c r="C8" s="17"/>
      <c r="D8" s="17"/>
      <c r="E8" s="77"/>
      <c r="F8" s="17"/>
      <c r="G8" s="28"/>
      <c r="H8" s="5"/>
      <c r="I8" s="5"/>
      <c r="J8" s="17" t="e">
        <f t="shared" si="0"/>
        <v>#DIV/0!</v>
      </c>
    </row>
    <row r="9" spans="1:10" hidden="1">
      <c r="A9">
        <v>4</v>
      </c>
      <c r="B9" s="17"/>
      <c r="C9" s="17"/>
      <c r="D9" s="17"/>
      <c r="E9" s="17"/>
      <c r="F9" s="17"/>
      <c r="G9" s="28"/>
      <c r="H9" s="17"/>
      <c r="I9" s="17"/>
      <c r="J9" s="17" t="e">
        <f t="shared" si="0"/>
        <v>#DIV/0!</v>
      </c>
    </row>
    <row r="10" spans="1:10" hidden="1">
      <c r="A10">
        <v>5</v>
      </c>
      <c r="B10" s="17"/>
      <c r="C10" s="17"/>
      <c r="D10" s="17"/>
      <c r="E10" s="17"/>
      <c r="F10" s="17"/>
      <c r="G10" s="28"/>
      <c r="H10" s="17"/>
      <c r="I10" s="17"/>
      <c r="J10" s="17" t="e">
        <f t="shared" si="0"/>
        <v>#DIV/0!</v>
      </c>
    </row>
    <row r="11" spans="1:10" s="42" customFormat="1" hidden="1">
      <c r="A11" s="42">
        <v>6</v>
      </c>
      <c r="B11" s="19"/>
      <c r="C11" s="19"/>
      <c r="D11" s="19"/>
      <c r="E11" s="19"/>
      <c r="F11" s="19"/>
      <c r="G11" s="28"/>
      <c r="H11" s="19"/>
      <c r="I11" s="19"/>
      <c r="J11" s="17" t="e">
        <f t="shared" si="0"/>
        <v>#DIV/0!</v>
      </c>
    </row>
    <row r="12" spans="1:10" s="42" customFormat="1" hidden="1">
      <c r="A12" s="42">
        <v>7</v>
      </c>
      <c r="B12" s="19"/>
      <c r="C12" s="19"/>
      <c r="D12" s="19"/>
      <c r="E12" s="19"/>
      <c r="F12" s="19"/>
      <c r="G12" s="28"/>
      <c r="H12" s="19"/>
      <c r="I12" s="19"/>
      <c r="J12" s="17" t="e">
        <f t="shared" si="0"/>
        <v>#DIV/0!</v>
      </c>
    </row>
    <row r="13" spans="1:10" hidden="1">
      <c r="A13">
        <v>8</v>
      </c>
      <c r="B13" s="17"/>
      <c r="C13" s="17"/>
      <c r="D13" s="17"/>
      <c r="E13" s="17"/>
      <c r="F13" s="17"/>
      <c r="G13" s="28"/>
      <c r="H13" s="17"/>
      <c r="I13" s="17"/>
      <c r="J13" s="17" t="e">
        <f t="shared" si="0"/>
        <v>#DIV/0!</v>
      </c>
    </row>
    <row r="14" spans="1:10" hidden="1">
      <c r="A14">
        <v>9</v>
      </c>
      <c r="B14" s="17"/>
      <c r="C14" s="17"/>
      <c r="D14" s="17"/>
      <c r="E14" s="17"/>
      <c r="F14" s="17"/>
      <c r="G14" s="28"/>
      <c r="H14" s="17"/>
      <c r="I14" s="17"/>
      <c r="J14" s="17" t="e">
        <f t="shared" si="0"/>
        <v>#DIV/0!</v>
      </c>
    </row>
    <row r="15" spans="1:10" hidden="1">
      <c r="A15">
        <v>10</v>
      </c>
      <c r="B15" s="17"/>
      <c r="C15" s="17"/>
      <c r="D15" s="17"/>
      <c r="E15" s="17"/>
      <c r="F15" s="17"/>
      <c r="G15" s="28"/>
      <c r="H15" s="17"/>
      <c r="I15" s="17"/>
      <c r="J15" s="17" t="e">
        <f t="shared" si="0"/>
        <v>#DIV/0!</v>
      </c>
    </row>
    <row r="16" spans="1:10" hidden="1">
      <c r="A16" s="42">
        <v>11</v>
      </c>
      <c r="B16" s="17"/>
      <c r="C16" s="17"/>
      <c r="D16" s="17"/>
      <c r="E16" s="17"/>
      <c r="F16" s="17"/>
      <c r="G16" s="28"/>
      <c r="H16" s="17"/>
      <c r="I16" s="17"/>
      <c r="J16" s="17" t="e">
        <f t="shared" si="0"/>
        <v>#DIV/0!</v>
      </c>
    </row>
    <row r="17" spans="1:10" hidden="1">
      <c r="A17" s="42">
        <v>12</v>
      </c>
      <c r="B17" s="17"/>
      <c r="C17" s="17"/>
      <c r="D17" s="17"/>
      <c r="E17" s="17"/>
      <c r="F17" s="17"/>
      <c r="G17" s="28"/>
      <c r="H17" s="17"/>
      <c r="I17" s="17"/>
      <c r="J17" s="17" t="e">
        <f t="shared" si="0"/>
        <v>#DIV/0!</v>
      </c>
    </row>
    <row r="18" spans="1:10" hidden="1">
      <c r="A18">
        <v>13</v>
      </c>
      <c r="B18" s="17"/>
      <c r="C18" s="17"/>
      <c r="D18" s="17"/>
      <c r="E18" s="17"/>
      <c r="F18" s="17"/>
      <c r="G18" s="28"/>
      <c r="H18" s="17"/>
      <c r="I18" s="17"/>
      <c r="J18" s="17" t="e">
        <f t="shared" si="0"/>
        <v>#DIV/0!</v>
      </c>
    </row>
    <row r="19" spans="1:10" hidden="1">
      <c r="A19">
        <v>14</v>
      </c>
      <c r="B19" s="17"/>
      <c r="C19" s="17"/>
      <c r="D19" s="17"/>
      <c r="E19" s="17"/>
      <c r="F19" s="17"/>
      <c r="G19" s="28"/>
      <c r="H19" s="17"/>
      <c r="I19" s="17"/>
      <c r="J19" s="17" t="e">
        <f t="shared" si="0"/>
        <v>#DIV/0!</v>
      </c>
    </row>
    <row r="20" spans="1:10" hidden="1">
      <c r="A20">
        <v>15</v>
      </c>
      <c r="B20" s="17"/>
      <c r="C20" s="17"/>
      <c r="D20" s="17"/>
      <c r="E20" s="17"/>
      <c r="F20" s="17"/>
      <c r="G20" s="28"/>
      <c r="H20" s="17"/>
      <c r="I20" s="17"/>
      <c r="J20" s="17" t="e">
        <f t="shared" si="0"/>
        <v>#DIV/0!</v>
      </c>
    </row>
    <row r="21" spans="1:10" hidden="1">
      <c r="A21" s="42">
        <v>16</v>
      </c>
      <c r="B21" s="17"/>
      <c r="C21" s="17"/>
      <c r="D21" s="17"/>
      <c r="E21" s="17"/>
      <c r="F21" s="17"/>
      <c r="G21" s="28"/>
      <c r="H21" s="17"/>
      <c r="I21" s="17"/>
      <c r="J21" s="17" t="e">
        <f t="shared" si="0"/>
        <v>#DIV/0!</v>
      </c>
    </row>
    <row r="22" spans="1:10" hidden="1">
      <c r="A22" s="42">
        <v>17</v>
      </c>
      <c r="B22" s="17"/>
      <c r="C22" s="17"/>
      <c r="D22" s="17"/>
      <c r="E22" s="17"/>
      <c r="F22" s="17"/>
      <c r="G22" s="28"/>
      <c r="H22" s="17"/>
      <c r="I22" s="17"/>
      <c r="J22" s="17" t="e">
        <f t="shared" si="0"/>
        <v>#DIV/0!</v>
      </c>
    </row>
    <row r="23" spans="1:10" hidden="1">
      <c r="A23">
        <v>18</v>
      </c>
      <c r="B23" s="17"/>
      <c r="C23" s="17"/>
      <c r="D23" s="17"/>
      <c r="E23" s="17"/>
      <c r="F23" s="17"/>
      <c r="G23" s="28"/>
      <c r="H23" s="17"/>
      <c r="I23" s="17"/>
      <c r="J23" s="17" t="e">
        <f t="shared" si="0"/>
        <v>#DIV/0!</v>
      </c>
    </row>
    <row r="24" spans="1:10" hidden="1">
      <c r="A24">
        <v>19</v>
      </c>
      <c r="B24" s="17"/>
      <c r="C24" s="17"/>
      <c r="D24" s="17"/>
      <c r="E24" s="17"/>
      <c r="F24" s="17"/>
      <c r="G24" s="28"/>
      <c r="H24" s="17"/>
      <c r="I24" s="17"/>
      <c r="J24" s="17" t="e">
        <f t="shared" si="0"/>
        <v>#DIV/0!</v>
      </c>
    </row>
    <row r="25" spans="1:10" hidden="1">
      <c r="A25">
        <v>20</v>
      </c>
      <c r="B25" s="17"/>
      <c r="C25" s="17"/>
      <c r="D25" s="17"/>
      <c r="E25" s="17"/>
      <c r="F25" s="17"/>
      <c r="G25" s="28"/>
      <c r="H25" s="17"/>
      <c r="I25" s="17"/>
      <c r="J25" s="17" t="e">
        <f t="shared" si="0"/>
        <v>#DIV/0!</v>
      </c>
    </row>
    <row r="26" spans="1:10" hidden="1">
      <c r="A26" s="42">
        <v>21</v>
      </c>
      <c r="B26" s="17"/>
      <c r="C26" s="17"/>
      <c r="D26" s="17"/>
      <c r="E26" s="17"/>
      <c r="F26" s="17"/>
      <c r="G26" s="28"/>
      <c r="H26" s="17"/>
      <c r="I26" s="17"/>
      <c r="J26" s="17" t="e">
        <f t="shared" si="0"/>
        <v>#DIV/0!</v>
      </c>
    </row>
    <row r="27" spans="1:10" hidden="1">
      <c r="A27" s="42">
        <v>22</v>
      </c>
      <c r="B27" s="17"/>
      <c r="C27" s="17"/>
      <c r="D27" s="17"/>
      <c r="E27" s="17"/>
      <c r="F27" s="17"/>
      <c r="G27" s="28"/>
      <c r="H27" s="17"/>
      <c r="I27" s="17"/>
      <c r="J27" s="17" t="e">
        <f t="shared" si="0"/>
        <v>#DIV/0!</v>
      </c>
    </row>
    <row r="28" spans="1:10" hidden="1">
      <c r="A28">
        <v>23</v>
      </c>
      <c r="B28" s="17"/>
      <c r="C28" s="17"/>
      <c r="D28" s="17"/>
      <c r="E28" s="17"/>
      <c r="F28" s="17"/>
      <c r="G28" s="28"/>
      <c r="H28" s="17"/>
      <c r="I28" s="17"/>
      <c r="J28" s="17" t="e">
        <f t="shared" si="0"/>
        <v>#DIV/0!</v>
      </c>
    </row>
    <row r="29" spans="1:10" hidden="1">
      <c r="A29">
        <v>24</v>
      </c>
      <c r="B29" s="17"/>
      <c r="C29" s="17"/>
      <c r="D29" s="17"/>
      <c r="E29" s="17"/>
      <c r="F29" s="17"/>
      <c r="G29" s="28"/>
      <c r="H29" s="17"/>
      <c r="I29" s="17"/>
      <c r="J29" s="17" t="e">
        <f t="shared" si="0"/>
        <v>#DIV/0!</v>
      </c>
    </row>
    <row r="30" spans="1:10" hidden="1">
      <c r="A30">
        <v>25</v>
      </c>
      <c r="B30" s="17"/>
      <c r="C30" s="17"/>
      <c r="D30" s="17"/>
      <c r="E30" s="17"/>
      <c r="F30" s="17"/>
      <c r="G30" s="28"/>
      <c r="H30" s="17"/>
      <c r="I30" s="17"/>
      <c r="J30" s="17" t="e">
        <f t="shared" si="0"/>
        <v>#DIV/0!</v>
      </c>
    </row>
    <row r="31" spans="1:10" hidden="1">
      <c r="A31" s="42">
        <v>26</v>
      </c>
      <c r="B31" s="17"/>
      <c r="C31" s="17"/>
      <c r="D31" s="17"/>
      <c r="E31" s="17"/>
      <c r="F31" s="17"/>
      <c r="G31" s="28"/>
      <c r="H31" s="17"/>
      <c r="I31" s="17"/>
      <c r="J31" s="17" t="e">
        <f t="shared" si="0"/>
        <v>#DIV/0!</v>
      </c>
    </row>
    <row r="32" spans="1:10" hidden="1">
      <c r="A32" s="42">
        <v>27</v>
      </c>
      <c r="B32" s="17"/>
      <c r="C32" s="17"/>
      <c r="D32" s="17"/>
      <c r="E32" s="17"/>
      <c r="F32" s="17"/>
      <c r="G32" s="28"/>
      <c r="H32" s="17"/>
      <c r="I32" s="17"/>
      <c r="J32" s="17" t="e">
        <f t="shared" si="0"/>
        <v>#DIV/0!</v>
      </c>
    </row>
    <row r="33" spans="1:10" hidden="1">
      <c r="A33">
        <v>28</v>
      </c>
      <c r="B33" s="17"/>
      <c r="C33" s="17"/>
      <c r="D33" s="17"/>
      <c r="E33" s="17"/>
      <c r="F33" s="17"/>
      <c r="G33" s="28"/>
      <c r="H33" s="17"/>
      <c r="I33" s="17"/>
      <c r="J33" s="17" t="e">
        <f t="shared" si="0"/>
        <v>#DIV/0!</v>
      </c>
    </row>
    <row r="34" spans="1:10" hidden="1">
      <c r="A34">
        <v>29</v>
      </c>
      <c r="B34" s="17"/>
      <c r="C34" s="17"/>
      <c r="D34" s="17"/>
      <c r="E34" s="17"/>
      <c r="F34" s="17"/>
      <c r="G34" s="28"/>
      <c r="H34" s="17"/>
      <c r="I34" s="17"/>
      <c r="J34" s="17" t="e">
        <f t="shared" si="0"/>
        <v>#DIV/0!</v>
      </c>
    </row>
    <row r="35" spans="1:10" hidden="1">
      <c r="A35">
        <v>30</v>
      </c>
      <c r="B35" s="17"/>
      <c r="C35" s="17"/>
      <c r="D35" s="17"/>
      <c r="E35" s="17"/>
      <c r="F35" s="17"/>
      <c r="G35" s="28"/>
      <c r="H35" s="17"/>
      <c r="I35" s="17"/>
      <c r="J35" s="17" t="e">
        <f t="shared" si="0"/>
        <v>#DIV/0!</v>
      </c>
    </row>
    <row r="36" spans="1:10" hidden="1">
      <c r="A36" s="42">
        <v>31</v>
      </c>
      <c r="B36" s="17"/>
      <c r="C36" s="17"/>
      <c r="D36" s="17"/>
      <c r="E36" s="17"/>
      <c r="F36" s="17"/>
      <c r="G36" s="28"/>
      <c r="H36" s="17"/>
      <c r="I36" s="17"/>
      <c r="J36" s="17" t="e">
        <f t="shared" si="0"/>
        <v>#DIV/0!</v>
      </c>
    </row>
    <row r="37" spans="1:10" hidden="1">
      <c r="A37" s="42">
        <v>32</v>
      </c>
      <c r="B37" s="17"/>
      <c r="C37" s="17"/>
      <c r="D37" s="17"/>
      <c r="E37" s="17"/>
      <c r="F37" s="17"/>
      <c r="G37" s="28"/>
      <c r="H37" s="17"/>
      <c r="I37" s="17"/>
      <c r="J37" s="17" t="e">
        <f t="shared" si="0"/>
        <v>#DIV/0!</v>
      </c>
    </row>
    <row r="38" spans="1:10" hidden="1">
      <c r="A38">
        <v>33</v>
      </c>
      <c r="B38" s="17"/>
      <c r="C38" s="17"/>
      <c r="D38" s="17"/>
      <c r="E38" s="17"/>
      <c r="F38" s="17"/>
      <c r="G38" s="28"/>
      <c r="H38" s="17"/>
      <c r="I38" s="17"/>
      <c r="J38" s="17" t="e">
        <f t="shared" si="0"/>
        <v>#DIV/0!</v>
      </c>
    </row>
    <row r="39" spans="1:10" hidden="1">
      <c r="A39">
        <v>34</v>
      </c>
      <c r="B39" s="17"/>
      <c r="C39" s="17"/>
      <c r="D39" s="17"/>
      <c r="E39" s="17"/>
      <c r="F39" s="17"/>
      <c r="G39" s="28"/>
      <c r="H39" s="17"/>
      <c r="I39" s="17"/>
      <c r="J39" s="17" t="e">
        <f t="shared" si="0"/>
        <v>#DIV/0!</v>
      </c>
    </row>
    <row r="40" spans="1:10" hidden="1">
      <c r="A40">
        <v>35</v>
      </c>
      <c r="B40" s="17"/>
      <c r="C40" s="17"/>
      <c r="D40" s="17"/>
      <c r="E40" s="17"/>
      <c r="F40" s="17"/>
      <c r="G40" s="28"/>
      <c r="H40" s="17"/>
      <c r="I40" s="17"/>
      <c r="J40" s="17" t="e">
        <f t="shared" si="0"/>
        <v>#DIV/0!</v>
      </c>
    </row>
    <row r="41" spans="1:10" hidden="1">
      <c r="A41" s="42">
        <v>36</v>
      </c>
      <c r="B41" s="17"/>
      <c r="C41" s="17"/>
      <c r="D41" s="17"/>
      <c r="E41" s="17"/>
      <c r="F41" s="17"/>
      <c r="G41" s="28"/>
      <c r="H41" s="17"/>
      <c r="I41" s="17"/>
      <c r="J41" s="17" t="e">
        <f t="shared" si="0"/>
        <v>#DIV/0!</v>
      </c>
    </row>
    <row r="42" spans="1:10" hidden="1">
      <c r="A42" s="42">
        <v>37</v>
      </c>
      <c r="B42" s="17"/>
      <c r="C42" s="17"/>
      <c r="D42" s="17"/>
      <c r="E42" s="17"/>
      <c r="F42" s="17"/>
      <c r="G42" s="28"/>
      <c r="H42" s="17"/>
      <c r="I42" s="17"/>
      <c r="J42" s="17" t="e">
        <f t="shared" si="0"/>
        <v>#DIV/0!</v>
      </c>
    </row>
    <row r="43" spans="1:10" hidden="1">
      <c r="A43">
        <v>38</v>
      </c>
      <c r="B43" s="17"/>
      <c r="C43" s="17"/>
      <c r="D43" s="17"/>
      <c r="E43" s="17"/>
      <c r="F43" s="17"/>
      <c r="G43" s="28"/>
      <c r="H43" s="17"/>
      <c r="I43" s="17"/>
      <c r="J43" s="17" t="e">
        <f t="shared" si="0"/>
        <v>#DIV/0!</v>
      </c>
    </row>
    <row r="44" spans="1:10" hidden="1">
      <c r="A44">
        <v>39</v>
      </c>
      <c r="B44" s="17"/>
      <c r="C44" s="17"/>
      <c r="D44" s="17"/>
      <c r="E44" s="17"/>
      <c r="F44" s="17"/>
      <c r="G44" s="28"/>
      <c r="H44" s="17"/>
      <c r="I44" s="17"/>
      <c r="J44" s="17" t="e">
        <f t="shared" si="0"/>
        <v>#DIV/0!</v>
      </c>
    </row>
    <row r="45" spans="1:10" hidden="1">
      <c r="A45">
        <v>40</v>
      </c>
      <c r="B45" s="17"/>
      <c r="C45" s="17"/>
      <c r="D45" s="17"/>
      <c r="E45" s="17"/>
      <c r="F45" s="17"/>
      <c r="G45" s="28"/>
      <c r="H45" s="17"/>
      <c r="I45" s="17"/>
      <c r="J45" s="17" t="e">
        <f t="shared" si="0"/>
        <v>#DIV/0!</v>
      </c>
    </row>
    <row r="46" spans="1:10" hidden="1">
      <c r="A46" s="42">
        <v>41</v>
      </c>
      <c r="B46" s="17"/>
      <c r="C46" s="17"/>
      <c r="D46" s="17"/>
      <c r="E46" s="17"/>
      <c r="F46" s="17"/>
      <c r="G46" s="28"/>
      <c r="H46" s="17"/>
      <c r="I46" s="17"/>
      <c r="J46" s="17" t="e">
        <f t="shared" si="0"/>
        <v>#DIV/0!</v>
      </c>
    </row>
    <row r="47" spans="1:10" hidden="1">
      <c r="A47" s="42">
        <v>42</v>
      </c>
      <c r="B47" s="17"/>
      <c r="C47" s="17"/>
      <c r="D47" s="17"/>
      <c r="E47" s="17"/>
      <c r="F47" s="17"/>
      <c r="G47" s="28"/>
      <c r="H47" s="17"/>
      <c r="I47" s="17"/>
      <c r="J47" s="17" t="e">
        <f t="shared" si="0"/>
        <v>#DIV/0!</v>
      </c>
    </row>
    <row r="48" spans="1:10" hidden="1">
      <c r="A48">
        <v>43</v>
      </c>
      <c r="B48" s="17"/>
      <c r="C48" s="17"/>
      <c r="D48" s="17"/>
      <c r="E48" s="17"/>
      <c r="F48" s="17"/>
      <c r="G48" s="28"/>
      <c r="H48" s="17"/>
      <c r="I48" s="17"/>
      <c r="J48" s="17" t="e">
        <f t="shared" si="0"/>
        <v>#DIV/0!</v>
      </c>
    </row>
    <row r="49" spans="1:10" hidden="1">
      <c r="A49">
        <v>44</v>
      </c>
      <c r="B49" s="17"/>
      <c r="C49" s="17"/>
      <c r="D49" s="17"/>
      <c r="E49" s="17"/>
      <c r="F49" s="17"/>
      <c r="G49" s="28"/>
      <c r="H49" s="17"/>
      <c r="I49" s="17"/>
      <c r="J49" s="17" t="e">
        <f t="shared" si="0"/>
        <v>#DIV/0!</v>
      </c>
    </row>
    <row r="50" spans="1:10" hidden="1">
      <c r="A50">
        <v>45</v>
      </c>
      <c r="B50" s="17"/>
      <c r="C50" s="17"/>
      <c r="D50" s="17"/>
      <c r="E50" s="17"/>
      <c r="F50" s="17"/>
      <c r="G50" s="28"/>
      <c r="H50" s="17"/>
      <c r="I50" s="17"/>
      <c r="J50" s="17" t="e">
        <f t="shared" si="0"/>
        <v>#DIV/0!</v>
      </c>
    </row>
    <row r="51" spans="1:10" hidden="1">
      <c r="A51" s="42">
        <v>46</v>
      </c>
      <c r="B51" s="17"/>
      <c r="C51" s="17"/>
      <c r="D51" s="17"/>
      <c r="E51" s="17"/>
      <c r="F51" s="17"/>
      <c r="G51" s="28"/>
      <c r="H51" s="17"/>
      <c r="I51" s="17"/>
      <c r="J51" s="17" t="e">
        <f t="shared" si="0"/>
        <v>#DIV/0!</v>
      </c>
    </row>
    <row r="52" spans="1:10" hidden="1">
      <c r="A52" s="42">
        <v>47</v>
      </c>
      <c r="B52" s="17"/>
      <c r="C52" s="17"/>
      <c r="D52" s="17"/>
      <c r="E52" s="17"/>
      <c r="F52" s="17"/>
      <c r="G52" s="28"/>
      <c r="H52" s="17"/>
      <c r="I52" s="17"/>
      <c r="J52" s="17" t="e">
        <f t="shared" si="0"/>
        <v>#DIV/0!</v>
      </c>
    </row>
    <row r="53" spans="1:10" hidden="1">
      <c r="A53">
        <v>48</v>
      </c>
      <c r="B53" s="17"/>
      <c r="C53" s="17"/>
      <c r="D53" s="17"/>
      <c r="E53" s="17"/>
      <c r="F53" s="17"/>
      <c r="G53" s="28"/>
      <c r="H53" s="17"/>
      <c r="I53" s="17"/>
      <c r="J53" s="17" t="e">
        <f t="shared" si="0"/>
        <v>#DIV/0!</v>
      </c>
    </row>
    <row r="54" spans="1:10" hidden="1">
      <c r="A54">
        <v>49</v>
      </c>
      <c r="B54" s="17"/>
      <c r="C54" s="17"/>
      <c r="D54" s="17"/>
      <c r="E54" s="17"/>
      <c r="F54" s="17"/>
      <c r="G54" s="28"/>
      <c r="H54" s="17"/>
      <c r="I54" s="17"/>
      <c r="J54" s="17" t="e">
        <f t="shared" si="0"/>
        <v>#DIV/0!</v>
      </c>
    </row>
    <row r="55" spans="1:10" hidden="1">
      <c r="A55">
        <v>50</v>
      </c>
      <c r="B55" s="17"/>
      <c r="C55" s="17"/>
      <c r="D55" s="17"/>
      <c r="E55" s="17"/>
      <c r="F55" s="17"/>
      <c r="G55" s="28"/>
      <c r="H55" s="17"/>
      <c r="I55" s="17"/>
      <c r="J55" s="17" t="e">
        <f t="shared" si="0"/>
        <v>#DIV/0!</v>
      </c>
    </row>
    <row r="56" spans="1:10" hidden="1">
      <c r="A56" s="42">
        <v>51</v>
      </c>
      <c r="B56" s="17"/>
      <c r="C56" s="17"/>
      <c r="D56" s="17"/>
      <c r="E56" s="17"/>
      <c r="F56" s="17"/>
      <c r="G56" s="28"/>
      <c r="H56" s="17"/>
      <c r="I56" s="17"/>
      <c r="J56" s="17" t="e">
        <f t="shared" si="0"/>
        <v>#DIV/0!</v>
      </c>
    </row>
    <row r="57" spans="1:10" hidden="1">
      <c r="A57" s="42">
        <v>52</v>
      </c>
      <c r="B57" s="17"/>
      <c r="C57" s="17"/>
      <c r="D57" s="17"/>
      <c r="E57" s="17"/>
      <c r="F57" s="17"/>
      <c r="G57" s="28"/>
      <c r="H57" s="17"/>
      <c r="I57" s="17"/>
      <c r="J57" s="17" t="e">
        <f t="shared" si="0"/>
        <v>#DIV/0!</v>
      </c>
    </row>
    <row r="58" spans="1:10" hidden="1">
      <c r="A58">
        <v>53</v>
      </c>
      <c r="B58" s="17"/>
      <c r="C58" s="17"/>
      <c r="D58" s="17"/>
      <c r="E58" s="17"/>
      <c r="F58" s="17"/>
      <c r="G58" s="28"/>
      <c r="H58" s="17"/>
      <c r="I58" s="17"/>
      <c r="J58" s="17" t="e">
        <f t="shared" si="0"/>
        <v>#DIV/0!</v>
      </c>
    </row>
    <row r="59" spans="1:10" hidden="1">
      <c r="A59" s="42">
        <v>54</v>
      </c>
      <c r="B59" s="17"/>
      <c r="C59" s="17"/>
      <c r="D59" s="17"/>
      <c r="E59" s="17"/>
      <c r="F59" s="17"/>
      <c r="G59" s="28"/>
      <c r="H59" s="17"/>
      <c r="I59" s="17"/>
      <c r="J59" s="17" t="e">
        <f t="shared" si="0"/>
        <v>#DIV/0!</v>
      </c>
    </row>
    <row r="60" spans="1:10" hidden="1">
      <c r="A60" s="42">
        <v>55</v>
      </c>
      <c r="B60" s="17"/>
      <c r="C60" s="17"/>
      <c r="D60" s="17"/>
      <c r="E60" s="17"/>
      <c r="F60" s="17"/>
      <c r="G60" s="28"/>
      <c r="H60" s="17"/>
      <c r="I60" s="17"/>
      <c r="J60" s="17" t="e">
        <f t="shared" si="0"/>
        <v>#DIV/0!</v>
      </c>
    </row>
    <row r="61" spans="1:10" hidden="1">
      <c r="A61">
        <v>56</v>
      </c>
      <c r="B61" s="17"/>
      <c r="C61" s="17"/>
      <c r="D61" s="17"/>
      <c r="E61" s="17"/>
      <c r="F61" s="17"/>
      <c r="G61" s="28"/>
      <c r="H61" s="17"/>
      <c r="I61" s="17"/>
      <c r="J61" s="17" t="e">
        <f t="shared" si="0"/>
        <v>#DIV/0!</v>
      </c>
    </row>
    <row r="62" spans="1:10" hidden="1">
      <c r="A62" s="42">
        <v>57</v>
      </c>
      <c r="B62" s="17"/>
      <c r="C62" s="17"/>
      <c r="D62" s="17"/>
      <c r="E62" s="17"/>
      <c r="F62" s="17"/>
      <c r="G62" s="28"/>
      <c r="H62" s="17"/>
      <c r="I62" s="17"/>
      <c r="J62" s="17" t="e">
        <f t="shared" si="0"/>
        <v>#DIV/0!</v>
      </c>
    </row>
    <row r="63" spans="1:10" hidden="1">
      <c r="A63" s="42">
        <v>58</v>
      </c>
      <c r="B63" s="17"/>
      <c r="C63" s="17"/>
      <c r="D63" s="17"/>
      <c r="E63" s="17"/>
      <c r="F63" s="17"/>
      <c r="G63" s="28"/>
      <c r="H63" s="17"/>
      <c r="I63" s="17"/>
      <c r="J63" s="17" t="e">
        <f t="shared" si="0"/>
        <v>#DIV/0!</v>
      </c>
    </row>
    <row r="64" spans="1:10" hidden="1">
      <c r="A64">
        <v>59</v>
      </c>
      <c r="B64" s="17"/>
      <c r="C64" s="17"/>
      <c r="D64" s="17"/>
      <c r="E64" s="17"/>
      <c r="F64" s="17"/>
      <c r="G64" s="28"/>
      <c r="H64" s="17"/>
      <c r="I64" s="17"/>
      <c r="J64" s="17" t="e">
        <f t="shared" si="0"/>
        <v>#DIV/0!</v>
      </c>
    </row>
    <row r="65" spans="1:10" hidden="1">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K12" sqref="K12"/>
    </sheetView>
  </sheetViews>
  <sheetFormatPr defaultRowHeight="13.5"/>
  <cols>
    <col min="2" max="2" width="30.25" customWidth="1"/>
    <col min="3" max="3" width="11.25" bestFit="1" customWidth="1"/>
    <col min="4" max="4" width="9.25" bestFit="1" customWidth="1"/>
    <col min="5" max="5" width="13" bestFit="1" customWidth="1"/>
    <col min="6" max="6" width="17.5" bestFit="1" customWidth="1"/>
    <col min="7" max="7" width="13.125" bestFit="1" customWidth="1"/>
    <col min="8" max="8" width="13.25" bestFit="1" customWidth="1"/>
    <col min="9" max="9" width="11.75" bestFit="1" customWidth="1"/>
  </cols>
  <sheetData>
    <row r="1" spans="1:10">
      <c r="A1" t="s">
        <v>0</v>
      </c>
      <c r="B1" s="1" t="str">
        <f>'[6]06山形県　電気購入額+配慮契約＋売却額'!B6</f>
        <v>山形県</v>
      </c>
      <c r="J1" s="86" t="s">
        <v>102</v>
      </c>
    </row>
    <row r="2" spans="1:10" s="2" customFormat="1" ht="56.25" customHeight="1">
      <c r="B2" s="46"/>
      <c r="E2" s="821" t="s">
        <v>55</v>
      </c>
      <c r="F2" s="822"/>
      <c r="G2" s="823"/>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5146589423</v>
      </c>
      <c r="I5" s="75">
        <f>SUM(I6:I65)</f>
        <v>394542087</v>
      </c>
      <c r="J5" s="90">
        <f>H5/I5</f>
        <v>13.044462409912684</v>
      </c>
    </row>
    <row r="6" spans="1:10" ht="14.25" thickTop="1">
      <c r="A6">
        <v>1</v>
      </c>
      <c r="B6" s="17" t="s">
        <v>103</v>
      </c>
      <c r="C6" s="17" t="s">
        <v>98</v>
      </c>
      <c r="D6" s="17" t="s">
        <v>90</v>
      </c>
      <c r="E6" s="77"/>
      <c r="F6" s="17" t="s">
        <v>104</v>
      </c>
      <c r="G6" s="28" t="s">
        <v>78</v>
      </c>
      <c r="H6" s="5">
        <v>10563665</v>
      </c>
      <c r="I6" s="5">
        <v>2155850</v>
      </c>
      <c r="J6" s="92">
        <f t="shared" ref="J6:J65" si="0">H6/I6</f>
        <v>4.9000000000000004</v>
      </c>
    </row>
    <row r="7" spans="1:10">
      <c r="A7">
        <v>2</v>
      </c>
      <c r="B7" s="17" t="s">
        <v>105</v>
      </c>
      <c r="C7" s="17" t="s">
        <v>98</v>
      </c>
      <c r="D7" s="17" t="s">
        <v>90</v>
      </c>
      <c r="E7" s="77"/>
      <c r="F7" s="17" t="s">
        <v>104</v>
      </c>
      <c r="G7" s="28" t="s">
        <v>78</v>
      </c>
      <c r="H7" s="5">
        <v>13382536</v>
      </c>
      <c r="I7" s="5">
        <v>393604</v>
      </c>
      <c r="J7" s="92">
        <f t="shared" si="0"/>
        <v>34</v>
      </c>
    </row>
    <row r="8" spans="1:10">
      <c r="A8">
        <v>3</v>
      </c>
      <c r="B8" s="17" t="s">
        <v>106</v>
      </c>
      <c r="C8" s="17" t="s">
        <v>52</v>
      </c>
      <c r="D8" s="17" t="s">
        <v>90</v>
      </c>
      <c r="E8" s="77"/>
      <c r="F8" s="17" t="s">
        <v>104</v>
      </c>
      <c r="G8" s="28" t="s">
        <v>78</v>
      </c>
      <c r="H8" s="5">
        <v>5047032901</v>
      </c>
      <c r="I8" s="5">
        <v>389768663</v>
      </c>
      <c r="J8" s="92">
        <f t="shared" si="0"/>
        <v>12.948790860079995</v>
      </c>
    </row>
    <row r="9" spans="1:10">
      <c r="A9">
        <v>4</v>
      </c>
      <c r="B9" s="17" t="s">
        <v>107</v>
      </c>
      <c r="C9" s="17" t="s">
        <v>52</v>
      </c>
      <c r="D9" s="17" t="s">
        <v>90</v>
      </c>
      <c r="E9" s="17"/>
      <c r="F9" s="17" t="s">
        <v>104</v>
      </c>
      <c r="G9" s="28" t="s">
        <v>78</v>
      </c>
      <c r="H9" s="5">
        <v>12715320</v>
      </c>
      <c r="I9" s="5">
        <v>373980</v>
      </c>
      <c r="J9" s="92">
        <f t="shared" si="0"/>
        <v>34</v>
      </c>
    </row>
    <row r="10" spans="1:10">
      <c r="A10">
        <v>5</v>
      </c>
      <c r="B10" s="17" t="s">
        <v>107</v>
      </c>
      <c r="C10" s="17" t="s">
        <v>52</v>
      </c>
      <c r="D10" s="17" t="s">
        <v>90</v>
      </c>
      <c r="E10" s="17"/>
      <c r="F10" s="17" t="s">
        <v>104</v>
      </c>
      <c r="G10" s="28" t="s">
        <v>78</v>
      </c>
      <c r="H10" s="5">
        <v>8744868</v>
      </c>
      <c r="I10" s="5">
        <v>257202</v>
      </c>
      <c r="J10" s="92">
        <f t="shared" si="0"/>
        <v>34</v>
      </c>
    </row>
    <row r="11" spans="1:10">
      <c r="A11" s="42">
        <v>6</v>
      </c>
      <c r="B11" s="17" t="s">
        <v>107</v>
      </c>
      <c r="C11" s="17" t="s">
        <v>52</v>
      </c>
      <c r="D11" s="17" t="s">
        <v>90</v>
      </c>
      <c r="E11" s="17"/>
      <c r="F11" s="17" t="s">
        <v>104</v>
      </c>
      <c r="G11" s="28" t="s">
        <v>78</v>
      </c>
      <c r="H11" s="5">
        <v>54150133</v>
      </c>
      <c r="I11" s="5">
        <v>1592788</v>
      </c>
      <c r="J11" s="92">
        <f t="shared" si="0"/>
        <v>33.997074940293373</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hidden="1">
      <c r="A16" s="42">
        <v>11</v>
      </c>
      <c r="B16" s="17"/>
      <c r="C16" s="17"/>
      <c r="D16" s="17"/>
      <c r="E16" s="17"/>
      <c r="F16" s="17"/>
      <c r="G16" s="28"/>
      <c r="H16" s="17"/>
      <c r="I16" s="17"/>
      <c r="J16" s="17" t="e">
        <f t="shared" si="0"/>
        <v>#DIV/0!</v>
      </c>
    </row>
    <row r="17" spans="1:10" hidden="1">
      <c r="A17" s="42">
        <v>12</v>
      </c>
      <c r="B17" s="17"/>
      <c r="C17" s="17"/>
      <c r="D17" s="17"/>
      <c r="E17" s="17"/>
      <c r="F17" s="17"/>
      <c r="G17" s="28"/>
      <c r="H17" s="17"/>
      <c r="I17" s="17"/>
      <c r="J17" s="17" t="e">
        <f t="shared" si="0"/>
        <v>#DIV/0!</v>
      </c>
    </row>
    <row r="18" spans="1:10" hidden="1">
      <c r="A18">
        <v>13</v>
      </c>
      <c r="B18" s="17"/>
      <c r="C18" s="17"/>
      <c r="D18" s="17"/>
      <c r="E18" s="17"/>
      <c r="F18" s="17"/>
      <c r="G18" s="28"/>
      <c r="H18" s="17"/>
      <c r="I18" s="17"/>
      <c r="J18" s="17" t="e">
        <f t="shared" si="0"/>
        <v>#DIV/0!</v>
      </c>
    </row>
    <row r="19" spans="1:10" hidden="1">
      <c r="A19">
        <v>14</v>
      </c>
      <c r="B19" s="17"/>
      <c r="C19" s="17"/>
      <c r="D19" s="17"/>
      <c r="E19" s="17"/>
      <c r="F19" s="17"/>
      <c r="G19" s="28"/>
      <c r="H19" s="17"/>
      <c r="I19" s="17"/>
      <c r="J19" s="17" t="e">
        <f t="shared" si="0"/>
        <v>#DIV/0!</v>
      </c>
    </row>
    <row r="20" spans="1:10" hidden="1">
      <c r="A20">
        <v>15</v>
      </c>
      <c r="B20" s="17"/>
      <c r="C20" s="17"/>
      <c r="D20" s="17"/>
      <c r="E20" s="17"/>
      <c r="F20" s="17"/>
      <c r="G20" s="28"/>
      <c r="H20" s="17"/>
      <c r="I20" s="17"/>
      <c r="J20" s="17" t="e">
        <f t="shared" si="0"/>
        <v>#DIV/0!</v>
      </c>
    </row>
    <row r="21" spans="1:10" hidden="1">
      <c r="A21" s="42">
        <v>16</v>
      </c>
      <c r="B21" s="17"/>
      <c r="C21" s="17"/>
      <c r="D21" s="17"/>
      <c r="E21" s="17"/>
      <c r="F21" s="17"/>
      <c r="G21" s="28"/>
      <c r="H21" s="17"/>
      <c r="I21" s="17"/>
      <c r="J21" s="17" t="e">
        <f t="shared" si="0"/>
        <v>#DIV/0!</v>
      </c>
    </row>
    <row r="22" spans="1:10" hidden="1">
      <c r="A22" s="42">
        <v>17</v>
      </c>
      <c r="B22" s="17"/>
      <c r="C22" s="17"/>
      <c r="D22" s="17"/>
      <c r="E22" s="17"/>
      <c r="F22" s="17"/>
      <c r="G22" s="28"/>
      <c r="H22" s="17"/>
      <c r="I22" s="17"/>
      <c r="J22" s="17" t="e">
        <f t="shared" si="0"/>
        <v>#DIV/0!</v>
      </c>
    </row>
    <row r="23" spans="1:10" hidden="1">
      <c r="A23">
        <v>18</v>
      </c>
      <c r="B23" s="17"/>
      <c r="C23" s="17"/>
      <c r="D23" s="17"/>
      <c r="E23" s="17"/>
      <c r="F23" s="17"/>
      <c r="G23" s="28"/>
      <c r="H23" s="17"/>
      <c r="I23" s="17"/>
      <c r="J23" s="17" t="e">
        <f t="shared" si="0"/>
        <v>#DIV/0!</v>
      </c>
    </row>
    <row r="24" spans="1:10" hidden="1">
      <c r="A24">
        <v>19</v>
      </c>
      <c r="B24" s="17"/>
      <c r="C24" s="17"/>
      <c r="D24" s="17"/>
      <c r="E24" s="17"/>
      <c r="F24" s="17"/>
      <c r="G24" s="28"/>
      <c r="H24" s="17"/>
      <c r="I24" s="17"/>
      <c r="J24" s="17" t="e">
        <f t="shared" si="0"/>
        <v>#DIV/0!</v>
      </c>
    </row>
    <row r="25" spans="1:10" hidden="1">
      <c r="A25">
        <v>20</v>
      </c>
      <c r="B25" s="17"/>
      <c r="C25" s="17"/>
      <c r="D25" s="17"/>
      <c r="E25" s="17"/>
      <c r="F25" s="17"/>
      <c r="G25" s="28"/>
      <c r="H25" s="17"/>
      <c r="I25" s="17"/>
      <c r="J25" s="17" t="e">
        <f t="shared" si="0"/>
        <v>#DIV/0!</v>
      </c>
    </row>
    <row r="26" spans="1:10" hidden="1">
      <c r="A26" s="42">
        <v>21</v>
      </c>
      <c r="B26" s="17"/>
      <c r="C26" s="17"/>
      <c r="D26" s="17"/>
      <c r="E26" s="17"/>
      <c r="F26" s="17"/>
      <c r="G26" s="28"/>
      <c r="H26" s="17"/>
      <c r="I26" s="17"/>
      <c r="J26" s="17" t="e">
        <f t="shared" si="0"/>
        <v>#DIV/0!</v>
      </c>
    </row>
    <row r="27" spans="1:10" hidden="1">
      <c r="A27" s="42">
        <v>22</v>
      </c>
      <c r="B27" s="17"/>
      <c r="C27" s="17"/>
      <c r="D27" s="17"/>
      <c r="E27" s="17"/>
      <c r="F27" s="17"/>
      <c r="G27" s="28"/>
      <c r="H27" s="17"/>
      <c r="I27" s="17"/>
      <c r="J27" s="17" t="e">
        <f t="shared" si="0"/>
        <v>#DIV/0!</v>
      </c>
    </row>
    <row r="28" spans="1:10" hidden="1">
      <c r="A28">
        <v>23</v>
      </c>
      <c r="B28" s="17"/>
      <c r="C28" s="17"/>
      <c r="D28" s="17"/>
      <c r="E28" s="17"/>
      <c r="F28" s="17"/>
      <c r="G28" s="28"/>
      <c r="H28" s="17"/>
      <c r="I28" s="17"/>
      <c r="J28" s="17" t="e">
        <f t="shared" si="0"/>
        <v>#DIV/0!</v>
      </c>
    </row>
    <row r="29" spans="1:10" hidden="1">
      <c r="A29">
        <v>24</v>
      </c>
      <c r="B29" s="17"/>
      <c r="C29" s="17"/>
      <c r="D29" s="17"/>
      <c r="E29" s="17"/>
      <c r="F29" s="17"/>
      <c r="G29" s="28"/>
      <c r="H29" s="17"/>
      <c r="I29" s="17"/>
      <c r="J29" s="17" t="e">
        <f t="shared" si="0"/>
        <v>#DIV/0!</v>
      </c>
    </row>
    <row r="30" spans="1:10" hidden="1">
      <c r="A30">
        <v>25</v>
      </c>
      <c r="B30" s="17"/>
      <c r="C30" s="17"/>
      <c r="D30" s="17"/>
      <c r="E30" s="17"/>
      <c r="F30" s="17"/>
      <c r="G30" s="28"/>
      <c r="H30" s="17"/>
      <c r="I30" s="17"/>
      <c r="J30" s="17" t="e">
        <f t="shared" si="0"/>
        <v>#DIV/0!</v>
      </c>
    </row>
    <row r="31" spans="1:10" hidden="1">
      <c r="A31" s="42">
        <v>26</v>
      </c>
      <c r="B31" s="17"/>
      <c r="C31" s="17"/>
      <c r="D31" s="17"/>
      <c r="E31" s="17"/>
      <c r="F31" s="17"/>
      <c r="G31" s="28"/>
      <c r="H31" s="17"/>
      <c r="I31" s="17"/>
      <c r="J31" s="17" t="e">
        <f t="shared" si="0"/>
        <v>#DIV/0!</v>
      </c>
    </row>
    <row r="32" spans="1:10" hidden="1">
      <c r="A32" s="42">
        <v>27</v>
      </c>
      <c r="B32" s="17"/>
      <c r="C32" s="17"/>
      <c r="D32" s="17"/>
      <c r="E32" s="17"/>
      <c r="F32" s="17"/>
      <c r="G32" s="28"/>
      <c r="H32" s="17"/>
      <c r="I32" s="17"/>
      <c r="J32" s="17" t="e">
        <f t="shared" si="0"/>
        <v>#DIV/0!</v>
      </c>
    </row>
    <row r="33" spans="1:10" hidden="1">
      <c r="A33">
        <v>28</v>
      </c>
      <c r="B33" s="17"/>
      <c r="C33" s="17"/>
      <c r="D33" s="17"/>
      <c r="E33" s="17"/>
      <c r="F33" s="17"/>
      <c r="G33" s="28"/>
      <c r="H33" s="17"/>
      <c r="I33" s="17"/>
      <c r="J33" s="17" t="e">
        <f t="shared" si="0"/>
        <v>#DIV/0!</v>
      </c>
    </row>
    <row r="34" spans="1:10" hidden="1">
      <c r="A34">
        <v>29</v>
      </c>
      <c r="B34" s="17"/>
      <c r="C34" s="17"/>
      <c r="D34" s="17"/>
      <c r="E34" s="17"/>
      <c r="F34" s="17"/>
      <c r="G34" s="28"/>
      <c r="H34" s="17"/>
      <c r="I34" s="17"/>
      <c r="J34" s="17" t="e">
        <f t="shared" si="0"/>
        <v>#DIV/0!</v>
      </c>
    </row>
    <row r="35" spans="1:10" hidden="1">
      <c r="A35">
        <v>30</v>
      </c>
      <c r="B35" s="17"/>
      <c r="C35" s="17"/>
      <c r="D35" s="17"/>
      <c r="E35" s="17"/>
      <c r="F35" s="17"/>
      <c r="G35" s="28"/>
      <c r="H35" s="17"/>
      <c r="I35" s="17"/>
      <c r="J35" s="17" t="e">
        <f t="shared" si="0"/>
        <v>#DIV/0!</v>
      </c>
    </row>
    <row r="36" spans="1:10" hidden="1">
      <c r="A36" s="42">
        <v>31</v>
      </c>
      <c r="B36" s="17"/>
      <c r="C36" s="17"/>
      <c r="D36" s="17"/>
      <c r="E36" s="17"/>
      <c r="F36" s="17"/>
      <c r="G36" s="28"/>
      <c r="H36" s="17"/>
      <c r="I36" s="17"/>
      <c r="J36" s="17" t="e">
        <f t="shared" si="0"/>
        <v>#DIV/0!</v>
      </c>
    </row>
    <row r="37" spans="1:10" hidden="1">
      <c r="A37" s="42">
        <v>32</v>
      </c>
      <c r="B37" s="17"/>
      <c r="C37" s="17"/>
      <c r="D37" s="17"/>
      <c r="E37" s="17"/>
      <c r="F37" s="17"/>
      <c r="G37" s="28"/>
      <c r="H37" s="17"/>
      <c r="I37" s="17"/>
      <c r="J37" s="17" t="e">
        <f t="shared" si="0"/>
        <v>#DIV/0!</v>
      </c>
    </row>
    <row r="38" spans="1:10" hidden="1">
      <c r="A38">
        <v>33</v>
      </c>
      <c r="B38" s="17"/>
      <c r="C38" s="17"/>
      <c r="D38" s="17"/>
      <c r="E38" s="17"/>
      <c r="F38" s="17"/>
      <c r="G38" s="28"/>
      <c r="H38" s="17"/>
      <c r="I38" s="17"/>
      <c r="J38" s="17" t="e">
        <f t="shared" si="0"/>
        <v>#DIV/0!</v>
      </c>
    </row>
    <row r="39" spans="1:10" hidden="1">
      <c r="A39">
        <v>34</v>
      </c>
      <c r="B39" s="17"/>
      <c r="C39" s="17"/>
      <c r="D39" s="17"/>
      <c r="E39" s="17"/>
      <c r="F39" s="17"/>
      <c r="G39" s="28"/>
      <c r="H39" s="17"/>
      <c r="I39" s="17"/>
      <c r="J39" s="17" t="e">
        <f t="shared" si="0"/>
        <v>#DIV/0!</v>
      </c>
    </row>
    <row r="40" spans="1:10" hidden="1">
      <c r="A40">
        <v>35</v>
      </c>
      <c r="B40" s="17"/>
      <c r="C40" s="17"/>
      <c r="D40" s="17"/>
      <c r="E40" s="17"/>
      <c r="F40" s="17"/>
      <c r="G40" s="28"/>
      <c r="H40" s="17"/>
      <c r="I40" s="17"/>
      <c r="J40" s="17" t="e">
        <f t="shared" si="0"/>
        <v>#DIV/0!</v>
      </c>
    </row>
    <row r="41" spans="1:10" hidden="1">
      <c r="A41" s="42">
        <v>36</v>
      </c>
      <c r="B41" s="17"/>
      <c r="C41" s="17"/>
      <c r="D41" s="17"/>
      <c r="E41" s="17"/>
      <c r="F41" s="17"/>
      <c r="G41" s="28"/>
      <c r="H41" s="17"/>
      <c r="I41" s="17"/>
      <c r="J41" s="17" t="e">
        <f t="shared" si="0"/>
        <v>#DIV/0!</v>
      </c>
    </row>
    <row r="42" spans="1:10" hidden="1">
      <c r="A42" s="42">
        <v>37</v>
      </c>
      <c r="B42" s="17"/>
      <c r="C42" s="17"/>
      <c r="D42" s="17"/>
      <c r="E42" s="17"/>
      <c r="F42" s="17"/>
      <c r="G42" s="28"/>
      <c r="H42" s="17"/>
      <c r="I42" s="17"/>
      <c r="J42" s="17" t="e">
        <f t="shared" si="0"/>
        <v>#DIV/0!</v>
      </c>
    </row>
    <row r="43" spans="1:10" hidden="1">
      <c r="A43">
        <v>38</v>
      </c>
      <c r="B43" s="17"/>
      <c r="C43" s="17"/>
      <c r="D43" s="17"/>
      <c r="E43" s="17"/>
      <c r="F43" s="17"/>
      <c r="G43" s="28"/>
      <c r="H43" s="17"/>
      <c r="I43" s="17"/>
      <c r="J43" s="17" t="e">
        <f t="shared" si="0"/>
        <v>#DIV/0!</v>
      </c>
    </row>
    <row r="44" spans="1:10" hidden="1">
      <c r="A44">
        <v>39</v>
      </c>
      <c r="B44" s="17"/>
      <c r="C44" s="17"/>
      <c r="D44" s="17"/>
      <c r="E44" s="17"/>
      <c r="F44" s="17"/>
      <c r="G44" s="28"/>
      <c r="H44" s="17"/>
      <c r="I44" s="17"/>
      <c r="J44" s="17" t="e">
        <f t="shared" si="0"/>
        <v>#DIV/0!</v>
      </c>
    </row>
    <row r="45" spans="1:10" hidden="1">
      <c r="A45">
        <v>40</v>
      </c>
      <c r="B45" s="17"/>
      <c r="C45" s="17"/>
      <c r="D45" s="17"/>
      <c r="E45" s="17"/>
      <c r="F45" s="17"/>
      <c r="G45" s="28"/>
      <c r="H45" s="17"/>
      <c r="I45" s="17"/>
      <c r="J45" s="17" t="e">
        <f t="shared" si="0"/>
        <v>#DIV/0!</v>
      </c>
    </row>
    <row r="46" spans="1:10" hidden="1">
      <c r="A46" s="42">
        <v>41</v>
      </c>
      <c r="B46" s="17"/>
      <c r="C46" s="17"/>
      <c r="D46" s="17"/>
      <c r="E46" s="17"/>
      <c r="F46" s="17"/>
      <c r="G46" s="28"/>
      <c r="H46" s="17"/>
      <c r="I46" s="17"/>
      <c r="J46" s="17" t="e">
        <f t="shared" si="0"/>
        <v>#DIV/0!</v>
      </c>
    </row>
    <row r="47" spans="1:10" hidden="1">
      <c r="A47" s="42">
        <v>42</v>
      </c>
      <c r="B47" s="17"/>
      <c r="C47" s="17"/>
      <c r="D47" s="17"/>
      <c r="E47" s="17"/>
      <c r="F47" s="17"/>
      <c r="G47" s="28"/>
      <c r="H47" s="17"/>
      <c r="I47" s="17"/>
      <c r="J47" s="17" t="e">
        <f t="shared" si="0"/>
        <v>#DIV/0!</v>
      </c>
    </row>
    <row r="48" spans="1:10" hidden="1">
      <c r="A48">
        <v>43</v>
      </c>
      <c r="B48" s="17"/>
      <c r="C48" s="17"/>
      <c r="D48" s="17"/>
      <c r="E48" s="17"/>
      <c r="F48" s="17"/>
      <c r="G48" s="28"/>
      <c r="H48" s="17"/>
      <c r="I48" s="17"/>
      <c r="J48" s="17" t="e">
        <f t="shared" si="0"/>
        <v>#DIV/0!</v>
      </c>
    </row>
    <row r="49" spans="1:10" hidden="1">
      <c r="A49">
        <v>44</v>
      </c>
      <c r="B49" s="17"/>
      <c r="C49" s="17"/>
      <c r="D49" s="17"/>
      <c r="E49" s="17"/>
      <c r="F49" s="17"/>
      <c r="G49" s="28"/>
      <c r="H49" s="17"/>
      <c r="I49" s="17"/>
      <c r="J49" s="17" t="e">
        <f t="shared" si="0"/>
        <v>#DIV/0!</v>
      </c>
    </row>
    <row r="50" spans="1:10" hidden="1">
      <c r="A50">
        <v>45</v>
      </c>
      <c r="B50" s="17"/>
      <c r="C50" s="17"/>
      <c r="D50" s="17"/>
      <c r="E50" s="17"/>
      <c r="F50" s="17"/>
      <c r="G50" s="28"/>
      <c r="H50" s="17"/>
      <c r="I50" s="17"/>
      <c r="J50" s="17" t="e">
        <f t="shared" si="0"/>
        <v>#DIV/0!</v>
      </c>
    </row>
    <row r="51" spans="1:10" hidden="1">
      <c r="A51" s="42">
        <v>46</v>
      </c>
      <c r="B51" s="17"/>
      <c r="C51" s="17"/>
      <c r="D51" s="17"/>
      <c r="E51" s="17"/>
      <c r="F51" s="17"/>
      <c r="G51" s="28"/>
      <c r="H51" s="17"/>
      <c r="I51" s="17"/>
      <c r="J51" s="17" t="e">
        <f t="shared" si="0"/>
        <v>#DIV/0!</v>
      </c>
    </row>
    <row r="52" spans="1:10" hidden="1">
      <c r="A52" s="42">
        <v>47</v>
      </c>
      <c r="B52" s="17"/>
      <c r="C52" s="17"/>
      <c r="D52" s="17"/>
      <c r="E52" s="17"/>
      <c r="F52" s="17"/>
      <c r="G52" s="28"/>
      <c r="H52" s="17"/>
      <c r="I52" s="17"/>
      <c r="J52" s="17" t="e">
        <f t="shared" si="0"/>
        <v>#DIV/0!</v>
      </c>
    </row>
    <row r="53" spans="1:10" hidden="1">
      <c r="A53">
        <v>48</v>
      </c>
      <c r="B53" s="17"/>
      <c r="C53" s="17"/>
      <c r="D53" s="17"/>
      <c r="E53" s="17"/>
      <c r="F53" s="17"/>
      <c r="G53" s="28"/>
      <c r="H53" s="17"/>
      <c r="I53" s="17"/>
      <c r="J53" s="17" t="e">
        <f t="shared" si="0"/>
        <v>#DIV/0!</v>
      </c>
    </row>
    <row r="54" spans="1:10" hidden="1">
      <c r="A54">
        <v>49</v>
      </c>
      <c r="B54" s="17"/>
      <c r="C54" s="17"/>
      <c r="D54" s="17"/>
      <c r="E54" s="17"/>
      <c r="F54" s="17"/>
      <c r="G54" s="28"/>
      <c r="H54" s="17"/>
      <c r="I54" s="17"/>
      <c r="J54" s="17" t="e">
        <f t="shared" si="0"/>
        <v>#DIV/0!</v>
      </c>
    </row>
    <row r="55" spans="1:10" hidden="1">
      <c r="A55">
        <v>50</v>
      </c>
      <c r="B55" s="17"/>
      <c r="C55" s="17"/>
      <c r="D55" s="17"/>
      <c r="E55" s="17"/>
      <c r="F55" s="17"/>
      <c r="G55" s="28"/>
      <c r="H55" s="17"/>
      <c r="I55" s="17"/>
      <c r="J55" s="17" t="e">
        <f t="shared" si="0"/>
        <v>#DIV/0!</v>
      </c>
    </row>
    <row r="56" spans="1:10" hidden="1">
      <c r="A56" s="42">
        <v>51</v>
      </c>
      <c r="B56" s="17"/>
      <c r="C56" s="17"/>
      <c r="D56" s="17"/>
      <c r="E56" s="17"/>
      <c r="F56" s="17"/>
      <c r="G56" s="28"/>
      <c r="H56" s="17"/>
      <c r="I56" s="17"/>
      <c r="J56" s="17" t="e">
        <f t="shared" si="0"/>
        <v>#DIV/0!</v>
      </c>
    </row>
    <row r="57" spans="1:10" hidden="1">
      <c r="A57" s="42">
        <v>52</v>
      </c>
      <c r="B57" s="17"/>
      <c r="C57" s="17"/>
      <c r="D57" s="17"/>
      <c r="E57" s="17"/>
      <c r="F57" s="17"/>
      <c r="G57" s="28"/>
      <c r="H57" s="17"/>
      <c r="I57" s="17"/>
      <c r="J57" s="17" t="e">
        <f t="shared" si="0"/>
        <v>#DIV/0!</v>
      </c>
    </row>
    <row r="58" spans="1:10" hidden="1">
      <c r="A58">
        <v>53</v>
      </c>
      <c r="B58" s="17"/>
      <c r="C58" s="17"/>
      <c r="D58" s="17"/>
      <c r="E58" s="17"/>
      <c r="F58" s="17"/>
      <c r="G58" s="28"/>
      <c r="H58" s="17"/>
      <c r="I58" s="17"/>
      <c r="J58" s="17" t="e">
        <f t="shared" si="0"/>
        <v>#DIV/0!</v>
      </c>
    </row>
    <row r="59" spans="1:10" hidden="1">
      <c r="A59">
        <v>54</v>
      </c>
      <c r="B59" s="17"/>
      <c r="C59" s="17"/>
      <c r="D59" s="17"/>
      <c r="E59" s="17"/>
      <c r="F59" s="17"/>
      <c r="G59" s="28"/>
      <c r="H59" s="17"/>
      <c r="I59" s="17"/>
      <c r="J59" s="17" t="e">
        <f t="shared" si="0"/>
        <v>#DIV/0!</v>
      </c>
    </row>
    <row r="60" spans="1:10" hidden="1">
      <c r="A60">
        <v>55</v>
      </c>
      <c r="B60" s="17"/>
      <c r="C60" s="17"/>
      <c r="D60" s="17"/>
      <c r="E60" s="17"/>
      <c r="F60" s="17"/>
      <c r="G60" s="28"/>
      <c r="H60" s="17"/>
      <c r="I60" s="17"/>
      <c r="J60" s="17" t="e">
        <f t="shared" si="0"/>
        <v>#DIV/0!</v>
      </c>
    </row>
    <row r="61" spans="1:10" hidden="1">
      <c r="A61" s="42">
        <v>56</v>
      </c>
      <c r="B61" s="17"/>
      <c r="C61" s="17"/>
      <c r="D61" s="17"/>
      <c r="E61" s="17"/>
      <c r="F61" s="17"/>
      <c r="G61" s="28"/>
      <c r="H61" s="17"/>
      <c r="I61" s="17"/>
      <c r="J61" s="17" t="e">
        <f t="shared" si="0"/>
        <v>#DIV/0!</v>
      </c>
    </row>
    <row r="62" spans="1:10" hidden="1">
      <c r="A62" s="42">
        <v>57</v>
      </c>
      <c r="B62" s="17"/>
      <c r="C62" s="17"/>
      <c r="D62" s="17"/>
      <c r="E62" s="17"/>
      <c r="F62" s="17"/>
      <c r="G62" s="28"/>
      <c r="H62" s="17"/>
      <c r="I62" s="17"/>
      <c r="J62" s="17" t="e">
        <f t="shared" si="0"/>
        <v>#DIV/0!</v>
      </c>
    </row>
    <row r="63" spans="1:10" hidden="1">
      <c r="A63">
        <v>58</v>
      </c>
      <c r="B63" s="17"/>
      <c r="C63" s="17"/>
      <c r="D63" s="17"/>
      <c r="E63" s="17"/>
      <c r="F63" s="17"/>
      <c r="G63" s="28"/>
      <c r="H63" s="17"/>
      <c r="I63" s="17"/>
      <c r="J63" s="17" t="e">
        <f t="shared" si="0"/>
        <v>#DIV/0!</v>
      </c>
    </row>
    <row r="64" spans="1:10" hidden="1">
      <c r="A64">
        <v>59</v>
      </c>
      <c r="B64" s="17"/>
      <c r="C64" s="17"/>
      <c r="D64" s="17"/>
      <c r="E64" s="17"/>
      <c r="F64" s="17"/>
      <c r="G64" s="28"/>
      <c r="H64" s="17"/>
      <c r="I64" s="17"/>
      <c r="J64" s="17" t="e">
        <f t="shared" si="0"/>
        <v>#DIV/0!</v>
      </c>
    </row>
    <row r="65" spans="1:10" hidden="1">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str">
        <f>'[7]07福島県　電気購入額+配慮契約＋売却額'!B6</f>
        <v>福島県</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E8" sqref="E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str">
        <f>'[7]07福島県　電気購入額+配慮契約＋売却額'!B6</f>
        <v>福島県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23" sqref="H23"/>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str">
        <f>'[7]07福島県　電気購入額+配慮契約＋売却額'!B6</f>
        <v>福島県</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str">
        <f>'[7]07福島県　電気購入額+配慮契約＋売却額'!B6</f>
        <v>福島県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H36" sqref="H36"/>
    </sheetView>
  </sheetViews>
  <sheetFormatPr defaultRowHeight="13.5"/>
  <cols>
    <col min="2" max="2" width="25.625"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str">
        <f>'[8]08茨城県　電気購入額+配慮契約＋売却額'!B6</f>
        <v>茨城県</v>
      </c>
      <c r="I1" t="s">
        <v>1</v>
      </c>
    </row>
    <row r="2" spans="1:13" ht="54" customHeight="1">
      <c r="B2" s="4"/>
      <c r="E2" s="813" t="s">
        <v>2</v>
      </c>
      <c r="F2" s="813"/>
      <c r="G2" s="814"/>
      <c r="H2" s="5">
        <f>SUMIF(E8:E357,"PPS",H8:H357)</f>
        <v>938355725</v>
      </c>
      <c r="I2" s="6"/>
      <c r="J2" s="3"/>
    </row>
    <row r="3" spans="1:13" ht="57" customHeight="1">
      <c r="B3" s="2"/>
      <c r="E3" s="815" t="s">
        <v>3</v>
      </c>
      <c r="F3" s="815"/>
      <c r="G3" s="816"/>
      <c r="H3" s="5">
        <f>M7</f>
        <v>562909290</v>
      </c>
      <c r="I3" s="6"/>
      <c r="J3" s="7"/>
    </row>
    <row r="4" spans="1:13" s="7" customFormat="1" ht="55.5" customHeight="1">
      <c r="B4" s="8"/>
      <c r="E4" s="817" t="s">
        <v>4</v>
      </c>
      <c r="F4" s="817"/>
      <c r="G4" s="817"/>
      <c r="H4" s="9">
        <f>H3/I7</f>
        <v>1</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1501265015</v>
      </c>
      <c r="I7" s="23">
        <f>SUM(I8:I357)</f>
        <v>562909290</v>
      </c>
      <c r="J7" s="24">
        <f>H7/I7</f>
        <v>2.6669750200782794</v>
      </c>
      <c r="K7" s="25">
        <f>SUM(K8:K357)</f>
        <v>27969</v>
      </c>
      <c r="L7" s="26">
        <f>SUM(L8:L357)</f>
        <v>82509916</v>
      </c>
      <c r="M7" s="27">
        <f>SUM(M8:M357)</f>
        <v>562909290</v>
      </c>
    </row>
    <row r="8" spans="1:13" ht="41.25" thickTop="1">
      <c r="A8">
        <v>1</v>
      </c>
      <c r="B8" s="18" t="s">
        <v>108</v>
      </c>
      <c r="C8" s="35" t="s">
        <v>109</v>
      </c>
      <c r="D8" s="17" t="s">
        <v>110</v>
      </c>
      <c r="E8" s="40" t="s">
        <v>54</v>
      </c>
      <c r="F8" s="28" t="s">
        <v>23</v>
      </c>
      <c r="G8" s="38">
        <v>3</v>
      </c>
      <c r="H8" s="38">
        <v>129658348</v>
      </c>
      <c r="I8" s="41"/>
      <c r="J8" s="9" t="e">
        <f>H8/I8</f>
        <v>#DIV/0!</v>
      </c>
      <c r="K8" s="41">
        <v>2100</v>
      </c>
      <c r="L8" s="41">
        <v>8396100</v>
      </c>
      <c r="M8" s="17" t="str">
        <f t="shared" ref="M8:M16" si="0">IF(ISBLANK(I8),"",H8)</f>
        <v/>
      </c>
    </row>
    <row r="9" spans="1:13">
      <c r="A9">
        <v>2</v>
      </c>
      <c r="B9" s="39" t="s">
        <v>111</v>
      </c>
      <c r="C9" s="35" t="s">
        <v>109</v>
      </c>
      <c r="D9" s="40" t="s">
        <v>110</v>
      </c>
      <c r="E9" s="40" t="s">
        <v>54</v>
      </c>
      <c r="F9" s="35" t="s">
        <v>23</v>
      </c>
      <c r="G9" s="38">
        <v>1</v>
      </c>
      <c r="H9" s="38">
        <v>37618392</v>
      </c>
      <c r="I9" s="41"/>
      <c r="J9" s="9" t="e">
        <f>H9/I9</f>
        <v>#DIV/0!</v>
      </c>
      <c r="K9" s="41">
        <v>565</v>
      </c>
      <c r="L9" s="41">
        <v>1489300</v>
      </c>
      <c r="M9" s="17" t="str">
        <f t="shared" si="0"/>
        <v/>
      </c>
    </row>
    <row r="10" spans="1:13" ht="36">
      <c r="A10">
        <v>3</v>
      </c>
      <c r="B10" s="39" t="s">
        <v>112</v>
      </c>
      <c r="C10" s="35" t="s">
        <v>52</v>
      </c>
      <c r="D10" s="40" t="s">
        <v>113</v>
      </c>
      <c r="E10" s="40" t="s">
        <v>78</v>
      </c>
      <c r="F10" s="35" t="s">
        <v>23</v>
      </c>
      <c r="G10" s="38">
        <v>1</v>
      </c>
      <c r="H10" s="41">
        <v>322927950</v>
      </c>
      <c r="I10" s="41">
        <v>322927950</v>
      </c>
      <c r="J10" s="9">
        <f>H10/I10</f>
        <v>1</v>
      </c>
      <c r="K10" s="41">
        <v>2999</v>
      </c>
      <c r="L10" s="41">
        <v>19822652</v>
      </c>
      <c r="M10" s="32">
        <f t="shared" si="0"/>
        <v>322927950</v>
      </c>
    </row>
    <row r="11" spans="1:13" ht="24">
      <c r="A11">
        <v>4</v>
      </c>
      <c r="B11" s="39" t="s">
        <v>114</v>
      </c>
      <c r="C11" s="35" t="s">
        <v>83</v>
      </c>
      <c r="D11" s="40" t="s">
        <v>110</v>
      </c>
      <c r="E11" s="40" t="s">
        <v>54</v>
      </c>
      <c r="F11" s="35" t="s">
        <v>23</v>
      </c>
      <c r="G11" s="38">
        <v>4</v>
      </c>
      <c r="H11" s="38">
        <v>197922673</v>
      </c>
      <c r="I11" s="41"/>
      <c r="J11" s="9" t="e">
        <f>H11/I11</f>
        <v>#DIV/0!</v>
      </c>
      <c r="K11" s="93">
        <v>4568</v>
      </c>
      <c r="L11" s="93">
        <v>9881000</v>
      </c>
      <c r="M11" s="17" t="str">
        <f t="shared" si="0"/>
        <v/>
      </c>
    </row>
    <row r="12" spans="1:13" ht="36">
      <c r="A12">
        <v>5</v>
      </c>
      <c r="B12" s="34" t="s">
        <v>115</v>
      </c>
      <c r="C12" s="35" t="s">
        <v>83</v>
      </c>
      <c r="D12" s="40" t="s">
        <v>116</v>
      </c>
      <c r="E12" s="40" t="s">
        <v>54</v>
      </c>
      <c r="F12" s="35" t="s">
        <v>23</v>
      </c>
      <c r="G12" s="38">
        <v>4</v>
      </c>
      <c r="H12" s="38">
        <v>206699596</v>
      </c>
      <c r="I12" s="38"/>
      <c r="J12" s="9" t="e">
        <f t="shared" ref="J12:J75" si="1">H12/I12</f>
        <v>#DIV/0!</v>
      </c>
      <c r="K12" s="93">
        <v>5185</v>
      </c>
      <c r="L12" s="94">
        <v>10016000</v>
      </c>
      <c r="M12" s="17" t="str">
        <f t="shared" si="0"/>
        <v/>
      </c>
    </row>
    <row r="13" spans="1:13" s="42" customFormat="1" ht="24">
      <c r="A13" s="42">
        <v>6</v>
      </c>
      <c r="B13" s="39" t="s">
        <v>117</v>
      </c>
      <c r="C13" s="35" t="s">
        <v>83</v>
      </c>
      <c r="D13" s="40" t="s">
        <v>116</v>
      </c>
      <c r="E13" s="40" t="s">
        <v>54</v>
      </c>
      <c r="F13" s="35" t="s">
        <v>23</v>
      </c>
      <c r="G13" s="35">
        <v>4</v>
      </c>
      <c r="H13" s="38">
        <v>93185957</v>
      </c>
      <c r="I13" s="41"/>
      <c r="J13" s="9" t="e">
        <f t="shared" si="1"/>
        <v>#DIV/0!</v>
      </c>
      <c r="K13" s="95">
        <v>2682</v>
      </c>
      <c r="L13" s="95">
        <v>4445000</v>
      </c>
      <c r="M13" s="17" t="str">
        <f t="shared" si="0"/>
        <v/>
      </c>
    </row>
    <row r="14" spans="1:13" s="42" customFormat="1" ht="27" customHeight="1">
      <c r="A14" s="42">
        <v>7</v>
      </c>
      <c r="B14" s="96" t="s">
        <v>118</v>
      </c>
      <c r="C14" s="62" t="s">
        <v>83</v>
      </c>
      <c r="D14" s="97" t="s">
        <v>119</v>
      </c>
      <c r="E14" s="97" t="s">
        <v>54</v>
      </c>
      <c r="F14" s="62" t="s">
        <v>120</v>
      </c>
      <c r="G14" s="98">
        <v>2</v>
      </c>
      <c r="H14" s="98">
        <v>11782497</v>
      </c>
      <c r="I14" s="99"/>
      <c r="J14" s="100" t="e">
        <f t="shared" si="1"/>
        <v>#DIV/0!</v>
      </c>
      <c r="K14" s="99">
        <v>434</v>
      </c>
      <c r="L14" s="99">
        <v>540000</v>
      </c>
      <c r="M14" s="19" t="str">
        <f t="shared" si="0"/>
        <v/>
      </c>
    </row>
    <row r="15" spans="1:13" ht="36">
      <c r="A15">
        <v>8</v>
      </c>
      <c r="B15" s="96" t="s">
        <v>121</v>
      </c>
      <c r="C15" s="62" t="s">
        <v>122</v>
      </c>
      <c r="D15" s="97" t="s">
        <v>123</v>
      </c>
      <c r="E15" s="97" t="s">
        <v>54</v>
      </c>
      <c r="F15" s="62" t="s">
        <v>23</v>
      </c>
      <c r="G15" s="98">
        <v>3</v>
      </c>
      <c r="H15" s="98">
        <v>42852072</v>
      </c>
      <c r="I15" s="99"/>
      <c r="J15" s="100" t="e">
        <f t="shared" si="1"/>
        <v>#DIV/0!</v>
      </c>
      <c r="K15" s="99">
        <v>1000</v>
      </c>
      <c r="L15" s="99">
        <v>2383000</v>
      </c>
      <c r="M15" s="19" t="str">
        <f t="shared" si="0"/>
        <v/>
      </c>
    </row>
    <row r="16" spans="1:13" ht="40.5">
      <c r="A16">
        <v>9</v>
      </c>
      <c r="B16" s="18" t="s">
        <v>124</v>
      </c>
      <c r="C16" s="17" t="s">
        <v>125</v>
      </c>
      <c r="D16" s="17" t="s">
        <v>126</v>
      </c>
      <c r="E16" s="28" t="s">
        <v>78</v>
      </c>
      <c r="F16" s="35" t="s">
        <v>23</v>
      </c>
      <c r="G16" s="19">
        <v>3</v>
      </c>
      <c r="H16" s="33">
        <v>239981340</v>
      </c>
      <c r="I16" s="30">
        <v>239981340</v>
      </c>
      <c r="J16" s="43">
        <f t="shared" si="1"/>
        <v>1</v>
      </c>
      <c r="K16" s="73">
        <v>3360</v>
      </c>
      <c r="L16" s="73">
        <v>14728000</v>
      </c>
      <c r="M16" s="17">
        <f t="shared" si="0"/>
        <v>239981340</v>
      </c>
    </row>
    <row r="17" spans="1:13" ht="40.5">
      <c r="A17">
        <v>10</v>
      </c>
      <c r="B17" s="18" t="s">
        <v>127</v>
      </c>
      <c r="C17" s="17" t="s">
        <v>125</v>
      </c>
      <c r="D17" s="17" t="s">
        <v>116</v>
      </c>
      <c r="E17" s="28" t="s">
        <v>54</v>
      </c>
      <c r="F17" s="35" t="s">
        <v>23</v>
      </c>
      <c r="G17" s="19">
        <v>3</v>
      </c>
      <c r="H17" s="33">
        <v>95761838</v>
      </c>
      <c r="I17" s="30"/>
      <c r="J17" s="9" t="e">
        <f t="shared" si="1"/>
        <v>#DIV/0!</v>
      </c>
      <c r="K17" s="73">
        <v>2337</v>
      </c>
      <c r="L17" s="73">
        <v>4892400</v>
      </c>
      <c r="M17" s="17"/>
    </row>
    <row r="18" spans="1:13" ht="40.5">
      <c r="A18">
        <v>11</v>
      </c>
      <c r="B18" s="18" t="s">
        <v>128</v>
      </c>
      <c r="C18" s="17" t="s">
        <v>125</v>
      </c>
      <c r="D18" s="40" t="s">
        <v>110</v>
      </c>
      <c r="E18" s="28" t="s">
        <v>54</v>
      </c>
      <c r="F18" s="35" t="s">
        <v>23</v>
      </c>
      <c r="G18" s="19">
        <v>4</v>
      </c>
      <c r="H18" s="33">
        <v>30280370</v>
      </c>
      <c r="I18" s="30"/>
      <c r="J18" s="9" t="e">
        <f t="shared" si="1"/>
        <v>#DIV/0!</v>
      </c>
      <c r="K18" s="101">
        <v>1200</v>
      </c>
      <c r="L18" s="73">
        <v>1657000</v>
      </c>
      <c r="M18" s="17"/>
    </row>
    <row r="19" spans="1:13" ht="27">
      <c r="A19">
        <v>12</v>
      </c>
      <c r="B19" s="18" t="s">
        <v>129</v>
      </c>
      <c r="C19" s="17" t="s">
        <v>130</v>
      </c>
      <c r="D19" s="40" t="s">
        <v>110</v>
      </c>
      <c r="E19" s="28" t="s">
        <v>54</v>
      </c>
      <c r="F19" s="28" t="str">
        <f>$F$18</f>
        <v>一般競争入札</v>
      </c>
      <c r="G19" s="19">
        <v>2</v>
      </c>
      <c r="H19" s="33">
        <v>40897400</v>
      </c>
      <c r="I19" s="30"/>
      <c r="J19" s="9" t="e">
        <f t="shared" si="1"/>
        <v>#DIV/0!</v>
      </c>
      <c r="K19" s="73">
        <v>710</v>
      </c>
      <c r="L19" s="73">
        <v>1491264</v>
      </c>
      <c r="M19" s="17"/>
    </row>
    <row r="20" spans="1:13" ht="27">
      <c r="A20">
        <v>13</v>
      </c>
      <c r="B20" s="18" t="s">
        <v>131</v>
      </c>
      <c r="C20" s="17" t="s">
        <v>132</v>
      </c>
      <c r="D20" s="17" t="s">
        <v>116</v>
      </c>
      <c r="E20" s="28" t="s">
        <v>54</v>
      </c>
      <c r="F20" s="28" t="str">
        <f>$F$18</f>
        <v>一般競争入札</v>
      </c>
      <c r="G20" s="19">
        <v>1</v>
      </c>
      <c r="H20" s="33">
        <v>21465077</v>
      </c>
      <c r="I20" s="30"/>
      <c r="J20" s="9" t="e">
        <f t="shared" si="1"/>
        <v>#DIV/0!</v>
      </c>
      <c r="K20" s="73">
        <v>329</v>
      </c>
      <c r="L20" s="73">
        <v>1112000</v>
      </c>
      <c r="M20" s="17"/>
    </row>
    <row r="21" spans="1:13" ht="54">
      <c r="A21">
        <v>14</v>
      </c>
      <c r="B21" s="18" t="s">
        <v>133</v>
      </c>
      <c r="C21" s="17" t="s">
        <v>134</v>
      </c>
      <c r="D21" s="17" t="s">
        <v>116</v>
      </c>
      <c r="E21" s="28" t="s">
        <v>54</v>
      </c>
      <c r="F21" s="28" t="str">
        <f>$F$18</f>
        <v>一般競争入札</v>
      </c>
      <c r="G21" s="19">
        <v>1</v>
      </c>
      <c r="H21" s="33">
        <v>30231505</v>
      </c>
      <c r="I21" s="30"/>
      <c r="J21" s="9" t="e">
        <f t="shared" si="1"/>
        <v>#DIV/0!</v>
      </c>
      <c r="K21" s="73">
        <v>500</v>
      </c>
      <c r="L21" s="73">
        <v>1656200</v>
      </c>
      <c r="M21" s="17"/>
    </row>
    <row r="22" spans="1:13">
      <c r="A22">
        <v>15</v>
      </c>
      <c r="B22" s="18"/>
      <c r="C22" s="17"/>
      <c r="D22" s="17"/>
      <c r="E22" s="28"/>
      <c r="F22" s="28"/>
      <c r="G22" s="19"/>
      <c r="H22" s="33"/>
      <c r="I22" s="30"/>
      <c r="J22" s="43" t="e">
        <f t="shared" si="1"/>
        <v>#DIV/0!</v>
      </c>
      <c r="K22" s="73"/>
      <c r="L22" s="73"/>
      <c r="M22" s="17"/>
    </row>
    <row r="23" spans="1:13">
      <c r="A23" s="42">
        <v>16</v>
      </c>
      <c r="B23" s="18"/>
      <c r="C23" s="17"/>
      <c r="D23" s="17"/>
      <c r="E23" s="28"/>
      <c r="F23" s="28"/>
      <c r="G23" s="19"/>
      <c r="H23" s="33"/>
      <c r="I23" s="30"/>
      <c r="J23" s="43" t="e">
        <f t="shared" si="1"/>
        <v>#DIV/0!</v>
      </c>
      <c r="K23" s="73"/>
      <c r="L23" s="73"/>
      <c r="M23" s="17"/>
    </row>
    <row r="24" spans="1:13">
      <c r="A24" s="42">
        <v>17</v>
      </c>
      <c r="B24" s="17"/>
      <c r="C24" s="17"/>
      <c r="D24" s="17"/>
      <c r="E24" s="28"/>
      <c r="F24" s="28"/>
      <c r="G24" s="19"/>
      <c r="H24" s="33"/>
      <c r="I24" s="30"/>
      <c r="J24" s="9" t="e">
        <f t="shared" si="1"/>
        <v>#DIV/0!</v>
      </c>
      <c r="K24" s="73"/>
      <c r="L24" s="18"/>
      <c r="M24" s="17"/>
    </row>
    <row r="25" spans="1:13">
      <c r="A25">
        <v>18</v>
      </c>
      <c r="B25" s="17"/>
      <c r="C25" s="17"/>
      <c r="D25" s="17"/>
      <c r="E25" s="28"/>
      <c r="F25" s="28"/>
      <c r="G25" s="19"/>
      <c r="H25" s="33"/>
      <c r="I25" s="30"/>
      <c r="J25" s="43" t="e">
        <f t="shared" si="1"/>
        <v>#DIV/0!</v>
      </c>
      <c r="K25" s="73"/>
      <c r="L25" s="18"/>
      <c r="M25" s="17"/>
    </row>
    <row r="26" spans="1:13">
      <c r="A26">
        <v>19</v>
      </c>
      <c r="B26" s="17"/>
      <c r="C26" s="17"/>
      <c r="D26" s="17"/>
      <c r="E26" s="28"/>
      <c r="F26" s="28"/>
      <c r="G26" s="19"/>
      <c r="H26" s="33"/>
      <c r="I26" s="30"/>
      <c r="J26" s="43" t="e">
        <f t="shared" si="1"/>
        <v>#DIV/0!</v>
      </c>
      <c r="K26" s="73"/>
      <c r="L26" s="18"/>
      <c r="M26" s="17"/>
    </row>
    <row r="27" spans="1:13">
      <c r="A27">
        <v>20</v>
      </c>
      <c r="B27" s="17"/>
      <c r="C27" s="17"/>
      <c r="D27" s="17"/>
      <c r="E27" s="28"/>
      <c r="F27" s="28"/>
      <c r="G27" s="19"/>
      <c r="H27" s="33"/>
      <c r="I27" s="30"/>
      <c r="J27" s="9" t="e">
        <f t="shared" si="1"/>
        <v>#DIV/0!</v>
      </c>
      <c r="K27" s="73"/>
      <c r="L27" s="18"/>
      <c r="M27" s="17"/>
    </row>
    <row r="28" spans="1:13">
      <c r="A28">
        <v>21</v>
      </c>
      <c r="B28" s="17"/>
      <c r="C28" s="17"/>
      <c r="D28" s="17"/>
      <c r="E28" s="28"/>
      <c r="F28" s="28"/>
      <c r="G28" s="19"/>
      <c r="H28" s="33"/>
      <c r="I28" s="30"/>
      <c r="J28" s="9" t="e">
        <f t="shared" si="1"/>
        <v>#DIV/0!</v>
      </c>
      <c r="K28" s="73"/>
      <c r="L28" s="18"/>
      <c r="M28" s="17"/>
    </row>
    <row r="29" spans="1:13">
      <c r="A29">
        <v>22</v>
      </c>
      <c r="B29" s="17"/>
      <c r="C29" s="17"/>
      <c r="D29" s="17"/>
      <c r="E29" s="28"/>
      <c r="F29" s="28"/>
      <c r="G29" s="19"/>
      <c r="H29" s="33"/>
      <c r="I29" s="30"/>
      <c r="J29" s="9" t="e">
        <f t="shared" si="1"/>
        <v>#DIV/0!</v>
      </c>
      <c r="K29" s="73"/>
      <c r="L29" s="18"/>
      <c r="M29" s="17"/>
    </row>
    <row r="30" spans="1:13">
      <c r="A30">
        <v>23</v>
      </c>
      <c r="B30" s="17"/>
      <c r="C30" s="17"/>
      <c r="D30" s="17"/>
      <c r="E30" s="28"/>
      <c r="F30" s="28"/>
      <c r="G30" s="19"/>
      <c r="H30" s="33"/>
      <c r="I30" s="30"/>
      <c r="J30" s="9" t="e">
        <f t="shared" si="1"/>
        <v>#DIV/0!</v>
      </c>
      <c r="K30" s="73"/>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si="1"/>
        <v>#DIV/0!</v>
      </c>
      <c r="K75" s="18"/>
      <c r="L75" s="18"/>
      <c r="M75" s="17"/>
    </row>
    <row r="76" spans="1:13">
      <c r="A76">
        <v>69</v>
      </c>
      <c r="B76" s="17"/>
      <c r="C76" s="17"/>
      <c r="D76" s="17"/>
      <c r="E76" s="28"/>
      <c r="F76" s="28"/>
      <c r="G76" s="19"/>
      <c r="H76" s="33"/>
      <c r="I76" s="30"/>
      <c r="J76" s="43" t="e">
        <f t="shared" ref="J76:J139" si="2">H76/I76</f>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si="2"/>
        <v>#DIV/0!</v>
      </c>
      <c r="K139" s="18"/>
      <c r="L139" s="18"/>
      <c r="M139" s="17"/>
    </row>
    <row r="140" spans="1:13">
      <c r="A140">
        <v>133</v>
      </c>
      <c r="B140" s="17"/>
      <c r="C140" s="17"/>
      <c r="D140" s="17"/>
      <c r="E140" s="28"/>
      <c r="F140" s="28"/>
      <c r="G140" s="19"/>
      <c r="H140" s="33"/>
      <c r="I140" s="30"/>
      <c r="J140" s="43" t="e">
        <f t="shared" ref="J140:J203" si="3">H140/I140</f>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si="3"/>
        <v>#DIV/0!</v>
      </c>
      <c r="K203" s="18"/>
      <c r="L203" s="18"/>
      <c r="M203" s="17"/>
    </row>
    <row r="204" spans="1:13">
      <c r="A204" s="42">
        <v>197</v>
      </c>
      <c r="B204" s="17"/>
      <c r="C204" s="17"/>
      <c r="D204" s="17"/>
      <c r="E204" s="28"/>
      <c r="F204" s="28"/>
      <c r="G204" s="19"/>
      <c r="H204" s="33"/>
      <c r="I204" s="30"/>
      <c r="J204" s="9" t="e">
        <f t="shared" ref="J204:J267" si="4">H204/I204</f>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si="4"/>
        <v>#DIV/0!</v>
      </c>
      <c r="K267" s="18"/>
      <c r="L267" s="18"/>
      <c r="M267" s="17"/>
    </row>
    <row r="268" spans="1:13">
      <c r="A268">
        <v>261</v>
      </c>
      <c r="B268" s="17"/>
      <c r="C268" s="17"/>
      <c r="D268" s="17"/>
      <c r="E268" s="28"/>
      <c r="F268" s="28"/>
      <c r="G268" s="19"/>
      <c r="H268" s="33"/>
      <c r="I268" s="30"/>
      <c r="J268" s="43" t="e">
        <f t="shared" ref="J268:J331" si="5">H268/I268</f>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si="5"/>
        <v>#DIV/0!</v>
      </c>
      <c r="K331" s="18"/>
      <c r="L331" s="18"/>
      <c r="M331" s="17"/>
    </row>
    <row r="332" spans="1:13">
      <c r="A332">
        <v>325</v>
      </c>
      <c r="B332" s="17"/>
      <c r="C332" s="17"/>
      <c r="D332" s="17"/>
      <c r="E332" s="28"/>
      <c r="F332" s="28"/>
      <c r="G332" s="19"/>
      <c r="H332" s="33"/>
      <c r="I332" s="30"/>
      <c r="J332" s="43" t="e">
        <f t="shared" ref="J332:J357" si="6">H332/I332</f>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35" sqref="G3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str">
        <f>'[1]電気購入額+配慮契約＋売却額'!B6</f>
        <v>北海道</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G14" sqref="G1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str">
        <f>'[8]08茨城県　電気購入額+配慮契約＋売却額'!B6</f>
        <v>茨城県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O67" sqref="O6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str">
        <f>'[8]08茨城県　電気購入額+配慮契約＋売却額'!B6</f>
        <v>茨城県</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C9" sqref="C9"/>
    </sheetView>
  </sheetViews>
  <sheetFormatPr defaultRowHeight="13.5"/>
  <cols>
    <col min="1" max="1" width="9.125" bestFit="1" customWidth="1"/>
    <col min="2" max="2" width="20" customWidth="1"/>
    <col min="5" max="5" width="13.125" bestFit="1" customWidth="1"/>
    <col min="7" max="7" width="13.125" bestFit="1" customWidth="1"/>
    <col min="8" max="8" width="12.875" bestFit="1" customWidth="1"/>
    <col min="9" max="9" width="10.5" bestFit="1" customWidth="1"/>
    <col min="10" max="10" width="9.125" bestFit="1" customWidth="1"/>
  </cols>
  <sheetData>
    <row r="1" spans="1:10">
      <c r="A1" t="s">
        <v>0</v>
      </c>
      <c r="B1" s="1" t="str">
        <f>'[8]08茨城県　電気購入額+配慮契約＋売却額'!B6</f>
        <v>茨城県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111050442</v>
      </c>
      <c r="I5" s="75">
        <f>SUM(I6:I65)</f>
        <v>3248752</v>
      </c>
      <c r="J5" s="22">
        <f>H5/I5</f>
        <v>34.182492846483818</v>
      </c>
    </row>
    <row r="6" spans="1:10" ht="27.75" thickTop="1">
      <c r="A6">
        <v>1</v>
      </c>
      <c r="B6" s="102" t="s">
        <v>135</v>
      </c>
      <c r="C6" s="103" t="s">
        <v>136</v>
      </c>
      <c r="D6" s="17" t="s">
        <v>137</v>
      </c>
      <c r="E6" s="77">
        <v>1</v>
      </c>
      <c r="F6" s="103" t="s">
        <v>113</v>
      </c>
      <c r="G6" s="104" t="s">
        <v>78</v>
      </c>
      <c r="H6" s="5">
        <v>87093498</v>
      </c>
      <c r="I6" s="5">
        <v>2419264</v>
      </c>
      <c r="J6" s="76">
        <f>H6/I6</f>
        <v>35.999997519906884</v>
      </c>
    </row>
    <row r="7" spans="1:10" ht="40.5">
      <c r="A7">
        <v>2</v>
      </c>
      <c r="B7" s="18" t="s">
        <v>138</v>
      </c>
      <c r="C7" s="17" t="s">
        <v>136</v>
      </c>
      <c r="D7" s="17" t="s">
        <v>137</v>
      </c>
      <c r="E7" s="77">
        <v>1</v>
      </c>
      <c r="F7" s="103" t="s">
        <v>113</v>
      </c>
      <c r="G7" s="28" t="s">
        <v>78</v>
      </c>
      <c r="H7" s="5">
        <v>7545744</v>
      </c>
      <c r="I7" s="5">
        <v>419208</v>
      </c>
      <c r="J7" s="17">
        <f>H7/I7</f>
        <v>18</v>
      </c>
    </row>
    <row r="8" spans="1:10" ht="40.5">
      <c r="A8">
        <v>3</v>
      </c>
      <c r="B8" s="18" t="s">
        <v>139</v>
      </c>
      <c r="C8" s="17" t="s">
        <v>52</v>
      </c>
      <c r="D8" s="17" t="s">
        <v>140</v>
      </c>
      <c r="E8" s="77">
        <v>1</v>
      </c>
      <c r="F8" s="103" t="s">
        <v>141</v>
      </c>
      <c r="G8" s="28" t="s">
        <v>78</v>
      </c>
      <c r="H8" s="5">
        <v>16411200</v>
      </c>
      <c r="I8" s="5">
        <v>410280</v>
      </c>
      <c r="J8" s="76">
        <f>H8/I8</f>
        <v>40</v>
      </c>
    </row>
    <row r="9" spans="1:10">
      <c r="A9">
        <v>4</v>
      </c>
      <c r="B9" s="17"/>
      <c r="C9" s="17"/>
      <c r="D9" s="17"/>
      <c r="E9" s="17"/>
      <c r="F9" s="17"/>
      <c r="G9" s="28"/>
      <c r="H9" s="17"/>
      <c r="I9" s="17"/>
      <c r="J9" s="17" t="e">
        <f t="shared" ref="J9:J65" si="0">H9/I9</f>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10" workbookViewId="0">
      <selection activeCell="B8" sqref="B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1185705</v>
      </c>
      <c r="I2" s="6"/>
      <c r="J2" s="3"/>
    </row>
    <row r="3" spans="1:13" ht="57" customHeight="1">
      <c r="B3" s="2"/>
      <c r="E3" s="815" t="s">
        <v>3</v>
      </c>
      <c r="F3" s="815"/>
      <c r="G3" s="816"/>
      <c r="H3" s="5">
        <f>M7</f>
        <v>187353</v>
      </c>
      <c r="I3" s="6"/>
      <c r="J3" s="7"/>
    </row>
    <row r="4" spans="1:13" s="7" customFormat="1" ht="55.5" customHeight="1">
      <c r="B4" s="8"/>
      <c r="E4" s="817" t="s">
        <v>4</v>
      </c>
      <c r="F4" s="817"/>
      <c r="G4" s="817"/>
      <c r="H4" s="9">
        <f>H3/I7</f>
        <v>0.59565261625134325</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1185705</v>
      </c>
      <c r="I7" s="23">
        <f>SUM(I8:I357)</f>
        <v>314534</v>
      </c>
      <c r="J7" s="24">
        <f>H7/I7</f>
        <v>3.7697196487502147</v>
      </c>
      <c r="K7" s="25">
        <f>SUM(K8:K357)</f>
        <v>126235</v>
      </c>
      <c r="L7" s="26">
        <f>SUM(L8:L357)</f>
        <v>48252198</v>
      </c>
      <c r="M7" s="27">
        <f>SUM(M8:M357)</f>
        <v>187353</v>
      </c>
    </row>
    <row r="8" spans="1:13" ht="14.25" thickTop="1">
      <c r="A8">
        <v>1</v>
      </c>
      <c r="B8" s="105" t="s">
        <v>142</v>
      </c>
      <c r="C8" s="40" t="s">
        <v>143</v>
      </c>
      <c r="D8" s="40" t="s">
        <v>144</v>
      </c>
      <c r="E8" s="40" t="s">
        <v>54</v>
      </c>
      <c r="F8" s="35" t="s">
        <v>23</v>
      </c>
      <c r="G8" s="38">
        <v>3</v>
      </c>
      <c r="H8" s="38">
        <v>113135</v>
      </c>
      <c r="I8" s="41"/>
      <c r="J8" s="9" t="e">
        <f>H8/I8</f>
        <v>#DIV/0!</v>
      </c>
      <c r="K8" s="41">
        <v>1900</v>
      </c>
      <c r="L8" s="41">
        <v>6855000</v>
      </c>
      <c r="M8" s="17" t="str">
        <f>IF(ISBLANK(I8),"",H8)</f>
        <v/>
      </c>
    </row>
    <row r="9" spans="1:13">
      <c r="A9">
        <v>2</v>
      </c>
      <c r="B9" s="105" t="s">
        <v>145</v>
      </c>
      <c r="C9" s="40" t="s">
        <v>143</v>
      </c>
      <c r="D9" s="40" t="s">
        <v>146</v>
      </c>
      <c r="E9" s="40" t="s">
        <v>54</v>
      </c>
      <c r="F9" s="35" t="s">
        <v>23</v>
      </c>
      <c r="G9" s="38">
        <v>5</v>
      </c>
      <c r="H9" s="38">
        <v>70927</v>
      </c>
      <c r="I9" s="41"/>
      <c r="J9" s="9" t="e">
        <f t="shared" ref="J9:J72" si="0">H9/I9</f>
        <v>#DIV/0!</v>
      </c>
      <c r="K9" s="41">
        <v>1871</v>
      </c>
      <c r="L9" s="41">
        <v>3500000</v>
      </c>
      <c r="M9" s="17" t="str">
        <f>IF(ISBLANK(I9),"",H9)</f>
        <v/>
      </c>
    </row>
    <row r="10" spans="1:13">
      <c r="A10">
        <v>3</v>
      </c>
      <c r="B10" s="105" t="s">
        <v>147</v>
      </c>
      <c r="C10" s="40" t="s">
        <v>148</v>
      </c>
      <c r="D10" s="40" t="s">
        <v>149</v>
      </c>
      <c r="E10" s="40" t="s">
        <v>54</v>
      </c>
      <c r="F10" s="35" t="s">
        <v>75</v>
      </c>
      <c r="G10" s="38">
        <v>2</v>
      </c>
      <c r="H10" s="38">
        <v>6406</v>
      </c>
      <c r="I10" s="41">
        <v>6406</v>
      </c>
      <c r="J10" s="9">
        <f t="shared" si="0"/>
        <v>1</v>
      </c>
      <c r="K10" s="41">
        <v>317</v>
      </c>
      <c r="L10" s="41">
        <v>343700</v>
      </c>
      <c r="M10" s="17"/>
    </row>
    <row r="11" spans="1:13">
      <c r="A11">
        <v>4</v>
      </c>
      <c r="B11" s="105" t="s">
        <v>150</v>
      </c>
      <c r="C11" s="40" t="s">
        <v>132</v>
      </c>
      <c r="D11" s="40" t="s">
        <v>149</v>
      </c>
      <c r="E11" s="40" t="s">
        <v>54</v>
      </c>
      <c r="F11" s="35" t="s">
        <v>23</v>
      </c>
      <c r="G11" s="38">
        <v>3</v>
      </c>
      <c r="H11" s="38">
        <v>103600</v>
      </c>
      <c r="I11" s="41">
        <v>103600</v>
      </c>
      <c r="J11" s="9">
        <f t="shared" si="0"/>
        <v>1</v>
      </c>
      <c r="K11" s="41">
        <v>1700</v>
      </c>
      <c r="L11" s="41">
        <v>5410</v>
      </c>
      <c r="M11" s="17" t="s">
        <v>151</v>
      </c>
    </row>
    <row r="12" spans="1:13">
      <c r="A12">
        <v>5</v>
      </c>
      <c r="B12" s="105" t="s">
        <v>152</v>
      </c>
      <c r="C12" s="40" t="s">
        <v>148</v>
      </c>
      <c r="D12" s="40" t="s">
        <v>149</v>
      </c>
      <c r="E12" s="37" t="s">
        <v>54</v>
      </c>
      <c r="F12" s="35" t="s">
        <v>23</v>
      </c>
      <c r="G12" s="38">
        <v>1</v>
      </c>
      <c r="H12" s="38">
        <v>30775</v>
      </c>
      <c r="I12" s="38"/>
      <c r="J12" s="9" t="e">
        <f t="shared" si="0"/>
        <v>#DIV/0!</v>
      </c>
      <c r="K12" s="35">
        <v>480</v>
      </c>
      <c r="L12" s="38">
        <v>1724000</v>
      </c>
      <c r="M12" s="17" t="str">
        <f>IF(ISBLANK(I12),"",H12)</f>
        <v/>
      </c>
    </row>
    <row r="13" spans="1:13" s="42" customFormat="1">
      <c r="A13" s="42">
        <v>6</v>
      </c>
      <c r="B13" s="105" t="s">
        <v>153</v>
      </c>
      <c r="C13" s="40" t="s">
        <v>132</v>
      </c>
      <c r="D13" s="40" t="s">
        <v>154</v>
      </c>
      <c r="E13" s="40" t="s">
        <v>54</v>
      </c>
      <c r="F13" s="35" t="s">
        <v>23</v>
      </c>
      <c r="G13" s="38">
        <v>1</v>
      </c>
      <c r="H13" s="38">
        <v>124656</v>
      </c>
      <c r="I13" s="41"/>
      <c r="J13" s="9" t="e">
        <f t="shared" si="0"/>
        <v>#DIV/0!</v>
      </c>
      <c r="K13" s="41">
        <v>1636</v>
      </c>
      <c r="L13" s="41">
        <v>6640000</v>
      </c>
      <c r="M13" s="17" t="str">
        <f>IF(ISBLANK(I13),"",H13)</f>
        <v/>
      </c>
    </row>
    <row r="14" spans="1:13" s="42" customFormat="1">
      <c r="A14" s="42">
        <v>7</v>
      </c>
      <c r="B14" s="105" t="s">
        <v>155</v>
      </c>
      <c r="C14" s="40" t="s">
        <v>156</v>
      </c>
      <c r="D14" s="40" t="s">
        <v>157</v>
      </c>
      <c r="E14" s="40" t="s">
        <v>54</v>
      </c>
      <c r="F14" s="35" t="s">
        <v>23</v>
      </c>
      <c r="G14" s="38">
        <v>3</v>
      </c>
      <c r="H14" s="38">
        <v>47376</v>
      </c>
      <c r="I14" s="41"/>
      <c r="J14" s="9" t="e">
        <f t="shared" si="0"/>
        <v>#DIV/0!</v>
      </c>
      <c r="K14" s="41">
        <v>650</v>
      </c>
      <c r="L14" s="41">
        <f>203000+211400+216200+228000+235200+206400+213200+208000+226600+235500+216600+233900</f>
        <v>2634000</v>
      </c>
      <c r="M14" s="17">
        <v>0</v>
      </c>
    </row>
    <row r="15" spans="1:13" ht="40.5">
      <c r="A15">
        <v>8</v>
      </c>
      <c r="B15" s="105" t="s">
        <v>158</v>
      </c>
      <c r="C15" s="40" t="s">
        <v>156</v>
      </c>
      <c r="D15" s="102" t="s">
        <v>159</v>
      </c>
      <c r="E15" s="40" t="s">
        <v>54</v>
      </c>
      <c r="F15" s="35" t="s">
        <v>23</v>
      </c>
      <c r="G15" s="38">
        <v>1</v>
      </c>
      <c r="H15" s="38">
        <v>6626</v>
      </c>
      <c r="I15" s="41"/>
      <c r="J15" s="9" t="e">
        <f t="shared" si="0"/>
        <v>#DIV/0!</v>
      </c>
      <c r="K15" s="41">
        <v>200</v>
      </c>
      <c r="L15" s="41">
        <f>82100+128600+60300</f>
        <v>271000</v>
      </c>
      <c r="M15" s="17">
        <v>0</v>
      </c>
    </row>
    <row r="16" spans="1:13" ht="48">
      <c r="A16">
        <v>9</v>
      </c>
      <c r="B16" s="34" t="s">
        <v>160</v>
      </c>
      <c r="C16" s="40" t="s">
        <v>161</v>
      </c>
      <c r="D16" s="40" t="s">
        <v>154</v>
      </c>
      <c r="E16" s="40" t="s">
        <v>54</v>
      </c>
      <c r="F16" s="35" t="s">
        <v>23</v>
      </c>
      <c r="G16" s="38">
        <v>3</v>
      </c>
      <c r="H16" s="106">
        <v>62127</v>
      </c>
      <c r="I16" s="41"/>
      <c r="J16" s="9" t="e">
        <f t="shared" si="0"/>
        <v>#DIV/0!</v>
      </c>
      <c r="K16" s="41">
        <v>1043</v>
      </c>
      <c r="L16" s="41">
        <v>3370000</v>
      </c>
      <c r="M16" s="17" t="str">
        <f t="shared" ref="M16:M21" si="1">IF(ISBLANK(I16),"",H16)</f>
        <v/>
      </c>
    </row>
    <row r="17" spans="1:13">
      <c r="A17">
        <v>10</v>
      </c>
      <c r="B17" s="105" t="s">
        <v>162</v>
      </c>
      <c r="C17" s="40" t="s">
        <v>163</v>
      </c>
      <c r="D17" s="103" t="s">
        <v>157</v>
      </c>
      <c r="E17" s="40" t="s">
        <v>54</v>
      </c>
      <c r="F17" s="35" t="s">
        <v>23</v>
      </c>
      <c r="G17" s="38">
        <v>1</v>
      </c>
      <c r="H17" s="38">
        <v>10625</v>
      </c>
      <c r="I17" s="41"/>
      <c r="J17" s="9" t="e">
        <f t="shared" si="0"/>
        <v>#DIV/0!</v>
      </c>
      <c r="K17" s="107">
        <v>340</v>
      </c>
      <c r="L17" s="41">
        <v>586000</v>
      </c>
      <c r="M17" s="17" t="str">
        <f t="shared" si="1"/>
        <v/>
      </c>
    </row>
    <row r="18" spans="1:13" ht="54">
      <c r="A18">
        <v>11</v>
      </c>
      <c r="B18" s="108" t="s">
        <v>164</v>
      </c>
      <c r="C18" s="40" t="s">
        <v>165</v>
      </c>
      <c r="D18" s="40" t="s">
        <v>154</v>
      </c>
      <c r="E18" s="40" t="s">
        <v>54</v>
      </c>
      <c r="F18" s="35" t="s">
        <v>23</v>
      </c>
      <c r="G18" s="38">
        <v>1</v>
      </c>
      <c r="H18" s="38">
        <v>59712</v>
      </c>
      <c r="I18" s="41"/>
      <c r="J18" s="9" t="e">
        <f t="shared" si="0"/>
        <v>#DIV/0!</v>
      </c>
      <c r="K18" s="109" t="s">
        <v>166</v>
      </c>
      <c r="L18" s="41">
        <v>3361060</v>
      </c>
      <c r="M18" s="17" t="str">
        <f t="shared" si="1"/>
        <v/>
      </c>
    </row>
    <row r="19" spans="1:13" ht="40.5">
      <c r="A19">
        <v>12</v>
      </c>
      <c r="B19" s="39" t="s">
        <v>167</v>
      </c>
      <c r="C19" s="110" t="s">
        <v>168</v>
      </c>
      <c r="D19" s="103" t="s">
        <v>157</v>
      </c>
      <c r="E19" s="40" t="s">
        <v>54</v>
      </c>
      <c r="F19" s="17" t="s">
        <v>23</v>
      </c>
      <c r="G19" s="38">
        <v>4</v>
      </c>
      <c r="H19" s="38">
        <v>362387</v>
      </c>
      <c r="I19" s="41"/>
      <c r="J19" s="9" t="e">
        <f t="shared" si="0"/>
        <v>#DIV/0!</v>
      </c>
      <c r="K19" s="41">
        <v>112881</v>
      </c>
      <c r="L19" s="111">
        <v>18952000</v>
      </c>
      <c r="M19" s="5" t="str">
        <f t="shared" si="1"/>
        <v/>
      </c>
    </row>
    <row r="20" spans="1:13">
      <c r="A20">
        <v>13</v>
      </c>
      <c r="B20" s="105" t="s">
        <v>169</v>
      </c>
      <c r="C20" s="40" t="s">
        <v>170</v>
      </c>
      <c r="D20" s="40" t="s">
        <v>154</v>
      </c>
      <c r="E20" s="40" t="s">
        <v>54</v>
      </c>
      <c r="F20" s="35" t="s">
        <v>23</v>
      </c>
      <c r="G20" s="38">
        <v>2</v>
      </c>
      <c r="H20" s="38">
        <v>82228</v>
      </c>
      <c r="I20" s="41">
        <v>86687</v>
      </c>
      <c r="J20" s="9">
        <f t="shared" si="0"/>
        <v>0.94856206813016941</v>
      </c>
      <c r="K20" s="41">
        <v>1100</v>
      </c>
      <c r="L20" s="41">
        <v>4451</v>
      </c>
      <c r="M20" s="17">
        <f t="shared" si="1"/>
        <v>82228</v>
      </c>
    </row>
    <row r="21" spans="1:13" ht="24">
      <c r="A21">
        <v>14</v>
      </c>
      <c r="B21" s="39" t="s">
        <v>171</v>
      </c>
      <c r="C21" s="40" t="s">
        <v>170</v>
      </c>
      <c r="D21" s="40" t="s">
        <v>154</v>
      </c>
      <c r="E21" s="40" t="s">
        <v>54</v>
      </c>
      <c r="F21" s="35" t="s">
        <v>23</v>
      </c>
      <c r="G21" s="38">
        <v>3</v>
      </c>
      <c r="H21" s="38">
        <v>105125</v>
      </c>
      <c r="I21" s="41">
        <v>117841</v>
      </c>
      <c r="J21" s="9">
        <f t="shared" si="0"/>
        <v>0.89209188652506344</v>
      </c>
      <c r="K21" s="41">
        <v>2117</v>
      </c>
      <c r="L21" s="41">
        <v>5577</v>
      </c>
      <c r="M21" s="17">
        <f t="shared" si="1"/>
        <v>105125</v>
      </c>
    </row>
    <row r="22" spans="1:13">
      <c r="A22">
        <v>15</v>
      </c>
      <c r="B22" s="17"/>
      <c r="C22" s="17"/>
      <c r="D22" s="17"/>
      <c r="E22" s="28"/>
      <c r="F22" s="28"/>
      <c r="G22" s="19"/>
      <c r="H22" s="33"/>
      <c r="I22" s="30"/>
      <c r="J22" s="43" t="e">
        <f t="shared" si="0"/>
        <v>#DIV/0!</v>
      </c>
      <c r="K22" s="18"/>
      <c r="L22" s="18"/>
      <c r="M22" s="17"/>
    </row>
    <row r="23" spans="1:13">
      <c r="A23" s="42">
        <v>16</v>
      </c>
      <c r="B23" s="17"/>
      <c r="C23" s="17"/>
      <c r="D23" s="17"/>
      <c r="E23" s="28"/>
      <c r="F23" s="28"/>
      <c r="G23" s="19"/>
      <c r="H23" s="33"/>
      <c r="I23" s="30"/>
      <c r="J23" s="43" t="e">
        <f t="shared" si="0"/>
        <v>#DIV/0!</v>
      </c>
      <c r="K23" s="18"/>
      <c r="L23" s="18"/>
      <c r="M23" s="17"/>
    </row>
    <row r="24" spans="1:13">
      <c r="A24" s="42">
        <v>17</v>
      </c>
      <c r="B24" s="17"/>
      <c r="C24" s="17"/>
      <c r="D24" s="17"/>
      <c r="E24" s="28"/>
      <c r="F24" s="28"/>
      <c r="G24" s="19"/>
      <c r="H24" s="33"/>
      <c r="I24" s="30"/>
      <c r="J24" s="9" t="e">
        <f t="shared" si="0"/>
        <v>#DIV/0!</v>
      </c>
      <c r="K24" s="18"/>
      <c r="L24" s="18"/>
      <c r="M24" s="17"/>
    </row>
    <row r="25" spans="1:13">
      <c r="A25">
        <v>18</v>
      </c>
      <c r="B25" s="17"/>
      <c r="C25" s="17"/>
      <c r="D25" s="17"/>
      <c r="E25" s="28"/>
      <c r="F25" s="28"/>
      <c r="G25" s="19"/>
      <c r="H25" s="33"/>
      <c r="I25" s="30"/>
      <c r="J25" s="43" t="e">
        <f t="shared" si="0"/>
        <v>#DIV/0!</v>
      </c>
      <c r="K25" s="18"/>
      <c r="L25" s="18"/>
      <c r="M25" s="17"/>
    </row>
    <row r="26" spans="1:13">
      <c r="A26">
        <v>19</v>
      </c>
      <c r="B26" s="17"/>
      <c r="C26" s="17"/>
      <c r="D26" s="17"/>
      <c r="E26" s="28"/>
      <c r="F26" s="28"/>
      <c r="G26" s="19"/>
      <c r="H26" s="33"/>
      <c r="I26" s="30"/>
      <c r="J26" s="43" t="e">
        <f t="shared" si="0"/>
        <v>#DIV/0!</v>
      </c>
      <c r="K26" s="18"/>
      <c r="L26" s="18"/>
      <c r="M26" s="17"/>
    </row>
    <row r="27" spans="1:13">
      <c r="A27">
        <v>20</v>
      </c>
      <c r="B27" s="17"/>
      <c r="C27" s="17"/>
      <c r="D27" s="17"/>
      <c r="E27" s="28"/>
      <c r="F27" s="28"/>
      <c r="G27" s="19"/>
      <c r="H27" s="33"/>
      <c r="I27" s="30"/>
      <c r="J27" s="9" t="e">
        <f t="shared" si="0"/>
        <v>#DIV/0!</v>
      </c>
      <c r="K27" s="18"/>
      <c r="L27" s="18"/>
      <c r="M27" s="17"/>
    </row>
    <row r="28" spans="1:13">
      <c r="A28">
        <v>21</v>
      </c>
      <c r="B28" s="17"/>
      <c r="C28" s="17"/>
      <c r="D28" s="17"/>
      <c r="E28" s="28"/>
      <c r="F28" s="28"/>
      <c r="G28" s="19"/>
      <c r="H28" s="33"/>
      <c r="I28" s="30"/>
      <c r="J28" s="9" t="e">
        <f t="shared" si="0"/>
        <v>#DIV/0!</v>
      </c>
      <c r="K28" s="18"/>
      <c r="L28" s="18"/>
      <c r="M28" s="17"/>
    </row>
    <row r="29" spans="1:13">
      <c r="A29">
        <v>22</v>
      </c>
      <c r="B29" s="17"/>
      <c r="C29" s="17"/>
      <c r="D29" s="17"/>
      <c r="E29" s="28"/>
      <c r="F29" s="28"/>
      <c r="G29" s="19"/>
      <c r="H29" s="33"/>
      <c r="I29" s="30"/>
      <c r="J29" s="9" t="e">
        <f t="shared" si="0"/>
        <v>#DIV/0!</v>
      </c>
      <c r="K29" s="18"/>
      <c r="L29" s="18"/>
      <c r="M29" s="17"/>
    </row>
    <row r="30" spans="1:13">
      <c r="A30">
        <v>23</v>
      </c>
      <c r="B30" s="17"/>
      <c r="C30" s="17"/>
      <c r="D30" s="17"/>
      <c r="E30" s="28"/>
      <c r="F30" s="28"/>
      <c r="G30" s="19"/>
      <c r="H30" s="33"/>
      <c r="I30" s="30"/>
      <c r="J30" s="9" t="e">
        <f t="shared" si="0"/>
        <v>#DIV/0!</v>
      </c>
      <c r="K30" s="18"/>
      <c r="L30" s="18"/>
      <c r="M30" s="17"/>
    </row>
    <row r="31" spans="1:13">
      <c r="A31">
        <v>24</v>
      </c>
      <c r="B31" s="17"/>
      <c r="C31" s="17"/>
      <c r="D31" s="17"/>
      <c r="E31" s="28"/>
      <c r="F31" s="28"/>
      <c r="G31" s="19"/>
      <c r="H31" s="33"/>
      <c r="I31" s="30"/>
      <c r="J31" s="43" t="e">
        <f t="shared" si="0"/>
        <v>#DIV/0!</v>
      </c>
      <c r="K31" s="18"/>
      <c r="L31" s="18"/>
      <c r="M31" s="17"/>
    </row>
    <row r="32" spans="1:13">
      <c r="A32">
        <v>25</v>
      </c>
      <c r="B32" s="17"/>
      <c r="C32" s="17"/>
      <c r="D32" s="17"/>
      <c r="E32" s="28"/>
      <c r="F32" s="28"/>
      <c r="G32" s="19"/>
      <c r="H32" s="33"/>
      <c r="I32" s="30"/>
      <c r="J32" s="43" t="e">
        <f t="shared" si="0"/>
        <v>#DIV/0!</v>
      </c>
      <c r="K32" s="18"/>
      <c r="L32" s="18"/>
      <c r="M32" s="17"/>
    </row>
    <row r="33" spans="1:13">
      <c r="A33" s="42">
        <v>26</v>
      </c>
      <c r="B33" s="17"/>
      <c r="C33" s="17"/>
      <c r="D33" s="17"/>
      <c r="E33" s="28"/>
      <c r="F33" s="28"/>
      <c r="G33" s="19"/>
      <c r="H33" s="33"/>
      <c r="I33" s="30"/>
      <c r="J33" s="9" t="e">
        <f t="shared" si="0"/>
        <v>#DIV/0!</v>
      </c>
      <c r="K33" s="18"/>
      <c r="L33" s="18"/>
      <c r="M33" s="17"/>
    </row>
    <row r="34" spans="1:13">
      <c r="A34" s="42">
        <v>27</v>
      </c>
      <c r="B34" s="17"/>
      <c r="C34" s="17"/>
      <c r="D34" s="17"/>
      <c r="E34" s="28"/>
      <c r="F34" s="28"/>
      <c r="G34" s="19"/>
      <c r="H34" s="33"/>
      <c r="I34" s="30"/>
      <c r="J34" s="43" t="e">
        <f t="shared" si="0"/>
        <v>#DIV/0!</v>
      </c>
      <c r="K34" s="18"/>
      <c r="L34" s="18"/>
      <c r="M34" s="17"/>
    </row>
    <row r="35" spans="1:13">
      <c r="A35">
        <v>28</v>
      </c>
      <c r="B35" s="17"/>
      <c r="C35" s="17"/>
      <c r="D35" s="17"/>
      <c r="E35" s="28"/>
      <c r="F35" s="28"/>
      <c r="G35" s="19"/>
      <c r="H35" s="33"/>
      <c r="I35" s="30"/>
      <c r="J35" s="43" t="e">
        <f t="shared" si="0"/>
        <v>#DIV/0!</v>
      </c>
      <c r="K35" s="18"/>
      <c r="L35" s="18"/>
      <c r="M35" s="17"/>
    </row>
    <row r="36" spans="1:13">
      <c r="A36">
        <v>29</v>
      </c>
      <c r="B36" s="17"/>
      <c r="C36" s="17"/>
      <c r="D36" s="17"/>
      <c r="E36" s="28"/>
      <c r="F36" s="28"/>
      <c r="G36" s="19"/>
      <c r="H36" s="33"/>
      <c r="I36" s="30"/>
      <c r="J36" s="9" t="e">
        <f t="shared" si="0"/>
        <v>#DIV/0!</v>
      </c>
      <c r="K36" s="18"/>
      <c r="L36" s="18"/>
      <c r="M36" s="17"/>
    </row>
    <row r="37" spans="1:13">
      <c r="A37">
        <v>30</v>
      </c>
      <c r="B37" s="17"/>
      <c r="C37" s="17"/>
      <c r="D37" s="17"/>
      <c r="E37" s="28"/>
      <c r="F37" s="28"/>
      <c r="G37" s="19"/>
      <c r="H37" s="33"/>
      <c r="I37" s="30"/>
      <c r="J37" s="9" t="e">
        <f t="shared" si="0"/>
        <v>#DIV/0!</v>
      </c>
      <c r="K37" s="18"/>
      <c r="L37" s="18"/>
      <c r="M37" s="17"/>
    </row>
    <row r="38" spans="1:13">
      <c r="A38">
        <v>31</v>
      </c>
      <c r="B38" s="17"/>
      <c r="C38" s="17"/>
      <c r="D38" s="17"/>
      <c r="E38" s="28"/>
      <c r="F38" s="28"/>
      <c r="G38" s="19"/>
      <c r="H38" s="33"/>
      <c r="I38" s="30"/>
      <c r="J38" s="9" t="e">
        <f t="shared" si="0"/>
        <v>#DIV/0!</v>
      </c>
      <c r="K38" s="18"/>
      <c r="L38" s="18"/>
      <c r="M38" s="17"/>
    </row>
    <row r="39" spans="1:13">
      <c r="A39">
        <v>32</v>
      </c>
      <c r="B39" s="17"/>
      <c r="C39" s="17"/>
      <c r="D39" s="17"/>
      <c r="E39" s="28"/>
      <c r="F39" s="28"/>
      <c r="G39" s="19"/>
      <c r="H39" s="33"/>
      <c r="I39" s="30"/>
      <c r="J39" s="9" t="e">
        <f t="shared" si="0"/>
        <v>#DIV/0!</v>
      </c>
      <c r="K39" s="18"/>
      <c r="L39" s="18"/>
      <c r="M39" s="17"/>
    </row>
    <row r="40" spans="1:13">
      <c r="A40">
        <v>33</v>
      </c>
      <c r="B40" s="17"/>
      <c r="C40" s="17"/>
      <c r="D40" s="17"/>
      <c r="E40" s="28"/>
      <c r="F40" s="28"/>
      <c r="G40" s="19"/>
      <c r="H40" s="33"/>
      <c r="I40" s="30"/>
      <c r="J40" s="43" t="e">
        <f t="shared" si="0"/>
        <v>#DIV/0!</v>
      </c>
      <c r="K40" s="18"/>
      <c r="L40" s="18"/>
      <c r="M40" s="17"/>
    </row>
    <row r="41" spans="1:13">
      <c r="A41">
        <v>34</v>
      </c>
      <c r="B41" s="17"/>
      <c r="C41" s="17"/>
      <c r="D41" s="17"/>
      <c r="E41" s="28"/>
      <c r="F41" s="28"/>
      <c r="G41" s="19"/>
      <c r="H41" s="33"/>
      <c r="I41" s="30"/>
      <c r="J41" s="43" t="e">
        <f t="shared" si="0"/>
        <v>#DIV/0!</v>
      </c>
      <c r="K41" s="18"/>
      <c r="L41" s="18"/>
      <c r="M41" s="17"/>
    </row>
    <row r="42" spans="1:13">
      <c r="A42">
        <v>35</v>
      </c>
      <c r="B42" s="17"/>
      <c r="C42" s="17"/>
      <c r="D42" s="17"/>
      <c r="E42" s="28"/>
      <c r="F42" s="28"/>
      <c r="G42" s="19"/>
      <c r="H42" s="33"/>
      <c r="I42" s="30"/>
      <c r="J42" s="9" t="e">
        <f t="shared" si="0"/>
        <v>#DIV/0!</v>
      </c>
      <c r="K42" s="18"/>
      <c r="L42" s="18"/>
      <c r="M42" s="17"/>
    </row>
    <row r="43" spans="1:13">
      <c r="A43" s="42">
        <v>36</v>
      </c>
      <c r="B43" s="17"/>
      <c r="C43" s="17"/>
      <c r="D43" s="17"/>
      <c r="E43" s="28"/>
      <c r="F43" s="28"/>
      <c r="G43" s="19"/>
      <c r="H43" s="33"/>
      <c r="I43" s="30"/>
      <c r="J43" s="43" t="e">
        <f t="shared" si="0"/>
        <v>#DIV/0!</v>
      </c>
      <c r="K43" s="18"/>
      <c r="L43" s="18"/>
      <c r="M43" s="17"/>
    </row>
    <row r="44" spans="1:13">
      <c r="A44" s="42">
        <v>37</v>
      </c>
      <c r="B44" s="17"/>
      <c r="C44" s="17"/>
      <c r="D44" s="17"/>
      <c r="E44" s="28"/>
      <c r="F44" s="28"/>
      <c r="G44" s="19"/>
      <c r="H44" s="33"/>
      <c r="I44" s="30"/>
      <c r="J44" s="43" t="e">
        <f t="shared" si="0"/>
        <v>#DIV/0!</v>
      </c>
      <c r="K44" s="18"/>
      <c r="L44" s="18"/>
      <c r="M44" s="17"/>
    </row>
    <row r="45" spans="1:13">
      <c r="A45">
        <v>38</v>
      </c>
      <c r="B45" s="17"/>
      <c r="C45" s="17"/>
      <c r="D45" s="17"/>
      <c r="E45" s="28"/>
      <c r="F45" s="28"/>
      <c r="G45" s="19"/>
      <c r="H45" s="33"/>
      <c r="I45" s="30"/>
      <c r="J45" s="9" t="e">
        <f t="shared" si="0"/>
        <v>#DIV/0!</v>
      </c>
      <c r="K45" s="18"/>
      <c r="L45" s="18"/>
      <c r="M45" s="17"/>
    </row>
    <row r="46" spans="1:13">
      <c r="A46">
        <v>39</v>
      </c>
      <c r="B46" s="17"/>
      <c r="C46" s="17"/>
      <c r="D46" s="17"/>
      <c r="E46" s="28"/>
      <c r="F46" s="28"/>
      <c r="G46" s="19"/>
      <c r="H46" s="33"/>
      <c r="I46" s="30"/>
      <c r="J46" s="9" t="e">
        <f t="shared" si="0"/>
        <v>#DIV/0!</v>
      </c>
      <c r="K46" s="18"/>
      <c r="L46" s="18"/>
      <c r="M46" s="17"/>
    </row>
    <row r="47" spans="1:13">
      <c r="A47">
        <v>40</v>
      </c>
      <c r="B47" s="17"/>
      <c r="C47" s="17"/>
      <c r="D47" s="17"/>
      <c r="E47" s="28"/>
      <c r="F47" s="28"/>
      <c r="G47" s="19"/>
      <c r="H47" s="33"/>
      <c r="I47" s="30"/>
      <c r="J47" s="9" t="e">
        <f t="shared" si="0"/>
        <v>#DIV/0!</v>
      </c>
      <c r="K47" s="18"/>
      <c r="L47" s="18"/>
      <c r="M47" s="17"/>
    </row>
    <row r="48" spans="1:13">
      <c r="A48">
        <v>41</v>
      </c>
      <c r="B48" s="17"/>
      <c r="C48" s="17"/>
      <c r="D48" s="17"/>
      <c r="E48" s="28"/>
      <c r="F48" s="28"/>
      <c r="G48" s="19"/>
      <c r="H48" s="33"/>
      <c r="I48" s="30"/>
      <c r="J48" s="9" t="e">
        <f t="shared" si="0"/>
        <v>#DIV/0!</v>
      </c>
      <c r="K48" s="18"/>
      <c r="L48" s="18"/>
      <c r="M48" s="17"/>
    </row>
    <row r="49" spans="1:13">
      <c r="A49">
        <v>42</v>
      </c>
      <c r="B49" s="17"/>
      <c r="C49" s="17"/>
      <c r="D49" s="17"/>
      <c r="E49" s="28"/>
      <c r="F49" s="28"/>
      <c r="G49" s="19"/>
      <c r="H49" s="33"/>
      <c r="I49" s="30"/>
      <c r="J49" s="43" t="e">
        <f t="shared" si="0"/>
        <v>#DIV/0!</v>
      </c>
      <c r="K49" s="18"/>
      <c r="L49" s="18"/>
      <c r="M49" s="17"/>
    </row>
    <row r="50" spans="1:13">
      <c r="A50">
        <v>43</v>
      </c>
      <c r="B50" s="17"/>
      <c r="C50" s="17"/>
      <c r="D50" s="17"/>
      <c r="E50" s="28"/>
      <c r="F50" s="28"/>
      <c r="G50" s="19"/>
      <c r="H50" s="33"/>
      <c r="I50" s="30"/>
      <c r="J50" s="43" t="e">
        <f t="shared" si="0"/>
        <v>#DIV/0!</v>
      </c>
      <c r="K50" s="18"/>
      <c r="L50" s="18"/>
      <c r="M50" s="17"/>
    </row>
    <row r="51" spans="1:13">
      <c r="A51">
        <v>44</v>
      </c>
      <c r="B51" s="17"/>
      <c r="C51" s="17"/>
      <c r="D51" s="17"/>
      <c r="E51" s="28"/>
      <c r="F51" s="28"/>
      <c r="G51" s="19"/>
      <c r="H51" s="33"/>
      <c r="I51" s="30"/>
      <c r="J51" s="9" t="e">
        <f t="shared" si="0"/>
        <v>#DIV/0!</v>
      </c>
      <c r="K51" s="18"/>
      <c r="L51" s="18"/>
      <c r="M51" s="17"/>
    </row>
    <row r="52" spans="1:13">
      <c r="A52">
        <v>45</v>
      </c>
      <c r="B52" s="17"/>
      <c r="C52" s="17"/>
      <c r="D52" s="17"/>
      <c r="E52" s="28"/>
      <c r="F52" s="28"/>
      <c r="G52" s="19"/>
      <c r="H52" s="33"/>
      <c r="I52" s="30"/>
      <c r="J52" s="43" t="e">
        <f t="shared" si="0"/>
        <v>#DIV/0!</v>
      </c>
      <c r="K52" s="18"/>
      <c r="L52" s="18"/>
      <c r="M52" s="17"/>
    </row>
    <row r="53" spans="1:13">
      <c r="A53" s="42">
        <v>46</v>
      </c>
      <c r="B53" s="17"/>
      <c r="C53" s="17"/>
      <c r="D53" s="17"/>
      <c r="E53" s="28"/>
      <c r="F53" s="28"/>
      <c r="G53" s="19"/>
      <c r="H53" s="33"/>
      <c r="I53" s="30"/>
      <c r="J53" s="43" t="e">
        <f t="shared" si="0"/>
        <v>#DIV/0!</v>
      </c>
      <c r="K53" s="18"/>
      <c r="L53" s="18"/>
      <c r="M53" s="17"/>
    </row>
    <row r="54" spans="1:13">
      <c r="A54" s="42">
        <v>47</v>
      </c>
      <c r="B54" s="17"/>
      <c r="C54" s="17"/>
      <c r="D54" s="17"/>
      <c r="E54" s="28"/>
      <c r="F54" s="28"/>
      <c r="G54" s="19"/>
      <c r="H54" s="33"/>
      <c r="I54" s="30"/>
      <c r="J54" s="9" t="e">
        <f t="shared" si="0"/>
        <v>#DIV/0!</v>
      </c>
      <c r="K54" s="18"/>
      <c r="L54" s="18"/>
      <c r="M54" s="17"/>
    </row>
    <row r="55" spans="1:13">
      <c r="A55">
        <v>48</v>
      </c>
      <c r="B55" s="17"/>
      <c r="C55" s="17"/>
      <c r="D55" s="17"/>
      <c r="E55" s="28"/>
      <c r="F55" s="28"/>
      <c r="G55" s="19"/>
      <c r="H55" s="33"/>
      <c r="I55" s="30"/>
      <c r="J55" s="9" t="e">
        <f t="shared" si="0"/>
        <v>#DIV/0!</v>
      </c>
      <c r="K55" s="18"/>
      <c r="L55" s="18"/>
      <c r="M55" s="17"/>
    </row>
    <row r="56" spans="1:13">
      <c r="A56">
        <v>49</v>
      </c>
      <c r="B56" s="17"/>
      <c r="C56" s="17"/>
      <c r="D56" s="17"/>
      <c r="E56" s="28"/>
      <c r="F56" s="28"/>
      <c r="G56" s="19"/>
      <c r="H56" s="33"/>
      <c r="I56" s="30"/>
      <c r="J56" s="9" t="e">
        <f t="shared" si="0"/>
        <v>#DIV/0!</v>
      </c>
      <c r="K56" s="18"/>
      <c r="L56" s="18"/>
      <c r="M56" s="17"/>
    </row>
    <row r="57" spans="1:13">
      <c r="A57">
        <v>50</v>
      </c>
      <c r="B57" s="17"/>
      <c r="C57" s="17"/>
      <c r="D57" s="17"/>
      <c r="E57" s="28"/>
      <c r="F57" s="28"/>
      <c r="G57" s="19"/>
      <c r="H57" s="33"/>
      <c r="I57" s="30"/>
      <c r="J57" s="9" t="e">
        <f t="shared" si="0"/>
        <v>#DIV/0!</v>
      </c>
      <c r="K57" s="18"/>
      <c r="L57" s="18"/>
      <c r="M57" s="17"/>
    </row>
    <row r="58" spans="1:13">
      <c r="A58">
        <v>51</v>
      </c>
      <c r="B58" s="17"/>
      <c r="C58" s="17"/>
      <c r="D58" s="17"/>
      <c r="E58" s="28"/>
      <c r="F58" s="28"/>
      <c r="G58" s="19"/>
      <c r="H58" s="33"/>
      <c r="I58" s="30"/>
      <c r="J58" s="43" t="e">
        <f t="shared" si="0"/>
        <v>#DIV/0!</v>
      </c>
      <c r="K58" s="18"/>
      <c r="L58" s="18"/>
      <c r="M58" s="17"/>
    </row>
    <row r="59" spans="1:13">
      <c r="A59">
        <v>52</v>
      </c>
      <c r="B59" s="17"/>
      <c r="C59" s="17"/>
      <c r="D59" s="17"/>
      <c r="E59" s="28"/>
      <c r="F59" s="28"/>
      <c r="G59" s="19"/>
      <c r="H59" s="33"/>
      <c r="I59" s="30"/>
      <c r="J59" s="43" t="e">
        <f t="shared" si="0"/>
        <v>#DIV/0!</v>
      </c>
      <c r="K59" s="18"/>
      <c r="L59" s="18"/>
      <c r="M59" s="17"/>
    </row>
    <row r="60" spans="1:13">
      <c r="A60">
        <v>53</v>
      </c>
      <c r="B60" s="17"/>
      <c r="C60" s="17"/>
      <c r="D60" s="17"/>
      <c r="E60" s="28"/>
      <c r="F60" s="28"/>
      <c r="G60" s="19"/>
      <c r="H60" s="33"/>
      <c r="I60" s="30"/>
      <c r="J60" s="9" t="e">
        <f t="shared" si="0"/>
        <v>#DIV/0!</v>
      </c>
      <c r="K60" s="18"/>
      <c r="L60" s="18"/>
      <c r="M60" s="17"/>
    </row>
    <row r="61" spans="1:13">
      <c r="A61">
        <v>54</v>
      </c>
      <c r="B61" s="17"/>
      <c r="C61" s="17"/>
      <c r="D61" s="17"/>
      <c r="E61" s="28"/>
      <c r="F61" s="28"/>
      <c r="G61" s="19"/>
      <c r="H61" s="33"/>
      <c r="I61" s="30"/>
      <c r="J61" s="43" t="e">
        <f t="shared" si="0"/>
        <v>#DIV/0!</v>
      </c>
      <c r="K61" s="18"/>
      <c r="L61" s="18"/>
      <c r="M61" s="17"/>
    </row>
    <row r="62" spans="1:13">
      <c r="A62">
        <v>55</v>
      </c>
      <c r="B62" s="17"/>
      <c r="C62" s="17"/>
      <c r="D62" s="17"/>
      <c r="E62" s="28"/>
      <c r="F62" s="28"/>
      <c r="G62" s="19"/>
      <c r="H62" s="33"/>
      <c r="I62" s="30"/>
      <c r="J62" s="43" t="e">
        <f t="shared" si="0"/>
        <v>#DIV/0!</v>
      </c>
      <c r="K62" s="18"/>
      <c r="L62" s="18"/>
      <c r="M62" s="17"/>
    </row>
    <row r="63" spans="1:13">
      <c r="A63" s="42">
        <v>56</v>
      </c>
      <c r="B63" s="17"/>
      <c r="C63" s="17"/>
      <c r="D63" s="17"/>
      <c r="E63" s="28"/>
      <c r="F63" s="28"/>
      <c r="G63" s="19"/>
      <c r="H63" s="33"/>
      <c r="I63" s="30"/>
      <c r="J63" s="9" t="e">
        <f t="shared" si="0"/>
        <v>#DIV/0!</v>
      </c>
      <c r="K63" s="18"/>
      <c r="L63" s="18"/>
      <c r="M63" s="17"/>
    </row>
    <row r="64" spans="1:13">
      <c r="A64" s="42">
        <v>57</v>
      </c>
      <c r="B64" s="17"/>
      <c r="C64" s="17"/>
      <c r="D64" s="17"/>
      <c r="E64" s="28"/>
      <c r="F64" s="28"/>
      <c r="G64" s="19"/>
      <c r="H64" s="33"/>
      <c r="I64" s="30"/>
      <c r="J64" s="9" t="e">
        <f t="shared" si="0"/>
        <v>#DIV/0!</v>
      </c>
      <c r="K64" s="18"/>
      <c r="L64" s="18"/>
      <c r="M64" s="17"/>
    </row>
    <row r="65" spans="1:13">
      <c r="A65">
        <v>58</v>
      </c>
      <c r="B65" s="17"/>
      <c r="C65" s="17"/>
      <c r="D65" s="17"/>
      <c r="E65" s="28"/>
      <c r="F65" s="28"/>
      <c r="G65" s="19"/>
      <c r="H65" s="33"/>
      <c r="I65" s="30"/>
      <c r="J65" s="9" t="e">
        <f t="shared" si="0"/>
        <v>#DIV/0!</v>
      </c>
      <c r="K65" s="18"/>
      <c r="L65" s="18"/>
      <c r="M65" s="17"/>
    </row>
    <row r="66" spans="1:13">
      <c r="A66">
        <v>59</v>
      </c>
      <c r="B66" s="17"/>
      <c r="C66" s="17"/>
      <c r="D66" s="17"/>
      <c r="E66" s="28"/>
      <c r="F66" s="28"/>
      <c r="G66" s="19"/>
      <c r="H66" s="33"/>
      <c r="I66" s="30"/>
      <c r="J66" s="9" t="e">
        <f t="shared" si="0"/>
        <v>#DIV/0!</v>
      </c>
      <c r="K66" s="18"/>
      <c r="L66" s="18"/>
      <c r="M66" s="17"/>
    </row>
    <row r="67" spans="1:13">
      <c r="A67">
        <v>60</v>
      </c>
      <c r="B67" s="17"/>
      <c r="C67" s="17"/>
      <c r="D67" s="17"/>
      <c r="E67" s="28"/>
      <c r="F67" s="28"/>
      <c r="G67" s="19"/>
      <c r="H67" s="33"/>
      <c r="I67" s="30"/>
      <c r="J67" s="43" t="e">
        <f t="shared" si="0"/>
        <v>#DIV/0!</v>
      </c>
      <c r="K67" s="18"/>
      <c r="L67" s="18"/>
      <c r="M67" s="17"/>
    </row>
    <row r="68" spans="1:13">
      <c r="A68">
        <v>61</v>
      </c>
      <c r="B68" s="17"/>
      <c r="C68" s="17"/>
      <c r="D68" s="17"/>
      <c r="E68" s="28"/>
      <c r="F68" s="28"/>
      <c r="G68" s="19"/>
      <c r="H68" s="33"/>
      <c r="I68" s="30"/>
      <c r="J68" s="43" t="e">
        <f t="shared" si="0"/>
        <v>#DIV/0!</v>
      </c>
      <c r="K68" s="18"/>
      <c r="L68" s="18"/>
      <c r="M68" s="17"/>
    </row>
    <row r="69" spans="1:13">
      <c r="A69">
        <v>62</v>
      </c>
      <c r="B69" s="17"/>
      <c r="C69" s="17"/>
      <c r="D69" s="17"/>
      <c r="E69" s="28"/>
      <c r="F69" s="28"/>
      <c r="G69" s="19"/>
      <c r="H69" s="33"/>
      <c r="I69" s="30"/>
      <c r="J69" s="9" t="e">
        <f t="shared" si="0"/>
        <v>#DIV/0!</v>
      </c>
      <c r="K69" s="18"/>
      <c r="L69" s="18"/>
      <c r="M69" s="17"/>
    </row>
    <row r="70" spans="1:13">
      <c r="A70">
        <v>63</v>
      </c>
      <c r="B70" s="17"/>
      <c r="C70" s="17"/>
      <c r="D70" s="17"/>
      <c r="E70" s="28"/>
      <c r="F70" s="28"/>
      <c r="G70" s="19"/>
      <c r="H70" s="33"/>
      <c r="I70" s="30"/>
      <c r="J70" s="43" t="e">
        <f t="shared" si="0"/>
        <v>#DIV/0!</v>
      </c>
      <c r="K70" s="18"/>
      <c r="L70" s="18"/>
      <c r="M70" s="17"/>
    </row>
    <row r="71" spans="1:13">
      <c r="A71">
        <v>64</v>
      </c>
      <c r="B71" s="17"/>
      <c r="C71" s="17"/>
      <c r="D71" s="17"/>
      <c r="E71" s="28"/>
      <c r="F71" s="28"/>
      <c r="G71" s="19"/>
      <c r="H71" s="33"/>
      <c r="I71" s="30"/>
      <c r="J71" s="43" t="e">
        <f t="shared" si="0"/>
        <v>#DIV/0!</v>
      </c>
      <c r="K71" s="18"/>
      <c r="L71" s="18"/>
      <c r="M71" s="17"/>
    </row>
    <row r="72" spans="1:13">
      <c r="A72">
        <v>65</v>
      </c>
      <c r="B72" s="17"/>
      <c r="C72" s="17"/>
      <c r="D72" s="17"/>
      <c r="E72" s="28"/>
      <c r="F72" s="28"/>
      <c r="G72" s="19"/>
      <c r="H72" s="33"/>
      <c r="I72" s="30"/>
      <c r="J72" s="9" t="e">
        <f t="shared" si="0"/>
        <v>#DIV/0!</v>
      </c>
      <c r="K72" s="18"/>
      <c r="L72" s="18"/>
      <c r="M72" s="17"/>
    </row>
    <row r="73" spans="1:13">
      <c r="A73" s="42">
        <v>66</v>
      </c>
      <c r="B73" s="17"/>
      <c r="C73" s="17"/>
      <c r="D73" s="17"/>
      <c r="E73" s="28"/>
      <c r="F73" s="28"/>
      <c r="G73" s="19"/>
      <c r="H73" s="33"/>
      <c r="I73" s="30"/>
      <c r="J73" s="9" t="e">
        <f t="shared" ref="J73:J136" si="2">H73/I73</f>
        <v>#DIV/0!</v>
      </c>
      <c r="K73" s="18"/>
      <c r="L73" s="18"/>
      <c r="M73" s="17"/>
    </row>
    <row r="74" spans="1:13">
      <c r="A74" s="42">
        <v>67</v>
      </c>
      <c r="B74" s="17"/>
      <c r="C74" s="17"/>
      <c r="D74" s="17"/>
      <c r="E74" s="28"/>
      <c r="F74" s="28"/>
      <c r="G74" s="19"/>
      <c r="H74" s="33"/>
      <c r="I74" s="30"/>
      <c r="J74" s="9" t="e">
        <f t="shared" si="2"/>
        <v>#DIV/0!</v>
      </c>
      <c r="K74" s="18"/>
      <c r="L74" s="18"/>
      <c r="M74" s="17"/>
    </row>
    <row r="75" spans="1:13">
      <c r="A75">
        <v>68</v>
      </c>
      <c r="B75" s="17"/>
      <c r="C75" s="17"/>
      <c r="D75" s="17"/>
      <c r="E75" s="28"/>
      <c r="F75" s="28"/>
      <c r="G75" s="19"/>
      <c r="H75" s="33"/>
      <c r="I75" s="30"/>
      <c r="J75" s="9" t="e">
        <f t="shared" si="2"/>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ref="J137:J200" si="3">H137/I137</f>
        <v>#DIV/0!</v>
      </c>
      <c r="K137" s="18"/>
      <c r="L137" s="18"/>
      <c r="M137" s="17"/>
    </row>
    <row r="138" spans="1:13">
      <c r="A138">
        <v>131</v>
      </c>
      <c r="B138" s="17"/>
      <c r="C138" s="17"/>
      <c r="D138" s="17"/>
      <c r="E138" s="28"/>
      <c r="F138" s="28"/>
      <c r="G138" s="19"/>
      <c r="H138" s="33"/>
      <c r="I138" s="30"/>
      <c r="J138" s="9" t="e">
        <f t="shared" si="3"/>
        <v>#DIV/0!</v>
      </c>
      <c r="K138" s="18"/>
      <c r="L138" s="18"/>
      <c r="M138" s="17"/>
    </row>
    <row r="139" spans="1:13">
      <c r="A139">
        <v>132</v>
      </c>
      <c r="B139" s="17"/>
      <c r="C139" s="17"/>
      <c r="D139" s="17"/>
      <c r="E139" s="28"/>
      <c r="F139" s="28"/>
      <c r="G139" s="19"/>
      <c r="H139" s="33"/>
      <c r="I139" s="30"/>
      <c r="J139" s="43" t="e">
        <f t="shared" si="3"/>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ref="J201:J264" si="4">H201/I201</f>
        <v>#DIV/0!</v>
      </c>
      <c r="K201" s="18"/>
      <c r="L201" s="18"/>
      <c r="M201" s="17"/>
    </row>
    <row r="202" spans="1:13">
      <c r="A202">
        <v>195</v>
      </c>
      <c r="B202" s="17"/>
      <c r="C202" s="17"/>
      <c r="D202" s="17"/>
      <c r="E202" s="28"/>
      <c r="F202" s="28"/>
      <c r="G202" s="19"/>
      <c r="H202" s="33"/>
      <c r="I202" s="30"/>
      <c r="J202" s="43" t="e">
        <f t="shared" si="4"/>
        <v>#DIV/0!</v>
      </c>
      <c r="K202" s="18"/>
      <c r="L202" s="18"/>
      <c r="M202" s="17"/>
    </row>
    <row r="203" spans="1:13">
      <c r="A203" s="42">
        <v>196</v>
      </c>
      <c r="B203" s="17"/>
      <c r="C203" s="17"/>
      <c r="D203" s="17"/>
      <c r="E203" s="28"/>
      <c r="F203" s="28"/>
      <c r="G203" s="19"/>
      <c r="H203" s="33"/>
      <c r="I203" s="30"/>
      <c r="J203" s="43" t="e">
        <f t="shared" si="4"/>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ref="J265:J328" si="5">H265/I265</f>
        <v>#DIV/0!</v>
      </c>
      <c r="K265" s="18"/>
      <c r="L265" s="18"/>
      <c r="M265" s="17"/>
    </row>
    <row r="266" spans="1:13">
      <c r="A266">
        <v>259</v>
      </c>
      <c r="B266" s="17"/>
      <c r="C266" s="17"/>
      <c r="D266" s="17"/>
      <c r="E266" s="28"/>
      <c r="F266" s="28"/>
      <c r="G266" s="19"/>
      <c r="H266" s="33"/>
      <c r="I266" s="30"/>
      <c r="J266" s="43" t="e">
        <f t="shared" si="5"/>
        <v>#DIV/0!</v>
      </c>
      <c r="K266" s="18"/>
      <c r="L266" s="18"/>
      <c r="M266" s="17"/>
    </row>
    <row r="267" spans="1:13">
      <c r="A267">
        <v>260</v>
      </c>
      <c r="B267" s="17"/>
      <c r="C267" s="17"/>
      <c r="D267" s="17"/>
      <c r="E267" s="28"/>
      <c r="F267" s="28"/>
      <c r="G267" s="19"/>
      <c r="H267" s="33"/>
      <c r="I267" s="30"/>
      <c r="J267" s="9" t="e">
        <f t="shared" si="5"/>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ref="J329:J357" si="6">H329/I329</f>
        <v>#DIV/0!</v>
      </c>
      <c r="K329" s="18"/>
      <c r="L329" s="18"/>
      <c r="M329" s="17"/>
    </row>
    <row r="330" spans="1:13">
      <c r="A330">
        <v>323</v>
      </c>
      <c r="B330" s="17"/>
      <c r="C330" s="17"/>
      <c r="D330" s="17"/>
      <c r="E330" s="28"/>
      <c r="F330" s="28"/>
      <c r="G330" s="19"/>
      <c r="H330" s="33"/>
      <c r="I330" s="30"/>
      <c r="J330" s="9" t="e">
        <f t="shared" si="6"/>
        <v>#DIV/0!</v>
      </c>
      <c r="K330" s="18"/>
      <c r="L330" s="18"/>
      <c r="M330" s="17"/>
    </row>
    <row r="331" spans="1:13">
      <c r="A331">
        <v>324</v>
      </c>
      <c r="B331" s="17"/>
      <c r="C331" s="17"/>
      <c r="D331" s="17"/>
      <c r="E331" s="28"/>
      <c r="F331" s="28"/>
      <c r="G331" s="19"/>
      <c r="H331" s="33"/>
      <c r="I331" s="30"/>
      <c r="J331" s="43" t="e">
        <f t="shared" si="6"/>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B4" workbookViewId="0">
      <selection activeCell="B8" sqref="B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19401</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19401</v>
      </c>
      <c r="I7" s="23">
        <f>SUM(I8:I357)</f>
        <v>0</v>
      </c>
      <c r="J7" s="24" t="e">
        <f>H7/I7</f>
        <v>#DIV/0!</v>
      </c>
      <c r="K7" s="51"/>
      <c r="L7" s="51"/>
      <c r="M7" s="22"/>
      <c r="N7" s="22"/>
      <c r="O7" s="52">
        <f>SUM(O8:O357)</f>
        <v>0</v>
      </c>
    </row>
    <row r="8" spans="1:15" ht="41.25" thickTop="1">
      <c r="A8">
        <v>1</v>
      </c>
      <c r="B8" s="37" t="s">
        <v>198</v>
      </c>
      <c r="C8" s="40" t="s">
        <v>156</v>
      </c>
      <c r="D8" s="35" t="s">
        <v>199</v>
      </c>
      <c r="E8" s="28" t="s">
        <v>54</v>
      </c>
      <c r="F8" s="59" t="s">
        <v>200</v>
      </c>
      <c r="G8" s="81">
        <v>1</v>
      </c>
      <c r="H8" s="82">
        <v>19401</v>
      </c>
      <c r="I8" s="83"/>
      <c r="J8" s="55" t="e">
        <f>H8/I8</f>
        <v>#DIV/0!</v>
      </c>
      <c r="K8" s="84">
        <v>420</v>
      </c>
      <c r="L8" s="135">
        <v>847000</v>
      </c>
      <c r="M8" s="59" t="s">
        <v>201</v>
      </c>
      <c r="N8" s="84" t="s">
        <v>202</v>
      </c>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20"/>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8" sqref="B8"/>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279671388</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SUM(H6:H65)</f>
        <v>279671388</v>
      </c>
      <c r="I5" s="75">
        <f>SUM(I6:I65)</f>
        <v>6520115</v>
      </c>
      <c r="J5" s="22">
        <f t="shared" ref="J5:J65" si="0">H5/I5</f>
        <v>42.8936281031853</v>
      </c>
    </row>
    <row r="6" spans="1:10" ht="14.25" thickTop="1">
      <c r="A6">
        <v>1</v>
      </c>
      <c r="B6" s="103" t="s">
        <v>205</v>
      </c>
      <c r="C6" s="103" t="s">
        <v>206</v>
      </c>
      <c r="D6" s="103" t="s">
        <v>23</v>
      </c>
      <c r="E6" s="136">
        <v>2</v>
      </c>
      <c r="F6" s="103" t="s">
        <v>207</v>
      </c>
      <c r="G6" s="28" t="s">
        <v>54</v>
      </c>
      <c r="H6" s="5">
        <v>20377471</v>
      </c>
      <c r="I6" s="5">
        <v>540819</v>
      </c>
      <c r="J6" s="76">
        <f t="shared" si="0"/>
        <v>37.678911058967969</v>
      </c>
    </row>
    <row r="7" spans="1:10">
      <c r="A7">
        <v>2</v>
      </c>
      <c r="B7" s="103" t="s">
        <v>208</v>
      </c>
      <c r="C7" s="103" t="s">
        <v>98</v>
      </c>
      <c r="D7" s="103" t="s">
        <v>23</v>
      </c>
      <c r="E7" s="136">
        <v>5</v>
      </c>
      <c r="F7" s="103" t="s">
        <v>209</v>
      </c>
      <c r="G7" s="28" t="s">
        <v>54</v>
      </c>
      <c r="H7" s="5">
        <v>52674791</v>
      </c>
      <c r="I7" s="5">
        <v>1213705</v>
      </c>
      <c r="J7" s="137">
        <f t="shared" si="0"/>
        <v>43.399995056459353</v>
      </c>
    </row>
    <row r="8" spans="1:10">
      <c r="A8">
        <v>3</v>
      </c>
      <c r="B8" s="103" t="s">
        <v>210</v>
      </c>
      <c r="C8" s="103" t="s">
        <v>98</v>
      </c>
      <c r="D8" s="103" t="s">
        <v>23</v>
      </c>
      <c r="E8" s="136">
        <v>5</v>
      </c>
      <c r="F8" s="103" t="s">
        <v>209</v>
      </c>
      <c r="G8" s="28" t="s">
        <v>54</v>
      </c>
      <c r="H8" s="5">
        <v>53688833</v>
      </c>
      <c r="I8" s="5">
        <v>1237070</v>
      </c>
      <c r="J8" s="138">
        <f t="shared" si="0"/>
        <v>43.399995958191532</v>
      </c>
    </row>
    <row r="9" spans="1:10">
      <c r="A9">
        <v>4</v>
      </c>
      <c r="B9" s="103" t="s">
        <v>211</v>
      </c>
      <c r="C9" s="103" t="s">
        <v>98</v>
      </c>
      <c r="D9" s="103" t="s">
        <v>23</v>
      </c>
      <c r="E9" s="136">
        <v>5</v>
      </c>
      <c r="F9" s="103" t="s">
        <v>209</v>
      </c>
      <c r="G9" s="28" t="s">
        <v>54</v>
      </c>
      <c r="H9" s="5">
        <v>53071774</v>
      </c>
      <c r="I9" s="5">
        <v>1222852</v>
      </c>
      <c r="J9" s="138">
        <f t="shared" si="0"/>
        <v>43.399997710270746</v>
      </c>
    </row>
    <row r="10" spans="1:10">
      <c r="A10">
        <v>5</v>
      </c>
      <c r="B10" s="103" t="s">
        <v>212</v>
      </c>
      <c r="C10" s="103" t="s">
        <v>98</v>
      </c>
      <c r="D10" s="103" t="s">
        <v>23</v>
      </c>
      <c r="E10" s="136">
        <v>5</v>
      </c>
      <c r="F10" s="103" t="s">
        <v>213</v>
      </c>
      <c r="G10" s="28" t="s">
        <v>54</v>
      </c>
      <c r="H10" s="5">
        <v>99858519</v>
      </c>
      <c r="I10" s="5">
        <v>2305669</v>
      </c>
      <c r="J10" s="138">
        <f t="shared" si="0"/>
        <v>43.309997662283699</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8" sqref="B8"/>
    </sheetView>
  </sheetViews>
  <sheetFormatPr defaultRowHeight="13.5"/>
  <cols>
    <col min="2" max="2" width="20" customWidth="1"/>
    <col min="5" max="5" width="13" bestFit="1" customWidth="1"/>
    <col min="7" max="7" width="13.125" bestFit="1" customWidth="1"/>
    <col min="8" max="8" width="14.75" customWidth="1"/>
    <col min="9" max="9" width="14.25" customWidth="1"/>
    <col min="10" max="10" width="10.375"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40.5">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1847508899</v>
      </c>
      <c r="I5" s="75">
        <f>SUM(I6:I65)</f>
        <v>210641865</v>
      </c>
      <c r="J5" s="22">
        <f>H5/I5</f>
        <v>8.7708533106654745</v>
      </c>
    </row>
    <row r="6" spans="1:10" ht="14.25" thickTop="1">
      <c r="A6">
        <v>1</v>
      </c>
      <c r="B6" s="17" t="s">
        <v>214</v>
      </c>
      <c r="C6" s="17" t="s">
        <v>215</v>
      </c>
      <c r="D6" s="103" t="s">
        <v>216</v>
      </c>
      <c r="E6" s="77">
        <v>1</v>
      </c>
      <c r="F6" s="17" t="s">
        <v>217</v>
      </c>
      <c r="G6" s="28" t="s">
        <v>78</v>
      </c>
      <c r="H6" s="5">
        <v>1845275419</v>
      </c>
      <c r="I6" s="5">
        <v>210586028</v>
      </c>
      <c r="J6" s="76">
        <f>H6/I6</f>
        <v>8.7625728854147908</v>
      </c>
    </row>
    <row r="7" spans="1:10">
      <c r="A7">
        <v>2</v>
      </c>
      <c r="B7" s="17" t="s">
        <v>218</v>
      </c>
      <c r="C7" s="17" t="s">
        <v>215</v>
      </c>
      <c r="D7" s="103" t="s">
        <v>216</v>
      </c>
      <c r="E7" s="77">
        <v>1</v>
      </c>
      <c r="F7" s="17" t="s">
        <v>217</v>
      </c>
      <c r="G7" s="28" t="s">
        <v>78</v>
      </c>
      <c r="H7" s="5">
        <v>2233480</v>
      </c>
      <c r="I7" s="5">
        <v>55837</v>
      </c>
      <c r="J7" s="17">
        <f>H7/I7</f>
        <v>40</v>
      </c>
    </row>
    <row r="8" spans="1:10">
      <c r="A8">
        <v>3</v>
      </c>
      <c r="B8" s="17"/>
      <c r="C8" s="17"/>
      <c r="D8" s="17"/>
      <c r="E8" s="77"/>
      <c r="F8" s="17"/>
      <c r="G8" s="28"/>
      <c r="H8" s="5"/>
      <c r="I8" s="5"/>
      <c r="J8" s="17" t="e">
        <f t="shared" ref="J8:J65" si="0">H8/I8</f>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0"/>
  <sheetViews>
    <sheetView zoomScaleNormal="100" workbookViewId="0">
      <selection activeCell="E38" sqref="E3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SUMIF(E8:E357,"PPS",H8:H358)</f>
        <v>561623</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SUM(H8:H358)</f>
        <v>561623</v>
      </c>
      <c r="I7" s="23">
        <f>SUM(I8:I358)</f>
        <v>0</v>
      </c>
      <c r="J7" s="24" t="e">
        <f t="shared" ref="J7:J70" si="0">H7/I7</f>
        <v>#DIV/0!</v>
      </c>
      <c r="K7" s="25">
        <f>SUM(K8:K358)</f>
        <v>15055</v>
      </c>
      <c r="L7" s="26">
        <f>SUM(L8:L358)</f>
        <v>28479483</v>
      </c>
      <c r="M7" s="147">
        <f>SUM(M8:M358)</f>
        <v>0</v>
      </c>
    </row>
    <row r="8" spans="1:13" ht="43.5" customHeight="1" thickTop="1">
      <c r="A8">
        <v>1</v>
      </c>
      <c r="B8" s="39" t="s">
        <v>227</v>
      </c>
      <c r="C8" s="148" t="s">
        <v>228</v>
      </c>
      <c r="D8" s="40" t="s">
        <v>229</v>
      </c>
      <c r="E8" s="40" t="s">
        <v>54</v>
      </c>
      <c r="F8" s="148" t="s">
        <v>23</v>
      </c>
      <c r="G8" s="149">
        <v>3</v>
      </c>
      <c r="H8" s="149">
        <v>62043</v>
      </c>
      <c r="I8" s="150"/>
      <c r="J8" s="151" t="e">
        <f t="shared" si="0"/>
        <v>#DIV/0!</v>
      </c>
      <c r="K8" s="150">
        <v>1680</v>
      </c>
      <c r="L8" s="149">
        <v>3335208</v>
      </c>
      <c r="M8" s="5" t="str">
        <f>IF(ISBLANK(I8),"",H8)</f>
        <v/>
      </c>
    </row>
    <row r="9" spans="1:13" ht="24">
      <c r="A9">
        <v>2</v>
      </c>
      <c r="B9" s="39" t="s">
        <v>230</v>
      </c>
      <c r="C9" s="148" t="s">
        <v>228</v>
      </c>
      <c r="D9" s="152" t="s">
        <v>53</v>
      </c>
      <c r="E9" s="152" t="s">
        <v>54</v>
      </c>
      <c r="F9" s="148" t="s">
        <v>23</v>
      </c>
      <c r="G9" s="149">
        <v>5</v>
      </c>
      <c r="H9" s="149">
        <v>71848</v>
      </c>
      <c r="I9" s="150"/>
      <c r="J9" s="151" t="e">
        <f t="shared" si="0"/>
        <v>#DIV/0!</v>
      </c>
      <c r="K9" s="150">
        <v>1859</v>
      </c>
      <c r="L9" s="149">
        <v>3580000</v>
      </c>
      <c r="M9" s="153"/>
    </row>
    <row r="10" spans="1:13" ht="36">
      <c r="A10">
        <v>3</v>
      </c>
      <c r="B10" s="34" t="s">
        <v>231</v>
      </c>
      <c r="C10" s="148" t="s">
        <v>232</v>
      </c>
      <c r="D10" s="152" t="s">
        <v>53</v>
      </c>
      <c r="E10" s="152" t="s">
        <v>54</v>
      </c>
      <c r="F10" s="148" t="s">
        <v>23</v>
      </c>
      <c r="G10" s="149">
        <v>4</v>
      </c>
      <c r="H10" s="149">
        <v>27303</v>
      </c>
      <c r="I10" s="149"/>
      <c r="J10" s="151" t="e">
        <f t="shared" si="0"/>
        <v>#DIV/0!</v>
      </c>
      <c r="K10" s="154">
        <v>715</v>
      </c>
      <c r="L10" s="149">
        <v>1353000</v>
      </c>
      <c r="M10" s="5" t="str">
        <f>IF(ISBLANK(I10),"",H10)</f>
        <v/>
      </c>
    </row>
    <row r="11" spans="1:13" ht="24">
      <c r="A11">
        <v>4</v>
      </c>
      <c r="B11" s="39" t="s">
        <v>233</v>
      </c>
      <c r="C11" s="148" t="s">
        <v>234</v>
      </c>
      <c r="D11" s="152" t="s">
        <v>229</v>
      </c>
      <c r="E11" s="155" t="s">
        <v>54</v>
      </c>
      <c r="F11" s="152" t="s">
        <v>23</v>
      </c>
      <c r="G11" s="154">
        <v>3</v>
      </c>
      <c r="H11" s="149">
        <v>21903</v>
      </c>
      <c r="I11" s="150"/>
      <c r="J11" s="151" t="e">
        <f t="shared" si="0"/>
        <v>#DIV/0!</v>
      </c>
      <c r="K11" s="156">
        <v>720</v>
      </c>
      <c r="L11" s="149">
        <v>1042000</v>
      </c>
      <c r="M11" s="153" t="s">
        <v>151</v>
      </c>
    </row>
    <row r="12" spans="1:13" ht="24">
      <c r="A12">
        <v>5</v>
      </c>
      <c r="B12" s="39" t="s">
        <v>235</v>
      </c>
      <c r="C12" s="148" t="s">
        <v>122</v>
      </c>
      <c r="D12" s="152" t="s">
        <v>53</v>
      </c>
      <c r="E12" s="155" t="s">
        <v>54</v>
      </c>
      <c r="F12" s="152" t="s">
        <v>23</v>
      </c>
      <c r="G12" s="154">
        <v>3</v>
      </c>
      <c r="H12" s="149">
        <v>378526</v>
      </c>
      <c r="I12" s="150"/>
      <c r="J12" s="151" t="e">
        <f t="shared" si="0"/>
        <v>#DIV/0!</v>
      </c>
      <c r="K12" s="150">
        <v>10081</v>
      </c>
      <c r="L12" s="149">
        <v>19169275</v>
      </c>
      <c r="M12" s="17" t="str">
        <f>IF(ISBLANK(I12),"",H12)</f>
        <v/>
      </c>
    </row>
    <row r="13" spans="1:13" s="42" customFormat="1">
      <c r="A13" s="42">
        <v>6</v>
      </c>
      <c r="B13" s="39"/>
      <c r="C13" s="35"/>
      <c r="D13" s="40"/>
      <c r="E13" s="28"/>
      <c r="F13" s="40"/>
      <c r="G13" s="35"/>
      <c r="H13" s="38"/>
      <c r="I13" s="41"/>
      <c r="J13" s="9" t="e">
        <f t="shared" si="0"/>
        <v>#DIV/0!</v>
      </c>
      <c r="K13" s="18"/>
      <c r="L13" s="18"/>
      <c r="M13" s="17" t="str">
        <f>IF(ISBLANK(I13),"",H13)</f>
        <v/>
      </c>
    </row>
    <row r="14" spans="1:13" s="42" customFormat="1">
      <c r="A14" s="42">
        <v>7</v>
      </c>
      <c r="B14" s="39"/>
      <c r="C14" s="35"/>
      <c r="D14" s="40"/>
      <c r="E14" s="28"/>
      <c r="F14" s="40"/>
      <c r="G14" s="35"/>
      <c r="H14" s="38"/>
      <c r="I14" s="41"/>
      <c r="J14" s="43" t="e">
        <f t="shared" si="0"/>
        <v>#DIV/0!</v>
      </c>
      <c r="K14" s="20"/>
      <c r="L14" s="20"/>
      <c r="M14" s="17" t="str">
        <f>IF(ISBLANK(I14),"",H14)</f>
        <v/>
      </c>
    </row>
    <row r="15" spans="1:13">
      <c r="A15">
        <v>8</v>
      </c>
      <c r="B15" s="34"/>
      <c r="C15" s="35"/>
      <c r="D15" s="36"/>
      <c r="E15" s="28"/>
      <c r="F15" s="37"/>
      <c r="G15" s="35"/>
      <c r="H15" s="38"/>
      <c r="I15" s="38"/>
      <c r="J15" s="43" t="e">
        <f t="shared" si="0"/>
        <v>#DIV/0!</v>
      </c>
      <c r="K15" s="20"/>
      <c r="L15" s="20"/>
      <c r="M15" s="17" t="str">
        <f>IF(ISBLANK(I15),"",H15)</f>
        <v/>
      </c>
    </row>
    <row r="16" spans="1:13">
      <c r="A16">
        <v>9</v>
      </c>
      <c r="B16" s="39"/>
      <c r="C16" s="35"/>
      <c r="D16" s="40"/>
      <c r="E16" s="28"/>
      <c r="F16" s="40"/>
      <c r="G16" s="35"/>
      <c r="H16" s="38"/>
      <c r="I16" s="41"/>
      <c r="J16" s="9" t="e">
        <f t="shared" si="0"/>
        <v>#DIV/0!</v>
      </c>
      <c r="K16" s="20"/>
      <c r="L16" s="20"/>
      <c r="M16" s="17" t="str">
        <f>IF(ISBLANK(I16),"",I16)</f>
        <v/>
      </c>
    </row>
    <row r="17" spans="1:13">
      <c r="A17">
        <v>10</v>
      </c>
      <c r="B17" s="17"/>
      <c r="C17" s="17"/>
      <c r="D17" s="17"/>
      <c r="E17" s="28"/>
      <c r="F17" s="28"/>
      <c r="G17" s="19"/>
      <c r="H17" s="33"/>
      <c r="I17" s="30"/>
      <c r="J17" s="43" t="e">
        <f t="shared" si="0"/>
        <v>#DIV/0!</v>
      </c>
      <c r="K17" s="20"/>
      <c r="L17" s="20"/>
      <c r="M17" s="17"/>
    </row>
    <row r="18" spans="1:13">
      <c r="A18">
        <v>11</v>
      </c>
      <c r="B18" s="17"/>
      <c r="C18" s="17"/>
      <c r="D18" s="17"/>
      <c r="E18" s="28"/>
      <c r="F18" s="28"/>
      <c r="G18" s="19"/>
      <c r="H18" s="33"/>
      <c r="I18" s="30"/>
      <c r="J18" s="43" t="e">
        <f t="shared" si="0"/>
        <v>#DIV/0!</v>
      </c>
      <c r="K18" s="18"/>
      <c r="L18" s="18"/>
      <c r="M18" s="17"/>
    </row>
    <row r="19" spans="1:13">
      <c r="A19">
        <v>12</v>
      </c>
      <c r="B19" s="17"/>
      <c r="C19" s="17"/>
      <c r="D19" s="17"/>
      <c r="E19" s="28"/>
      <c r="F19" s="28"/>
      <c r="G19" s="19"/>
      <c r="H19" s="33"/>
      <c r="I19" s="30"/>
      <c r="J19" s="9" t="e">
        <f t="shared" si="0"/>
        <v>#DIV/0!</v>
      </c>
      <c r="K19" s="18"/>
      <c r="L19" s="18"/>
      <c r="M19" s="17"/>
    </row>
    <row r="20" spans="1:13">
      <c r="A20">
        <v>13</v>
      </c>
      <c r="B20" s="17"/>
      <c r="C20" s="17"/>
      <c r="D20" s="17"/>
      <c r="E20" s="28"/>
      <c r="F20" s="28"/>
      <c r="G20" s="19"/>
      <c r="H20" s="33"/>
      <c r="I20" s="30"/>
      <c r="J20" s="9" t="e">
        <f t="shared" si="0"/>
        <v>#DIV/0!</v>
      </c>
      <c r="K20" s="18"/>
      <c r="L20" s="18"/>
      <c r="M20" s="17"/>
    </row>
    <row r="21" spans="1:13">
      <c r="A21">
        <v>14</v>
      </c>
      <c r="B21" s="17"/>
      <c r="C21" s="17"/>
      <c r="D21" s="17"/>
      <c r="E21" s="28"/>
      <c r="F21" s="28"/>
      <c r="G21" s="19"/>
      <c r="H21" s="33"/>
      <c r="I21" s="30"/>
      <c r="J21" s="9" t="e">
        <f t="shared" si="0"/>
        <v>#DIV/0!</v>
      </c>
      <c r="K21" s="18"/>
      <c r="L21" s="18"/>
      <c r="M21" s="17"/>
    </row>
    <row r="22" spans="1:13">
      <c r="A22">
        <v>15</v>
      </c>
      <c r="B22" s="17"/>
      <c r="C22" s="17"/>
      <c r="D22" s="17"/>
      <c r="E22" s="28"/>
      <c r="F22" s="28"/>
      <c r="G22" s="19"/>
      <c r="H22" s="33"/>
      <c r="I22" s="30"/>
      <c r="J22" s="9" t="e">
        <f t="shared" si="0"/>
        <v>#DIV/0!</v>
      </c>
      <c r="K22" s="18"/>
      <c r="L22" s="18"/>
      <c r="M22" s="17"/>
    </row>
    <row r="23" spans="1:13">
      <c r="A23" s="42">
        <v>16</v>
      </c>
      <c r="B23" s="17"/>
      <c r="C23" s="17"/>
      <c r="D23" s="17"/>
      <c r="E23" s="28"/>
      <c r="F23" s="28"/>
      <c r="G23" s="19"/>
      <c r="H23" s="33"/>
      <c r="I23" s="30"/>
      <c r="J23" s="43" t="e">
        <f t="shared" si="0"/>
        <v>#DIV/0!</v>
      </c>
      <c r="K23" s="18"/>
      <c r="L23" s="18"/>
      <c r="M23" s="17"/>
    </row>
    <row r="24" spans="1:13">
      <c r="A24" s="42">
        <v>17</v>
      </c>
      <c r="B24" s="17"/>
      <c r="C24" s="17"/>
      <c r="D24" s="17"/>
      <c r="E24" s="28"/>
      <c r="F24" s="28"/>
      <c r="G24" s="19"/>
      <c r="H24" s="33"/>
      <c r="I24" s="30"/>
      <c r="J24" s="43" t="e">
        <f t="shared" si="0"/>
        <v>#DIV/0!</v>
      </c>
      <c r="K24" s="18"/>
      <c r="L24" s="18"/>
      <c r="M24" s="17"/>
    </row>
    <row r="25" spans="1:13">
      <c r="A25">
        <v>18</v>
      </c>
      <c r="B25" s="17"/>
      <c r="C25" s="17"/>
      <c r="D25" s="17"/>
      <c r="E25" s="28"/>
      <c r="F25" s="28"/>
      <c r="G25" s="19"/>
      <c r="H25" s="33"/>
      <c r="I25" s="30"/>
      <c r="J25" s="9" t="e">
        <f t="shared" si="0"/>
        <v>#DIV/0!</v>
      </c>
      <c r="K25" s="18"/>
      <c r="L25" s="18"/>
      <c r="M25" s="17"/>
    </row>
    <row r="26" spans="1:13">
      <c r="A26">
        <v>19</v>
      </c>
      <c r="B26" s="17"/>
      <c r="C26" s="17"/>
      <c r="D26" s="17"/>
      <c r="E26" s="28"/>
      <c r="F26" s="28"/>
      <c r="G26" s="19"/>
      <c r="H26" s="33"/>
      <c r="I26" s="30"/>
      <c r="J26" s="43" t="e">
        <f t="shared" si="0"/>
        <v>#DIV/0!</v>
      </c>
      <c r="K26" s="18"/>
      <c r="L26" s="18"/>
      <c r="M26" s="17"/>
    </row>
    <row r="27" spans="1:13">
      <c r="A27">
        <v>20</v>
      </c>
      <c r="B27" s="17"/>
      <c r="C27" s="17"/>
      <c r="D27" s="17"/>
      <c r="E27" s="28"/>
      <c r="F27" s="28"/>
      <c r="G27" s="19"/>
      <c r="H27" s="33"/>
      <c r="I27" s="30"/>
      <c r="J27" s="43" t="e">
        <f t="shared" si="0"/>
        <v>#DIV/0!</v>
      </c>
      <c r="K27" s="18"/>
      <c r="L27" s="18"/>
      <c r="M27" s="17"/>
    </row>
    <row r="28" spans="1:13">
      <c r="A28">
        <v>21</v>
      </c>
      <c r="B28" s="17"/>
      <c r="C28" s="17"/>
      <c r="D28" s="17"/>
      <c r="E28" s="28"/>
      <c r="F28" s="28"/>
      <c r="G28" s="19"/>
      <c r="H28" s="33"/>
      <c r="I28" s="30"/>
      <c r="J28" s="9" t="e">
        <f t="shared" si="0"/>
        <v>#DIV/0!</v>
      </c>
      <c r="K28" s="18"/>
      <c r="L28" s="18"/>
      <c r="M28" s="17"/>
    </row>
    <row r="29" spans="1:13">
      <c r="A29">
        <v>22</v>
      </c>
      <c r="B29" s="17"/>
      <c r="C29" s="17"/>
      <c r="D29" s="17"/>
      <c r="E29" s="28"/>
      <c r="F29" s="28"/>
      <c r="G29" s="19"/>
      <c r="H29" s="33"/>
      <c r="I29" s="30"/>
      <c r="J29" s="9" t="e">
        <f t="shared" si="0"/>
        <v>#DIV/0!</v>
      </c>
      <c r="K29" s="18"/>
      <c r="L29" s="18"/>
      <c r="M29" s="17"/>
    </row>
    <row r="30" spans="1:13">
      <c r="A30">
        <v>23</v>
      </c>
      <c r="B30" s="17"/>
      <c r="C30" s="17"/>
      <c r="D30" s="17"/>
      <c r="E30" s="28"/>
      <c r="F30" s="28"/>
      <c r="G30" s="19"/>
      <c r="H30" s="33"/>
      <c r="I30" s="30"/>
      <c r="J30" s="9" t="e">
        <f t="shared" si="0"/>
        <v>#DIV/0!</v>
      </c>
      <c r="K30" s="18"/>
      <c r="L30" s="18"/>
      <c r="M30" s="17"/>
    </row>
    <row r="31" spans="1:13">
      <c r="A31">
        <v>24</v>
      </c>
      <c r="B31" s="17"/>
      <c r="C31" s="17"/>
      <c r="D31" s="17"/>
      <c r="E31" s="28"/>
      <c r="F31" s="28"/>
      <c r="G31" s="19"/>
      <c r="H31" s="33"/>
      <c r="I31" s="30"/>
      <c r="J31" s="9" t="e">
        <f t="shared" si="0"/>
        <v>#DIV/0!</v>
      </c>
      <c r="K31" s="18"/>
      <c r="L31" s="18"/>
      <c r="M31" s="17"/>
    </row>
    <row r="32" spans="1:13">
      <c r="A32">
        <v>25</v>
      </c>
      <c r="B32" s="17"/>
      <c r="C32" s="17"/>
      <c r="D32" s="17"/>
      <c r="E32" s="28"/>
      <c r="F32" s="28"/>
      <c r="G32" s="19"/>
      <c r="H32" s="33"/>
      <c r="I32" s="30"/>
      <c r="J32" s="43" t="e">
        <f t="shared" si="0"/>
        <v>#DIV/0!</v>
      </c>
      <c r="K32" s="18"/>
      <c r="L32" s="18"/>
      <c r="M32" s="17"/>
    </row>
    <row r="33" spans="1:13">
      <c r="A33" s="42">
        <v>26</v>
      </c>
      <c r="B33" s="17"/>
      <c r="C33" s="17"/>
      <c r="D33" s="17"/>
      <c r="E33" s="28"/>
      <c r="F33" s="28"/>
      <c r="G33" s="19"/>
      <c r="H33" s="33"/>
      <c r="I33" s="30"/>
      <c r="J33" s="43" t="e">
        <f t="shared" si="0"/>
        <v>#DIV/0!</v>
      </c>
      <c r="K33" s="18"/>
      <c r="L33" s="18"/>
      <c r="M33" s="17"/>
    </row>
    <row r="34" spans="1:13">
      <c r="A34" s="42">
        <v>27</v>
      </c>
      <c r="B34" s="17"/>
      <c r="C34" s="17"/>
      <c r="D34" s="17"/>
      <c r="E34" s="28"/>
      <c r="F34" s="28"/>
      <c r="G34" s="19"/>
      <c r="H34" s="33"/>
      <c r="I34" s="30"/>
      <c r="J34" s="9" t="e">
        <f t="shared" si="0"/>
        <v>#DIV/0!</v>
      </c>
      <c r="K34" s="18"/>
      <c r="L34" s="18"/>
      <c r="M34" s="17"/>
    </row>
    <row r="35" spans="1:13">
      <c r="A35">
        <v>28</v>
      </c>
      <c r="B35" s="17"/>
      <c r="C35" s="17"/>
      <c r="D35" s="17"/>
      <c r="E35" s="28"/>
      <c r="F35" s="28"/>
      <c r="G35" s="19"/>
      <c r="H35" s="33"/>
      <c r="I35" s="30"/>
      <c r="J35" s="43" t="e">
        <f t="shared" si="0"/>
        <v>#DIV/0!</v>
      </c>
      <c r="K35" s="18"/>
      <c r="L35" s="18"/>
      <c r="M35" s="17"/>
    </row>
    <row r="36" spans="1:13">
      <c r="A36">
        <v>29</v>
      </c>
      <c r="B36" s="17"/>
      <c r="C36" s="17"/>
      <c r="D36" s="17"/>
      <c r="E36" s="28"/>
      <c r="F36" s="28"/>
      <c r="G36" s="19"/>
      <c r="H36" s="33"/>
      <c r="I36" s="30"/>
      <c r="J36" s="43" t="e">
        <f t="shared" si="0"/>
        <v>#DIV/0!</v>
      </c>
      <c r="K36" s="18"/>
      <c r="L36" s="18"/>
      <c r="M36" s="17"/>
    </row>
    <row r="37" spans="1:13">
      <c r="A37">
        <v>30</v>
      </c>
      <c r="B37" s="17"/>
      <c r="C37" s="17"/>
      <c r="D37" s="17"/>
      <c r="E37" s="28"/>
      <c r="F37" s="28"/>
      <c r="G37" s="19"/>
      <c r="H37" s="33"/>
      <c r="I37" s="30"/>
      <c r="J37" s="9" t="e">
        <f t="shared" si="0"/>
        <v>#DIV/0!</v>
      </c>
      <c r="K37" s="18"/>
      <c r="L37" s="18"/>
      <c r="M37" s="17"/>
    </row>
    <row r="38" spans="1:13">
      <c r="A38">
        <v>31</v>
      </c>
      <c r="B38" s="17"/>
      <c r="C38" s="17"/>
      <c r="D38" s="17"/>
      <c r="E38" s="28"/>
      <c r="F38" s="28"/>
      <c r="G38" s="19"/>
      <c r="H38" s="33"/>
      <c r="I38" s="30"/>
      <c r="J38" s="9" t="e">
        <f t="shared" si="0"/>
        <v>#DIV/0!</v>
      </c>
      <c r="K38" s="18"/>
      <c r="L38" s="18"/>
      <c r="M38" s="17"/>
    </row>
    <row r="39" spans="1:13">
      <c r="A39">
        <v>32</v>
      </c>
      <c r="B39" s="17"/>
      <c r="C39" s="17"/>
      <c r="D39" s="17"/>
      <c r="E39" s="28"/>
      <c r="F39" s="28"/>
      <c r="G39" s="19"/>
      <c r="H39" s="33"/>
      <c r="I39" s="30"/>
      <c r="J39" s="9" t="e">
        <f t="shared" si="0"/>
        <v>#DIV/0!</v>
      </c>
      <c r="K39" s="18"/>
      <c r="L39" s="18"/>
      <c r="M39" s="17"/>
    </row>
    <row r="40" spans="1:13">
      <c r="A40">
        <v>33</v>
      </c>
      <c r="B40" s="17"/>
      <c r="C40" s="17"/>
      <c r="D40" s="17"/>
      <c r="E40" s="28"/>
      <c r="F40" s="28"/>
      <c r="G40" s="19"/>
      <c r="H40" s="33"/>
      <c r="I40" s="30"/>
      <c r="J40" s="9" t="e">
        <f t="shared" si="0"/>
        <v>#DIV/0!</v>
      </c>
      <c r="K40" s="18"/>
      <c r="L40" s="18"/>
      <c r="M40" s="17"/>
    </row>
    <row r="41" spans="1:13">
      <c r="A41">
        <v>34</v>
      </c>
      <c r="B41" s="17"/>
      <c r="C41" s="17"/>
      <c r="D41" s="17"/>
      <c r="E41" s="28"/>
      <c r="F41" s="28"/>
      <c r="G41" s="19"/>
      <c r="H41" s="33"/>
      <c r="I41" s="30"/>
      <c r="J41" s="43" t="e">
        <f t="shared" si="0"/>
        <v>#DIV/0!</v>
      </c>
      <c r="K41" s="18"/>
      <c r="L41" s="18"/>
      <c r="M41" s="17"/>
    </row>
    <row r="42" spans="1:13">
      <c r="A42">
        <v>35</v>
      </c>
      <c r="B42" s="17"/>
      <c r="C42" s="17"/>
      <c r="D42" s="17"/>
      <c r="E42" s="28"/>
      <c r="F42" s="28"/>
      <c r="G42" s="19"/>
      <c r="H42" s="33"/>
      <c r="I42" s="30"/>
      <c r="J42" s="43" t="e">
        <f t="shared" si="0"/>
        <v>#DIV/0!</v>
      </c>
      <c r="K42" s="18"/>
      <c r="L42" s="18"/>
      <c r="M42" s="17"/>
    </row>
    <row r="43" spans="1:13">
      <c r="A43" s="42">
        <v>36</v>
      </c>
      <c r="B43" s="17"/>
      <c r="C43" s="17"/>
      <c r="D43" s="17"/>
      <c r="E43" s="28"/>
      <c r="F43" s="28"/>
      <c r="G43" s="19"/>
      <c r="H43" s="33"/>
      <c r="I43" s="30"/>
      <c r="J43" s="9" t="e">
        <f t="shared" si="0"/>
        <v>#DIV/0!</v>
      </c>
      <c r="K43" s="18"/>
      <c r="L43" s="18"/>
      <c r="M43" s="17"/>
    </row>
    <row r="44" spans="1:13">
      <c r="A44" s="42">
        <v>37</v>
      </c>
      <c r="B44" s="17"/>
      <c r="C44" s="17"/>
      <c r="D44" s="17"/>
      <c r="E44" s="28"/>
      <c r="F44" s="28"/>
      <c r="G44" s="19"/>
      <c r="H44" s="33"/>
      <c r="I44" s="30"/>
      <c r="J44" s="43" t="e">
        <f t="shared" si="0"/>
        <v>#DIV/0!</v>
      </c>
      <c r="K44" s="18"/>
      <c r="L44" s="18"/>
      <c r="M44" s="17"/>
    </row>
    <row r="45" spans="1:13">
      <c r="A45">
        <v>38</v>
      </c>
      <c r="B45" s="17"/>
      <c r="C45" s="17"/>
      <c r="D45" s="17"/>
      <c r="E45" s="28"/>
      <c r="F45" s="28"/>
      <c r="G45" s="19"/>
      <c r="H45" s="33"/>
      <c r="I45" s="30"/>
      <c r="J45" s="43" t="e">
        <f t="shared" si="0"/>
        <v>#DIV/0!</v>
      </c>
      <c r="K45" s="18"/>
      <c r="L45" s="18"/>
      <c r="M45" s="17"/>
    </row>
    <row r="46" spans="1:13">
      <c r="A46">
        <v>39</v>
      </c>
      <c r="B46" s="17"/>
      <c r="C46" s="17"/>
      <c r="D46" s="17"/>
      <c r="E46" s="28"/>
      <c r="F46" s="28"/>
      <c r="G46" s="19"/>
      <c r="H46" s="33"/>
      <c r="I46" s="30"/>
      <c r="J46" s="9" t="e">
        <f t="shared" si="0"/>
        <v>#DIV/0!</v>
      </c>
      <c r="K46" s="18"/>
      <c r="L46" s="18"/>
      <c r="M46" s="17"/>
    </row>
    <row r="47" spans="1:13">
      <c r="A47">
        <v>40</v>
      </c>
      <c r="B47" s="17"/>
      <c r="C47" s="17"/>
      <c r="D47" s="17"/>
      <c r="E47" s="28"/>
      <c r="F47" s="28"/>
      <c r="G47" s="19"/>
      <c r="H47" s="33"/>
      <c r="I47" s="30"/>
      <c r="J47" s="9" t="e">
        <f t="shared" si="0"/>
        <v>#DIV/0!</v>
      </c>
      <c r="K47" s="18"/>
      <c r="L47" s="18"/>
      <c r="M47" s="17"/>
    </row>
    <row r="48" spans="1:13">
      <c r="A48">
        <v>41</v>
      </c>
      <c r="B48" s="17"/>
      <c r="C48" s="17"/>
      <c r="D48" s="17"/>
      <c r="E48" s="28"/>
      <c r="F48" s="28"/>
      <c r="G48" s="19"/>
      <c r="H48" s="33"/>
      <c r="I48" s="30"/>
      <c r="J48" s="9" t="e">
        <f t="shared" si="0"/>
        <v>#DIV/0!</v>
      </c>
      <c r="K48" s="18"/>
      <c r="L48" s="18"/>
      <c r="M48" s="17"/>
    </row>
    <row r="49" spans="1:13">
      <c r="A49">
        <v>42</v>
      </c>
      <c r="B49" s="17"/>
      <c r="C49" s="17"/>
      <c r="D49" s="17"/>
      <c r="E49" s="28"/>
      <c r="F49" s="28"/>
      <c r="G49" s="19"/>
      <c r="H49" s="33"/>
      <c r="I49" s="30"/>
      <c r="J49" s="9" t="e">
        <f t="shared" si="0"/>
        <v>#DIV/0!</v>
      </c>
      <c r="K49" s="18"/>
      <c r="L49" s="18"/>
      <c r="M49" s="17"/>
    </row>
    <row r="50" spans="1:13">
      <c r="A50">
        <v>43</v>
      </c>
      <c r="B50" s="17"/>
      <c r="C50" s="17"/>
      <c r="D50" s="17"/>
      <c r="E50" s="28"/>
      <c r="F50" s="28"/>
      <c r="G50" s="19"/>
      <c r="H50" s="33"/>
      <c r="I50" s="30"/>
      <c r="J50" s="43" t="e">
        <f t="shared" si="0"/>
        <v>#DIV/0!</v>
      </c>
      <c r="K50" s="18"/>
      <c r="L50" s="18"/>
      <c r="M50" s="17"/>
    </row>
    <row r="51" spans="1:13">
      <c r="A51">
        <v>44</v>
      </c>
      <c r="B51" s="17"/>
      <c r="C51" s="17"/>
      <c r="D51" s="17"/>
      <c r="E51" s="28"/>
      <c r="F51" s="28"/>
      <c r="G51" s="19"/>
      <c r="H51" s="33"/>
      <c r="I51" s="30"/>
      <c r="J51" s="43" t="e">
        <f t="shared" si="0"/>
        <v>#DIV/0!</v>
      </c>
      <c r="K51" s="18"/>
      <c r="L51" s="18"/>
      <c r="M51" s="17"/>
    </row>
    <row r="52" spans="1:13">
      <c r="A52">
        <v>45</v>
      </c>
      <c r="B52" s="17"/>
      <c r="C52" s="17"/>
      <c r="D52" s="17"/>
      <c r="E52" s="28"/>
      <c r="F52" s="28"/>
      <c r="G52" s="19"/>
      <c r="H52" s="33"/>
      <c r="I52" s="30"/>
      <c r="J52" s="9" t="e">
        <f t="shared" si="0"/>
        <v>#DIV/0!</v>
      </c>
      <c r="K52" s="18"/>
      <c r="L52" s="18"/>
      <c r="M52" s="17"/>
    </row>
    <row r="53" spans="1:13">
      <c r="A53" s="42">
        <v>46</v>
      </c>
      <c r="B53" s="17"/>
      <c r="C53" s="17"/>
      <c r="D53" s="17"/>
      <c r="E53" s="28"/>
      <c r="F53" s="28"/>
      <c r="G53" s="19"/>
      <c r="H53" s="33"/>
      <c r="I53" s="30"/>
      <c r="J53" s="43" t="e">
        <f t="shared" si="0"/>
        <v>#DIV/0!</v>
      </c>
      <c r="K53" s="18"/>
      <c r="L53" s="18"/>
      <c r="M53" s="17"/>
    </row>
    <row r="54" spans="1:13">
      <c r="A54" s="42">
        <v>47</v>
      </c>
      <c r="B54" s="17"/>
      <c r="C54" s="17"/>
      <c r="D54" s="17"/>
      <c r="E54" s="28"/>
      <c r="F54" s="28"/>
      <c r="G54" s="19"/>
      <c r="H54" s="33"/>
      <c r="I54" s="30"/>
      <c r="J54" s="43" t="e">
        <f t="shared" si="0"/>
        <v>#DIV/0!</v>
      </c>
      <c r="K54" s="18"/>
      <c r="L54" s="18"/>
      <c r="M54" s="17"/>
    </row>
    <row r="55" spans="1:13">
      <c r="A55">
        <v>48</v>
      </c>
      <c r="B55" s="17"/>
      <c r="C55" s="17"/>
      <c r="D55" s="17"/>
      <c r="E55" s="28"/>
      <c r="F55" s="28"/>
      <c r="G55" s="19"/>
      <c r="H55" s="33"/>
      <c r="I55" s="30"/>
      <c r="J55" s="9" t="e">
        <f t="shared" si="0"/>
        <v>#DIV/0!</v>
      </c>
      <c r="K55" s="18"/>
      <c r="L55" s="18"/>
      <c r="M55" s="17"/>
    </row>
    <row r="56" spans="1:13">
      <c r="A56">
        <v>49</v>
      </c>
      <c r="B56" s="17"/>
      <c r="C56" s="17"/>
      <c r="D56" s="17"/>
      <c r="E56" s="28"/>
      <c r="F56" s="28"/>
      <c r="G56" s="19"/>
      <c r="H56" s="33"/>
      <c r="I56" s="30"/>
      <c r="J56" s="9" t="e">
        <f t="shared" si="0"/>
        <v>#DIV/0!</v>
      </c>
      <c r="K56" s="18"/>
      <c r="L56" s="18"/>
      <c r="M56" s="17"/>
    </row>
    <row r="57" spans="1:13">
      <c r="A57">
        <v>50</v>
      </c>
      <c r="B57" s="17"/>
      <c r="C57" s="17"/>
      <c r="D57" s="17"/>
      <c r="E57" s="28"/>
      <c r="F57" s="28"/>
      <c r="G57" s="19"/>
      <c r="H57" s="33"/>
      <c r="I57" s="30"/>
      <c r="J57" s="9" t="e">
        <f t="shared" si="0"/>
        <v>#DIV/0!</v>
      </c>
      <c r="K57" s="18"/>
      <c r="L57" s="18"/>
      <c r="M57" s="17"/>
    </row>
    <row r="58" spans="1:13">
      <c r="A58">
        <v>51</v>
      </c>
      <c r="B58" s="17"/>
      <c r="C58" s="17"/>
      <c r="D58" s="17"/>
      <c r="E58" s="28"/>
      <c r="F58" s="28"/>
      <c r="G58" s="19"/>
      <c r="H58" s="33"/>
      <c r="I58" s="30"/>
      <c r="J58" s="9" t="e">
        <f t="shared" si="0"/>
        <v>#DIV/0!</v>
      </c>
      <c r="K58" s="18"/>
      <c r="L58" s="18"/>
      <c r="M58" s="17"/>
    </row>
    <row r="59" spans="1:13">
      <c r="A59">
        <v>52</v>
      </c>
      <c r="B59" s="17"/>
      <c r="C59" s="17"/>
      <c r="D59" s="17"/>
      <c r="E59" s="28"/>
      <c r="F59" s="28"/>
      <c r="G59" s="19"/>
      <c r="H59" s="33"/>
      <c r="I59" s="30"/>
      <c r="J59" s="43" t="e">
        <f t="shared" si="0"/>
        <v>#DIV/0!</v>
      </c>
      <c r="K59" s="18"/>
      <c r="L59" s="18"/>
      <c r="M59" s="17"/>
    </row>
    <row r="60" spans="1:13">
      <c r="A60">
        <v>53</v>
      </c>
      <c r="B60" s="17"/>
      <c r="C60" s="17"/>
      <c r="D60" s="17"/>
      <c r="E60" s="28"/>
      <c r="F60" s="28"/>
      <c r="G60" s="19"/>
      <c r="H60" s="33"/>
      <c r="I60" s="30"/>
      <c r="J60" s="43" t="e">
        <f t="shared" si="0"/>
        <v>#DIV/0!</v>
      </c>
      <c r="K60" s="18"/>
      <c r="L60" s="18"/>
      <c r="M60" s="17"/>
    </row>
    <row r="61" spans="1:13">
      <c r="A61">
        <v>54</v>
      </c>
      <c r="B61" s="17"/>
      <c r="C61" s="17"/>
      <c r="D61" s="17"/>
      <c r="E61" s="28"/>
      <c r="F61" s="28"/>
      <c r="G61" s="19"/>
      <c r="H61" s="33"/>
      <c r="I61" s="30"/>
      <c r="J61" s="9" t="e">
        <f t="shared" si="0"/>
        <v>#DIV/0!</v>
      </c>
      <c r="K61" s="18"/>
      <c r="L61" s="18"/>
      <c r="M61" s="17"/>
    </row>
    <row r="62" spans="1:13">
      <c r="A62">
        <v>55</v>
      </c>
      <c r="B62" s="17"/>
      <c r="C62" s="17"/>
      <c r="D62" s="17"/>
      <c r="E62" s="28"/>
      <c r="F62" s="28"/>
      <c r="G62" s="19"/>
      <c r="H62" s="33"/>
      <c r="I62" s="30"/>
      <c r="J62" s="43" t="e">
        <f t="shared" si="0"/>
        <v>#DIV/0!</v>
      </c>
      <c r="K62" s="18"/>
      <c r="L62" s="18"/>
      <c r="M62" s="17"/>
    </row>
    <row r="63" spans="1:13">
      <c r="A63" s="42">
        <v>56</v>
      </c>
      <c r="B63" s="17"/>
      <c r="C63" s="17"/>
      <c r="D63" s="17"/>
      <c r="E63" s="28"/>
      <c r="F63" s="28"/>
      <c r="G63" s="19"/>
      <c r="H63" s="33"/>
      <c r="I63" s="30"/>
      <c r="J63" s="43" t="e">
        <f t="shared" si="0"/>
        <v>#DIV/0!</v>
      </c>
      <c r="K63" s="18"/>
      <c r="L63" s="18"/>
      <c r="M63" s="17"/>
    </row>
    <row r="64" spans="1:13">
      <c r="A64" s="42">
        <v>57</v>
      </c>
      <c r="B64" s="17"/>
      <c r="C64" s="17"/>
      <c r="D64" s="17"/>
      <c r="E64" s="28"/>
      <c r="F64" s="28"/>
      <c r="G64" s="19"/>
      <c r="H64" s="33"/>
      <c r="I64" s="30"/>
      <c r="J64" s="9" t="e">
        <f t="shared" si="0"/>
        <v>#DIV/0!</v>
      </c>
      <c r="K64" s="18"/>
      <c r="L64" s="18"/>
      <c r="M64" s="17"/>
    </row>
    <row r="65" spans="1:13">
      <c r="A65">
        <v>58</v>
      </c>
      <c r="B65" s="17"/>
      <c r="C65" s="17"/>
      <c r="D65" s="17"/>
      <c r="E65" s="28"/>
      <c r="F65" s="28"/>
      <c r="G65" s="19"/>
      <c r="H65" s="33"/>
      <c r="I65" s="30"/>
      <c r="J65" s="9" t="e">
        <f t="shared" si="0"/>
        <v>#DIV/0!</v>
      </c>
      <c r="K65" s="18"/>
      <c r="L65" s="18"/>
      <c r="M65" s="17"/>
    </row>
    <row r="66" spans="1:13">
      <c r="A66">
        <v>59</v>
      </c>
      <c r="B66" s="17"/>
      <c r="C66" s="17"/>
      <c r="D66" s="17"/>
      <c r="E66" s="28"/>
      <c r="F66" s="28"/>
      <c r="G66" s="19"/>
      <c r="H66" s="33"/>
      <c r="I66" s="30"/>
      <c r="J66" s="9" t="e">
        <f t="shared" si="0"/>
        <v>#DIV/0!</v>
      </c>
      <c r="K66" s="18"/>
      <c r="L66" s="18"/>
      <c r="M66" s="17"/>
    </row>
    <row r="67" spans="1:13">
      <c r="A67">
        <v>60</v>
      </c>
      <c r="B67" s="17"/>
      <c r="C67" s="17"/>
      <c r="D67" s="17"/>
      <c r="E67" s="28"/>
      <c r="F67" s="28"/>
      <c r="G67" s="19"/>
      <c r="H67" s="33"/>
      <c r="I67" s="30"/>
      <c r="J67" s="9" t="e">
        <f t="shared" si="0"/>
        <v>#DIV/0!</v>
      </c>
      <c r="K67" s="18"/>
      <c r="L67" s="18"/>
      <c r="M67" s="17"/>
    </row>
    <row r="68" spans="1:13">
      <c r="A68">
        <v>61</v>
      </c>
      <c r="B68" s="17"/>
      <c r="C68" s="17"/>
      <c r="D68" s="17"/>
      <c r="E68" s="28"/>
      <c r="F68" s="28"/>
      <c r="G68" s="19"/>
      <c r="H68" s="33"/>
      <c r="I68" s="30"/>
      <c r="J68" s="43" t="e">
        <f t="shared" si="0"/>
        <v>#DIV/0!</v>
      </c>
      <c r="K68" s="18"/>
      <c r="L68" s="18"/>
      <c r="M68" s="17"/>
    </row>
    <row r="69" spans="1:13">
      <c r="A69">
        <v>62</v>
      </c>
      <c r="B69" s="17"/>
      <c r="C69" s="17"/>
      <c r="D69" s="17"/>
      <c r="E69" s="28"/>
      <c r="F69" s="28"/>
      <c r="G69" s="19"/>
      <c r="H69" s="33"/>
      <c r="I69" s="30"/>
      <c r="J69" s="43" t="e">
        <f t="shared" si="0"/>
        <v>#DIV/0!</v>
      </c>
      <c r="K69" s="18"/>
      <c r="L69" s="18"/>
      <c r="M69" s="17"/>
    </row>
    <row r="70" spans="1:13">
      <c r="A70">
        <v>63</v>
      </c>
      <c r="B70" s="17"/>
      <c r="C70" s="17"/>
      <c r="D70" s="17"/>
      <c r="E70" s="28"/>
      <c r="F70" s="28"/>
      <c r="G70" s="19"/>
      <c r="H70" s="33"/>
      <c r="I70" s="30"/>
      <c r="J70" s="9" t="e">
        <f t="shared" si="0"/>
        <v>#DIV/0!</v>
      </c>
      <c r="K70" s="18"/>
      <c r="L70" s="18"/>
      <c r="M70" s="17"/>
    </row>
    <row r="71" spans="1:13">
      <c r="A71">
        <v>64</v>
      </c>
      <c r="B71" s="17"/>
      <c r="C71" s="17"/>
      <c r="D71" s="17"/>
      <c r="E71" s="28"/>
      <c r="F71" s="28"/>
      <c r="G71" s="19"/>
      <c r="H71" s="33"/>
      <c r="I71" s="30"/>
      <c r="J71" s="43" t="e">
        <f t="shared" ref="J71:J134" si="1">H71/I71</f>
        <v>#DIV/0!</v>
      </c>
      <c r="K71" s="18"/>
      <c r="L71" s="18"/>
      <c r="M71" s="17"/>
    </row>
    <row r="72" spans="1:13">
      <c r="A72">
        <v>65</v>
      </c>
      <c r="B72" s="17"/>
      <c r="C72" s="17"/>
      <c r="D72" s="17"/>
      <c r="E72" s="28"/>
      <c r="F72" s="28"/>
      <c r="G72" s="19"/>
      <c r="H72" s="33"/>
      <c r="I72" s="30"/>
      <c r="J72" s="43"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si="1"/>
        <v>#DIV/0!</v>
      </c>
      <c r="K75" s="18"/>
      <c r="L75" s="18"/>
      <c r="M75" s="17"/>
    </row>
    <row r="76" spans="1:13">
      <c r="A76">
        <v>69</v>
      </c>
      <c r="B76" s="17"/>
      <c r="C76" s="17"/>
      <c r="D76" s="17"/>
      <c r="E76" s="28"/>
      <c r="F76" s="28"/>
      <c r="G76" s="19"/>
      <c r="H76" s="33"/>
      <c r="I76" s="30"/>
      <c r="J76" s="9" t="e">
        <f t="shared" si="1"/>
        <v>#DIV/0!</v>
      </c>
      <c r="K76" s="18"/>
      <c r="L76" s="18"/>
      <c r="M76" s="17"/>
    </row>
    <row r="77" spans="1:13">
      <c r="A77">
        <v>70</v>
      </c>
      <c r="B77" s="17"/>
      <c r="C77" s="17"/>
      <c r="D77" s="17"/>
      <c r="E77" s="28"/>
      <c r="F77" s="28"/>
      <c r="G77" s="19"/>
      <c r="H77" s="33"/>
      <c r="I77" s="30"/>
      <c r="J77" s="43" t="e">
        <f t="shared" si="1"/>
        <v>#DIV/0!</v>
      </c>
      <c r="K77" s="18"/>
      <c r="L77" s="18"/>
      <c r="M77" s="17"/>
    </row>
    <row r="78" spans="1:13">
      <c r="A78">
        <v>71</v>
      </c>
      <c r="B78" s="17"/>
      <c r="C78" s="17"/>
      <c r="D78" s="17"/>
      <c r="E78" s="28"/>
      <c r="F78" s="28"/>
      <c r="G78" s="19"/>
      <c r="H78" s="33"/>
      <c r="I78" s="30"/>
      <c r="J78" s="43" t="e">
        <f t="shared" si="1"/>
        <v>#DIV/0!</v>
      </c>
      <c r="K78" s="18"/>
      <c r="L78" s="18"/>
      <c r="M78" s="17"/>
    </row>
    <row r="79" spans="1:13">
      <c r="A79">
        <v>72</v>
      </c>
      <c r="B79" s="17"/>
      <c r="C79" s="17"/>
      <c r="D79" s="17"/>
      <c r="E79" s="28"/>
      <c r="F79" s="28"/>
      <c r="G79" s="19"/>
      <c r="H79" s="33"/>
      <c r="I79" s="30"/>
      <c r="J79" s="9" t="e">
        <f t="shared" si="1"/>
        <v>#DIV/0!</v>
      </c>
      <c r="K79" s="18"/>
      <c r="L79" s="18"/>
      <c r="M79" s="17"/>
    </row>
    <row r="80" spans="1:13">
      <c r="A80">
        <v>73</v>
      </c>
      <c r="B80" s="17"/>
      <c r="C80" s="17"/>
      <c r="D80" s="17"/>
      <c r="E80" s="28"/>
      <c r="F80" s="28"/>
      <c r="G80" s="19"/>
      <c r="H80" s="33"/>
      <c r="I80" s="30"/>
      <c r="J80" s="43" t="e">
        <f t="shared" si="1"/>
        <v>#DIV/0!</v>
      </c>
      <c r="K80" s="18"/>
      <c r="L80" s="18"/>
      <c r="M80" s="17"/>
    </row>
    <row r="81" spans="1:13">
      <c r="A81">
        <v>74</v>
      </c>
      <c r="B81" s="17"/>
      <c r="C81" s="17"/>
      <c r="D81" s="17"/>
      <c r="E81" s="28"/>
      <c r="F81" s="28"/>
      <c r="G81" s="19"/>
      <c r="H81" s="33"/>
      <c r="I81" s="30"/>
      <c r="J81" s="43" t="e">
        <f t="shared" si="1"/>
        <v>#DIV/0!</v>
      </c>
      <c r="K81" s="18"/>
      <c r="L81" s="18"/>
      <c r="M81" s="17"/>
    </row>
    <row r="82" spans="1:13">
      <c r="A82">
        <v>75</v>
      </c>
      <c r="B82" s="17"/>
      <c r="C82" s="17"/>
      <c r="D82" s="17"/>
      <c r="E82" s="28"/>
      <c r="F82" s="28"/>
      <c r="G82" s="19"/>
      <c r="H82" s="33"/>
      <c r="I82" s="30"/>
      <c r="J82" s="9" t="e">
        <f t="shared" si="1"/>
        <v>#DIV/0!</v>
      </c>
      <c r="K82" s="18"/>
      <c r="L82" s="18"/>
      <c r="M82" s="17"/>
    </row>
    <row r="83" spans="1:13">
      <c r="A83" s="42">
        <v>76</v>
      </c>
      <c r="B83" s="17"/>
      <c r="C83" s="17"/>
      <c r="D83" s="17"/>
      <c r="E83" s="28"/>
      <c r="F83" s="28"/>
      <c r="G83" s="19"/>
      <c r="H83" s="33"/>
      <c r="I83" s="30"/>
      <c r="J83" s="9" t="e">
        <f t="shared" si="1"/>
        <v>#DIV/0!</v>
      </c>
      <c r="K83" s="18"/>
      <c r="L83" s="18"/>
      <c r="M83" s="17"/>
    </row>
    <row r="84" spans="1:13">
      <c r="A84" s="42">
        <v>77</v>
      </c>
      <c r="B84" s="17"/>
      <c r="C84" s="17"/>
      <c r="D84" s="17"/>
      <c r="E84" s="28"/>
      <c r="F84" s="28"/>
      <c r="G84" s="19"/>
      <c r="H84" s="33"/>
      <c r="I84" s="30"/>
      <c r="J84" s="9" t="e">
        <f t="shared" si="1"/>
        <v>#DIV/0!</v>
      </c>
      <c r="K84" s="18"/>
      <c r="L84" s="18"/>
      <c r="M84" s="17"/>
    </row>
    <row r="85" spans="1:13">
      <c r="A85">
        <v>78</v>
      </c>
      <c r="B85" s="17"/>
      <c r="C85" s="17"/>
      <c r="D85" s="17"/>
      <c r="E85" s="28"/>
      <c r="F85" s="28"/>
      <c r="G85" s="19"/>
      <c r="H85" s="33"/>
      <c r="I85" s="30"/>
      <c r="J85" s="9" t="e">
        <f t="shared" si="1"/>
        <v>#DIV/0!</v>
      </c>
      <c r="K85" s="18"/>
      <c r="L85" s="18"/>
      <c r="M85" s="17"/>
    </row>
    <row r="86" spans="1:13">
      <c r="A86">
        <v>79</v>
      </c>
      <c r="B86" s="17"/>
      <c r="C86" s="17"/>
      <c r="D86" s="17"/>
      <c r="E86" s="28"/>
      <c r="F86" s="28"/>
      <c r="G86" s="19"/>
      <c r="H86" s="33"/>
      <c r="I86" s="30"/>
      <c r="J86" s="43" t="e">
        <f t="shared" si="1"/>
        <v>#DIV/0!</v>
      </c>
      <c r="K86" s="18"/>
      <c r="L86" s="18"/>
      <c r="M86" s="17"/>
    </row>
    <row r="87" spans="1:13">
      <c r="A87">
        <v>80</v>
      </c>
      <c r="B87" s="17"/>
      <c r="C87" s="17"/>
      <c r="D87" s="17"/>
      <c r="E87" s="28"/>
      <c r="F87" s="28"/>
      <c r="G87" s="19"/>
      <c r="H87" s="33"/>
      <c r="I87" s="30"/>
      <c r="J87" s="43" t="e">
        <f t="shared" si="1"/>
        <v>#DIV/0!</v>
      </c>
      <c r="K87" s="18"/>
      <c r="L87" s="18"/>
      <c r="M87" s="17"/>
    </row>
    <row r="88" spans="1:13">
      <c r="A88">
        <v>81</v>
      </c>
      <c r="B88" s="17"/>
      <c r="C88" s="17"/>
      <c r="D88" s="17"/>
      <c r="E88" s="28"/>
      <c r="F88" s="28"/>
      <c r="G88" s="19"/>
      <c r="H88" s="33"/>
      <c r="I88" s="30"/>
      <c r="J88" s="9" t="e">
        <f t="shared" si="1"/>
        <v>#DIV/0!</v>
      </c>
      <c r="K88" s="18"/>
      <c r="L88" s="18"/>
      <c r="M88" s="17"/>
    </row>
    <row r="89" spans="1:13">
      <c r="A89">
        <v>82</v>
      </c>
      <c r="B89" s="17"/>
      <c r="C89" s="17"/>
      <c r="D89" s="17"/>
      <c r="E89" s="28"/>
      <c r="F89" s="28"/>
      <c r="G89" s="19"/>
      <c r="H89" s="33"/>
      <c r="I89" s="30"/>
      <c r="J89" s="43" t="e">
        <f t="shared" si="1"/>
        <v>#DIV/0!</v>
      </c>
      <c r="K89" s="18"/>
      <c r="L89" s="18"/>
      <c r="M89" s="17"/>
    </row>
    <row r="90" spans="1:13">
      <c r="A90">
        <v>83</v>
      </c>
      <c r="B90" s="17"/>
      <c r="C90" s="17"/>
      <c r="D90" s="17"/>
      <c r="E90" s="28"/>
      <c r="F90" s="28"/>
      <c r="G90" s="19"/>
      <c r="H90" s="33"/>
      <c r="I90" s="30"/>
      <c r="J90" s="43" t="e">
        <f t="shared" si="1"/>
        <v>#DIV/0!</v>
      </c>
      <c r="K90" s="18"/>
      <c r="L90" s="18"/>
      <c r="M90" s="17"/>
    </row>
    <row r="91" spans="1:13">
      <c r="A91">
        <v>84</v>
      </c>
      <c r="B91" s="17"/>
      <c r="C91" s="17"/>
      <c r="D91" s="17"/>
      <c r="E91" s="28"/>
      <c r="F91" s="28"/>
      <c r="G91" s="19"/>
      <c r="H91" s="33"/>
      <c r="I91" s="30"/>
      <c r="J91" s="9" t="e">
        <f t="shared" si="1"/>
        <v>#DIV/0!</v>
      </c>
      <c r="K91" s="18"/>
      <c r="L91" s="18"/>
      <c r="M91" s="17"/>
    </row>
    <row r="92" spans="1:13">
      <c r="A92">
        <v>85</v>
      </c>
      <c r="B92" s="17"/>
      <c r="C92" s="17"/>
      <c r="D92" s="17"/>
      <c r="E92" s="28"/>
      <c r="F92" s="28"/>
      <c r="G92" s="19"/>
      <c r="H92" s="33"/>
      <c r="I92" s="30"/>
      <c r="J92" s="9" t="e">
        <f t="shared" si="1"/>
        <v>#DIV/0!</v>
      </c>
      <c r="K92" s="18"/>
      <c r="L92" s="18"/>
      <c r="M92" s="17"/>
    </row>
    <row r="93" spans="1:13">
      <c r="A93" s="42">
        <v>86</v>
      </c>
      <c r="B93" s="17"/>
      <c r="C93" s="17"/>
      <c r="D93" s="17"/>
      <c r="E93" s="28"/>
      <c r="F93" s="28"/>
      <c r="G93" s="19"/>
      <c r="H93" s="33"/>
      <c r="I93" s="30"/>
      <c r="J93" s="9" t="e">
        <f t="shared" si="1"/>
        <v>#DIV/0!</v>
      </c>
      <c r="K93" s="18"/>
      <c r="L93" s="18"/>
      <c r="M93" s="17"/>
    </row>
    <row r="94" spans="1:13">
      <c r="A94" s="42">
        <v>87</v>
      </c>
      <c r="B94" s="17"/>
      <c r="C94" s="17"/>
      <c r="D94" s="17"/>
      <c r="E94" s="28"/>
      <c r="F94" s="28"/>
      <c r="G94" s="19"/>
      <c r="H94" s="33"/>
      <c r="I94" s="30"/>
      <c r="J94" s="9" t="e">
        <f t="shared" si="1"/>
        <v>#DIV/0!</v>
      </c>
      <c r="K94" s="18"/>
      <c r="L94" s="18"/>
      <c r="M94" s="17"/>
    </row>
    <row r="95" spans="1:13">
      <c r="A95">
        <v>88</v>
      </c>
      <c r="B95" s="17"/>
      <c r="C95" s="17"/>
      <c r="D95" s="17"/>
      <c r="E95" s="28"/>
      <c r="F95" s="28"/>
      <c r="G95" s="19"/>
      <c r="H95" s="33"/>
      <c r="I95" s="30"/>
      <c r="J95" s="43" t="e">
        <f t="shared" si="1"/>
        <v>#DIV/0!</v>
      </c>
      <c r="K95" s="18"/>
      <c r="L95" s="18"/>
      <c r="M95" s="17"/>
    </row>
    <row r="96" spans="1:13">
      <c r="A96">
        <v>89</v>
      </c>
      <c r="B96" s="17"/>
      <c r="C96" s="17"/>
      <c r="D96" s="17"/>
      <c r="E96" s="28"/>
      <c r="F96" s="28"/>
      <c r="G96" s="19"/>
      <c r="H96" s="33"/>
      <c r="I96" s="30"/>
      <c r="J96" s="43" t="e">
        <f t="shared" si="1"/>
        <v>#DIV/0!</v>
      </c>
      <c r="K96" s="18"/>
      <c r="L96" s="18"/>
      <c r="M96" s="17"/>
    </row>
    <row r="97" spans="1:13">
      <c r="A97">
        <v>90</v>
      </c>
      <c r="B97" s="17"/>
      <c r="C97" s="17"/>
      <c r="D97" s="17"/>
      <c r="E97" s="28"/>
      <c r="F97" s="28"/>
      <c r="G97" s="19"/>
      <c r="H97" s="33"/>
      <c r="I97" s="30"/>
      <c r="J97" s="9" t="e">
        <f t="shared" si="1"/>
        <v>#DIV/0!</v>
      </c>
      <c r="K97" s="18"/>
      <c r="L97" s="18"/>
      <c r="M97" s="17"/>
    </row>
    <row r="98" spans="1:13">
      <c r="A98">
        <v>91</v>
      </c>
      <c r="B98" s="17"/>
      <c r="C98" s="17"/>
      <c r="D98" s="17"/>
      <c r="E98" s="28"/>
      <c r="F98" s="28"/>
      <c r="G98" s="19"/>
      <c r="H98" s="33"/>
      <c r="I98" s="30"/>
      <c r="J98" s="43" t="e">
        <f t="shared" si="1"/>
        <v>#DIV/0!</v>
      </c>
      <c r="K98" s="18"/>
      <c r="L98" s="18"/>
      <c r="M98" s="17"/>
    </row>
    <row r="99" spans="1:13">
      <c r="A99">
        <v>92</v>
      </c>
      <c r="B99" s="17"/>
      <c r="C99" s="17"/>
      <c r="D99" s="17"/>
      <c r="E99" s="28"/>
      <c r="F99" s="28"/>
      <c r="G99" s="19"/>
      <c r="H99" s="33"/>
      <c r="I99" s="30"/>
      <c r="J99" s="43" t="e">
        <f t="shared" si="1"/>
        <v>#DIV/0!</v>
      </c>
      <c r="K99" s="18"/>
      <c r="L99" s="18"/>
      <c r="M99" s="17"/>
    </row>
    <row r="100" spans="1:13">
      <c r="A100">
        <v>93</v>
      </c>
      <c r="B100" s="17"/>
      <c r="C100" s="17"/>
      <c r="D100" s="17"/>
      <c r="E100" s="28"/>
      <c r="F100" s="28"/>
      <c r="G100" s="19"/>
      <c r="H100" s="33"/>
      <c r="I100" s="30"/>
      <c r="J100" s="9" t="e">
        <f t="shared" si="1"/>
        <v>#DIV/0!</v>
      </c>
      <c r="K100" s="18"/>
      <c r="L100" s="18"/>
      <c r="M100" s="17"/>
    </row>
    <row r="101" spans="1:13">
      <c r="A101">
        <v>94</v>
      </c>
      <c r="B101" s="17"/>
      <c r="C101" s="17"/>
      <c r="D101" s="17"/>
      <c r="E101" s="28"/>
      <c r="F101" s="28"/>
      <c r="G101" s="19"/>
      <c r="H101" s="33"/>
      <c r="I101" s="30"/>
      <c r="J101" s="9" t="e">
        <f t="shared" si="1"/>
        <v>#DIV/0!</v>
      </c>
      <c r="K101" s="18"/>
      <c r="L101" s="18"/>
      <c r="M101" s="17"/>
    </row>
    <row r="102" spans="1:13">
      <c r="A102">
        <v>95</v>
      </c>
      <c r="B102" s="17"/>
      <c r="C102" s="17"/>
      <c r="D102" s="17"/>
      <c r="E102" s="28"/>
      <c r="F102" s="28"/>
      <c r="G102" s="19"/>
      <c r="H102" s="33"/>
      <c r="I102" s="30"/>
      <c r="J102" s="9" t="e">
        <f t="shared" si="1"/>
        <v>#DIV/0!</v>
      </c>
      <c r="K102" s="18"/>
      <c r="L102" s="18"/>
      <c r="M102" s="17"/>
    </row>
    <row r="103" spans="1:13">
      <c r="A103" s="42">
        <v>96</v>
      </c>
      <c r="B103" s="17"/>
      <c r="C103" s="17"/>
      <c r="D103" s="17"/>
      <c r="E103" s="28"/>
      <c r="F103" s="28"/>
      <c r="G103" s="19"/>
      <c r="H103" s="33"/>
      <c r="I103" s="30"/>
      <c r="J103" s="9" t="e">
        <f t="shared" si="1"/>
        <v>#DIV/0!</v>
      </c>
      <c r="K103" s="18"/>
      <c r="L103" s="18"/>
      <c r="M103" s="17"/>
    </row>
    <row r="104" spans="1:13">
      <c r="A104" s="42">
        <v>97</v>
      </c>
      <c r="B104" s="17"/>
      <c r="C104" s="17"/>
      <c r="D104" s="17"/>
      <c r="E104" s="28"/>
      <c r="F104" s="28"/>
      <c r="G104" s="19"/>
      <c r="H104" s="33"/>
      <c r="I104" s="30"/>
      <c r="J104" s="43" t="e">
        <f t="shared" si="1"/>
        <v>#DIV/0!</v>
      </c>
      <c r="K104" s="18"/>
      <c r="L104" s="18"/>
      <c r="M104" s="17"/>
    </row>
    <row r="105" spans="1:13">
      <c r="A105">
        <v>98</v>
      </c>
      <c r="B105" s="17"/>
      <c r="C105" s="17"/>
      <c r="D105" s="17"/>
      <c r="E105" s="28"/>
      <c r="F105" s="28"/>
      <c r="G105" s="19"/>
      <c r="H105" s="33"/>
      <c r="I105" s="30"/>
      <c r="J105" s="43" t="e">
        <f t="shared" si="1"/>
        <v>#DIV/0!</v>
      </c>
      <c r="K105" s="18"/>
      <c r="L105" s="18"/>
      <c r="M105" s="17"/>
    </row>
    <row r="106" spans="1:13">
      <c r="A106">
        <v>99</v>
      </c>
      <c r="B106" s="17"/>
      <c r="C106" s="17"/>
      <c r="D106" s="17"/>
      <c r="E106" s="28"/>
      <c r="F106" s="28"/>
      <c r="G106" s="19"/>
      <c r="H106" s="33"/>
      <c r="I106" s="30"/>
      <c r="J106" s="9" t="e">
        <f t="shared" si="1"/>
        <v>#DIV/0!</v>
      </c>
      <c r="K106" s="18"/>
      <c r="L106" s="18"/>
      <c r="M106" s="17"/>
    </row>
    <row r="107" spans="1:13">
      <c r="A107">
        <v>100</v>
      </c>
      <c r="B107" s="17"/>
      <c r="C107" s="17"/>
      <c r="D107" s="17"/>
      <c r="E107" s="28"/>
      <c r="F107" s="28"/>
      <c r="G107" s="19"/>
      <c r="H107" s="33"/>
      <c r="I107" s="30"/>
      <c r="J107" s="43" t="e">
        <f t="shared" si="1"/>
        <v>#DIV/0!</v>
      </c>
      <c r="K107" s="18"/>
      <c r="L107" s="18"/>
      <c r="M107" s="17"/>
    </row>
    <row r="108" spans="1:13">
      <c r="A108">
        <v>101</v>
      </c>
      <c r="B108" s="17"/>
      <c r="C108" s="17"/>
      <c r="D108" s="17"/>
      <c r="E108" s="28"/>
      <c r="F108" s="28"/>
      <c r="G108" s="19"/>
      <c r="H108" s="33"/>
      <c r="I108" s="30"/>
      <c r="J108" s="43" t="e">
        <f t="shared" si="1"/>
        <v>#DIV/0!</v>
      </c>
      <c r="K108" s="18"/>
      <c r="L108" s="18"/>
      <c r="M108" s="17"/>
    </row>
    <row r="109" spans="1:13">
      <c r="A109">
        <v>102</v>
      </c>
      <c r="B109" s="17"/>
      <c r="C109" s="17"/>
      <c r="D109" s="17"/>
      <c r="E109" s="28"/>
      <c r="F109" s="28"/>
      <c r="G109" s="19"/>
      <c r="H109" s="33"/>
      <c r="I109" s="30"/>
      <c r="J109" s="9" t="e">
        <f t="shared" si="1"/>
        <v>#DIV/0!</v>
      </c>
      <c r="K109" s="18"/>
      <c r="L109" s="18"/>
      <c r="M109" s="17"/>
    </row>
    <row r="110" spans="1:13">
      <c r="A110">
        <v>103</v>
      </c>
      <c r="B110" s="17"/>
      <c r="C110" s="17"/>
      <c r="D110" s="17"/>
      <c r="E110" s="28"/>
      <c r="F110" s="28"/>
      <c r="G110" s="19"/>
      <c r="H110" s="33"/>
      <c r="I110" s="30"/>
      <c r="J110" s="9" t="e">
        <f t="shared" si="1"/>
        <v>#DIV/0!</v>
      </c>
      <c r="K110" s="18"/>
      <c r="L110" s="18"/>
      <c r="M110" s="17"/>
    </row>
    <row r="111" spans="1:13">
      <c r="A111">
        <v>104</v>
      </c>
      <c r="B111" s="17"/>
      <c r="C111" s="17"/>
      <c r="D111" s="17"/>
      <c r="E111" s="28"/>
      <c r="F111" s="28"/>
      <c r="G111" s="19"/>
      <c r="H111" s="33"/>
      <c r="I111" s="30"/>
      <c r="J111" s="9" t="e">
        <f t="shared" si="1"/>
        <v>#DIV/0!</v>
      </c>
      <c r="K111" s="18"/>
      <c r="L111" s="18"/>
      <c r="M111" s="17"/>
    </row>
    <row r="112" spans="1:13">
      <c r="A112">
        <v>105</v>
      </c>
      <c r="B112" s="17"/>
      <c r="C112" s="17"/>
      <c r="D112" s="17"/>
      <c r="E112" s="28"/>
      <c r="F112" s="28"/>
      <c r="G112" s="19"/>
      <c r="H112" s="33"/>
      <c r="I112" s="30"/>
      <c r="J112" s="9" t="e">
        <f t="shared" si="1"/>
        <v>#DIV/0!</v>
      </c>
      <c r="K112" s="18"/>
      <c r="L112" s="18"/>
      <c r="M112" s="17"/>
    </row>
    <row r="113" spans="1:13">
      <c r="A113" s="42">
        <v>106</v>
      </c>
      <c r="B113" s="17"/>
      <c r="C113" s="17"/>
      <c r="D113" s="17"/>
      <c r="E113" s="28"/>
      <c r="F113" s="28"/>
      <c r="G113" s="19"/>
      <c r="H113" s="33"/>
      <c r="I113" s="30"/>
      <c r="J113" s="43" t="e">
        <f t="shared" si="1"/>
        <v>#DIV/0!</v>
      </c>
      <c r="K113" s="18"/>
      <c r="L113" s="18"/>
      <c r="M113" s="17"/>
    </row>
    <row r="114" spans="1:13">
      <c r="A114" s="42">
        <v>107</v>
      </c>
      <c r="B114" s="17"/>
      <c r="C114" s="17"/>
      <c r="D114" s="17"/>
      <c r="E114" s="28"/>
      <c r="F114" s="28"/>
      <c r="G114" s="19"/>
      <c r="H114" s="33"/>
      <c r="I114" s="30"/>
      <c r="J114" s="43" t="e">
        <f t="shared" si="1"/>
        <v>#DIV/0!</v>
      </c>
      <c r="K114" s="18"/>
      <c r="L114" s="18"/>
      <c r="M114" s="17"/>
    </row>
    <row r="115" spans="1:13">
      <c r="A115">
        <v>108</v>
      </c>
      <c r="B115" s="17"/>
      <c r="C115" s="17"/>
      <c r="D115" s="17"/>
      <c r="E115" s="28"/>
      <c r="F115" s="28"/>
      <c r="G115" s="19"/>
      <c r="H115" s="33"/>
      <c r="I115" s="30"/>
      <c r="J115" s="9" t="e">
        <f t="shared" si="1"/>
        <v>#DIV/0!</v>
      </c>
      <c r="K115" s="18"/>
      <c r="L115" s="18"/>
      <c r="M115" s="17"/>
    </row>
    <row r="116" spans="1:13">
      <c r="A116">
        <v>109</v>
      </c>
      <c r="B116" s="17"/>
      <c r="C116" s="17"/>
      <c r="D116" s="17"/>
      <c r="E116" s="28"/>
      <c r="F116" s="28"/>
      <c r="G116" s="19"/>
      <c r="H116" s="33"/>
      <c r="I116" s="30"/>
      <c r="J116" s="43" t="e">
        <f t="shared" si="1"/>
        <v>#DIV/0!</v>
      </c>
      <c r="K116" s="18"/>
      <c r="L116" s="18"/>
      <c r="M116" s="17"/>
    </row>
    <row r="117" spans="1:13">
      <c r="A117">
        <v>110</v>
      </c>
      <c r="B117" s="17"/>
      <c r="C117" s="17"/>
      <c r="D117" s="17"/>
      <c r="E117" s="28"/>
      <c r="F117" s="28"/>
      <c r="G117" s="19"/>
      <c r="H117" s="33"/>
      <c r="I117" s="30"/>
      <c r="J117" s="43" t="e">
        <f t="shared" si="1"/>
        <v>#DIV/0!</v>
      </c>
      <c r="K117" s="18"/>
      <c r="L117" s="18"/>
      <c r="M117" s="17"/>
    </row>
    <row r="118" spans="1:13">
      <c r="A118">
        <v>111</v>
      </c>
      <c r="B118" s="17"/>
      <c r="C118" s="17"/>
      <c r="D118" s="17"/>
      <c r="E118" s="28"/>
      <c r="F118" s="28"/>
      <c r="G118" s="19"/>
      <c r="H118" s="33"/>
      <c r="I118" s="30"/>
      <c r="J118" s="9" t="e">
        <f t="shared" si="1"/>
        <v>#DIV/0!</v>
      </c>
      <c r="K118" s="18"/>
      <c r="L118" s="18"/>
      <c r="M118" s="17"/>
    </row>
    <row r="119" spans="1:13">
      <c r="A119">
        <v>112</v>
      </c>
      <c r="B119" s="17"/>
      <c r="C119" s="17"/>
      <c r="D119" s="17"/>
      <c r="E119" s="28"/>
      <c r="F119" s="28"/>
      <c r="G119" s="19"/>
      <c r="H119" s="33"/>
      <c r="I119" s="30"/>
      <c r="J119" s="9" t="e">
        <f t="shared" si="1"/>
        <v>#DIV/0!</v>
      </c>
      <c r="K119" s="18"/>
      <c r="L119" s="18"/>
      <c r="M119" s="17"/>
    </row>
    <row r="120" spans="1:13">
      <c r="A120">
        <v>113</v>
      </c>
      <c r="B120" s="17"/>
      <c r="C120" s="17"/>
      <c r="D120" s="17"/>
      <c r="E120" s="28"/>
      <c r="F120" s="28"/>
      <c r="G120" s="19"/>
      <c r="H120" s="33"/>
      <c r="I120" s="30"/>
      <c r="J120" s="9" t="e">
        <f t="shared" si="1"/>
        <v>#DIV/0!</v>
      </c>
      <c r="K120" s="18"/>
      <c r="L120" s="18"/>
      <c r="M120" s="17"/>
    </row>
    <row r="121" spans="1:13">
      <c r="A121">
        <v>114</v>
      </c>
      <c r="B121" s="17"/>
      <c r="C121" s="17"/>
      <c r="D121" s="17"/>
      <c r="E121" s="28"/>
      <c r="F121" s="28"/>
      <c r="G121" s="19"/>
      <c r="H121" s="33"/>
      <c r="I121" s="30"/>
      <c r="J121" s="9" t="e">
        <f t="shared" si="1"/>
        <v>#DIV/0!</v>
      </c>
      <c r="K121" s="18"/>
      <c r="L121" s="18"/>
      <c r="M121" s="17"/>
    </row>
    <row r="122" spans="1:13">
      <c r="A122">
        <v>115</v>
      </c>
      <c r="B122" s="17"/>
      <c r="C122" s="17"/>
      <c r="D122" s="17"/>
      <c r="E122" s="28"/>
      <c r="F122" s="28"/>
      <c r="G122" s="19"/>
      <c r="H122" s="33"/>
      <c r="I122" s="30"/>
      <c r="J122" s="43" t="e">
        <f t="shared" si="1"/>
        <v>#DIV/0!</v>
      </c>
      <c r="K122" s="18"/>
      <c r="L122" s="18"/>
      <c r="M122" s="17"/>
    </row>
    <row r="123" spans="1:13">
      <c r="A123" s="42">
        <v>116</v>
      </c>
      <c r="B123" s="17"/>
      <c r="C123" s="17"/>
      <c r="D123" s="17"/>
      <c r="E123" s="28"/>
      <c r="F123" s="28"/>
      <c r="G123" s="19"/>
      <c r="H123" s="33"/>
      <c r="I123" s="30"/>
      <c r="J123" s="43" t="e">
        <f t="shared" si="1"/>
        <v>#DIV/0!</v>
      </c>
      <c r="K123" s="18"/>
      <c r="L123" s="18"/>
      <c r="M123" s="17"/>
    </row>
    <row r="124" spans="1:13">
      <c r="A124" s="42">
        <v>117</v>
      </c>
      <c r="B124" s="17"/>
      <c r="C124" s="17"/>
      <c r="D124" s="17"/>
      <c r="E124" s="28"/>
      <c r="F124" s="28"/>
      <c r="G124" s="19"/>
      <c r="H124" s="33"/>
      <c r="I124" s="30"/>
      <c r="J124" s="9" t="e">
        <f t="shared" si="1"/>
        <v>#DIV/0!</v>
      </c>
      <c r="K124" s="18"/>
      <c r="L124" s="18"/>
      <c r="M124" s="17"/>
    </row>
    <row r="125" spans="1:13">
      <c r="A125">
        <v>118</v>
      </c>
      <c r="B125" s="17"/>
      <c r="C125" s="17"/>
      <c r="D125" s="17"/>
      <c r="E125" s="28"/>
      <c r="F125" s="28"/>
      <c r="G125" s="19"/>
      <c r="H125" s="33"/>
      <c r="I125" s="30"/>
      <c r="J125" s="43" t="e">
        <f t="shared" si="1"/>
        <v>#DIV/0!</v>
      </c>
      <c r="K125" s="18"/>
      <c r="L125" s="18"/>
      <c r="M125" s="17"/>
    </row>
    <row r="126" spans="1:13">
      <c r="A126">
        <v>119</v>
      </c>
      <c r="B126" s="17"/>
      <c r="C126" s="17"/>
      <c r="D126" s="17"/>
      <c r="E126" s="28"/>
      <c r="F126" s="28"/>
      <c r="G126" s="19"/>
      <c r="H126" s="33"/>
      <c r="I126" s="30"/>
      <c r="J126" s="43" t="e">
        <f t="shared" si="1"/>
        <v>#DIV/0!</v>
      </c>
      <c r="K126" s="18"/>
      <c r="L126" s="18"/>
      <c r="M126" s="17"/>
    </row>
    <row r="127" spans="1:13">
      <c r="A127">
        <v>120</v>
      </c>
      <c r="B127" s="17"/>
      <c r="C127" s="17"/>
      <c r="D127" s="17"/>
      <c r="E127" s="28"/>
      <c r="F127" s="28"/>
      <c r="G127" s="19"/>
      <c r="H127" s="33"/>
      <c r="I127" s="30"/>
      <c r="J127" s="9" t="e">
        <f t="shared" si="1"/>
        <v>#DIV/0!</v>
      </c>
      <c r="K127" s="18"/>
      <c r="L127" s="18"/>
      <c r="M127" s="17"/>
    </row>
    <row r="128" spans="1:13">
      <c r="A128">
        <v>121</v>
      </c>
      <c r="B128" s="17"/>
      <c r="C128" s="17"/>
      <c r="D128" s="17"/>
      <c r="E128" s="28"/>
      <c r="F128" s="28"/>
      <c r="G128" s="19"/>
      <c r="H128" s="33"/>
      <c r="I128" s="30"/>
      <c r="J128" s="9" t="e">
        <f t="shared" si="1"/>
        <v>#DIV/0!</v>
      </c>
      <c r="K128" s="18"/>
      <c r="L128" s="18"/>
      <c r="M128" s="17"/>
    </row>
    <row r="129" spans="1:13">
      <c r="A129">
        <v>122</v>
      </c>
      <c r="B129" s="17"/>
      <c r="C129" s="17"/>
      <c r="D129" s="17"/>
      <c r="E129" s="28"/>
      <c r="F129" s="28"/>
      <c r="G129" s="19"/>
      <c r="H129" s="33"/>
      <c r="I129" s="30"/>
      <c r="J129" s="9" t="e">
        <f t="shared" si="1"/>
        <v>#DIV/0!</v>
      </c>
      <c r="K129" s="18"/>
      <c r="L129" s="18"/>
      <c r="M129" s="17"/>
    </row>
    <row r="130" spans="1:13">
      <c r="A130">
        <v>123</v>
      </c>
      <c r="B130" s="17"/>
      <c r="C130" s="17"/>
      <c r="D130" s="17"/>
      <c r="E130" s="28"/>
      <c r="F130" s="28"/>
      <c r="G130" s="19"/>
      <c r="H130" s="33"/>
      <c r="I130" s="30"/>
      <c r="J130" s="9" t="e">
        <f t="shared" si="1"/>
        <v>#DIV/0!</v>
      </c>
      <c r="K130" s="18"/>
      <c r="L130" s="18"/>
      <c r="M130" s="17"/>
    </row>
    <row r="131" spans="1:13">
      <c r="A131">
        <v>124</v>
      </c>
      <c r="B131" s="17"/>
      <c r="C131" s="17"/>
      <c r="D131" s="17"/>
      <c r="E131" s="28"/>
      <c r="F131" s="28"/>
      <c r="G131" s="19"/>
      <c r="H131" s="33"/>
      <c r="I131" s="30"/>
      <c r="J131" s="43" t="e">
        <f t="shared" si="1"/>
        <v>#DIV/0!</v>
      </c>
      <c r="K131" s="18"/>
      <c r="L131" s="18"/>
      <c r="M131" s="17"/>
    </row>
    <row r="132" spans="1:13">
      <c r="A132">
        <v>125</v>
      </c>
      <c r="B132" s="17"/>
      <c r="C132" s="17"/>
      <c r="D132" s="17"/>
      <c r="E132" s="28"/>
      <c r="F132" s="28"/>
      <c r="G132" s="19"/>
      <c r="H132" s="33"/>
      <c r="I132" s="30"/>
      <c r="J132" s="43" t="e">
        <f t="shared" si="1"/>
        <v>#DIV/0!</v>
      </c>
      <c r="K132" s="18"/>
      <c r="L132" s="18"/>
      <c r="M132" s="17"/>
    </row>
    <row r="133" spans="1:13">
      <c r="A133" s="42">
        <v>126</v>
      </c>
      <c r="B133" s="17"/>
      <c r="C133" s="17"/>
      <c r="D133" s="17"/>
      <c r="E133" s="28"/>
      <c r="F133" s="28"/>
      <c r="G133" s="19"/>
      <c r="H133" s="33"/>
      <c r="I133" s="30"/>
      <c r="J133" s="9" t="e">
        <f t="shared" si="1"/>
        <v>#DIV/0!</v>
      </c>
      <c r="K133" s="18"/>
      <c r="L133" s="18"/>
      <c r="M133" s="17"/>
    </row>
    <row r="134" spans="1:13">
      <c r="A134" s="42">
        <v>127</v>
      </c>
      <c r="B134" s="17"/>
      <c r="C134" s="17"/>
      <c r="D134" s="17"/>
      <c r="E134" s="28"/>
      <c r="F134" s="28"/>
      <c r="G134" s="19"/>
      <c r="H134" s="33"/>
      <c r="I134" s="30"/>
      <c r="J134" s="43" t="e">
        <f t="shared" si="1"/>
        <v>#DIV/0!</v>
      </c>
      <c r="K134" s="18"/>
      <c r="L134" s="18"/>
      <c r="M134" s="17"/>
    </row>
    <row r="135" spans="1:13">
      <c r="A135">
        <v>128</v>
      </c>
      <c r="B135" s="17"/>
      <c r="C135" s="17"/>
      <c r="D135" s="17"/>
      <c r="E135" s="28"/>
      <c r="F135" s="28"/>
      <c r="G135" s="19"/>
      <c r="H135" s="33"/>
      <c r="I135" s="30"/>
      <c r="J135" s="43" t="e">
        <f t="shared" ref="J135:J198" si="2">H135/I135</f>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9" t="e">
        <f t="shared" si="2"/>
        <v>#DIV/0!</v>
      </c>
      <c r="K139" s="18"/>
      <c r="L139" s="18"/>
      <c r="M139" s="17"/>
    </row>
    <row r="140" spans="1:13">
      <c r="A140">
        <v>133</v>
      </c>
      <c r="B140" s="17"/>
      <c r="C140" s="17"/>
      <c r="D140" s="17"/>
      <c r="E140" s="28"/>
      <c r="F140" s="28"/>
      <c r="G140" s="19"/>
      <c r="H140" s="33"/>
      <c r="I140" s="30"/>
      <c r="J140" s="43" t="e">
        <f t="shared" si="2"/>
        <v>#DIV/0!</v>
      </c>
      <c r="K140" s="18"/>
      <c r="L140" s="18"/>
      <c r="M140" s="17"/>
    </row>
    <row r="141" spans="1:13">
      <c r="A141">
        <v>134</v>
      </c>
      <c r="B141" s="17"/>
      <c r="C141" s="17"/>
      <c r="D141" s="17"/>
      <c r="E141" s="28"/>
      <c r="F141" s="28"/>
      <c r="G141" s="19"/>
      <c r="H141" s="33"/>
      <c r="I141" s="30"/>
      <c r="J141" s="43" t="e">
        <f t="shared" si="2"/>
        <v>#DIV/0!</v>
      </c>
      <c r="K141" s="18"/>
      <c r="L141" s="18"/>
      <c r="M141" s="17"/>
    </row>
    <row r="142" spans="1:13">
      <c r="A142">
        <v>135</v>
      </c>
      <c r="B142" s="17"/>
      <c r="C142" s="17"/>
      <c r="D142" s="17"/>
      <c r="E142" s="28"/>
      <c r="F142" s="28"/>
      <c r="G142" s="19"/>
      <c r="H142" s="33"/>
      <c r="I142" s="30"/>
      <c r="J142" s="9" t="e">
        <f t="shared" si="2"/>
        <v>#DIV/0!</v>
      </c>
      <c r="K142" s="18"/>
      <c r="L142" s="18"/>
      <c r="M142" s="17"/>
    </row>
    <row r="143" spans="1:13">
      <c r="A143" s="42">
        <v>136</v>
      </c>
      <c r="B143" s="17"/>
      <c r="C143" s="17"/>
      <c r="D143" s="17"/>
      <c r="E143" s="28"/>
      <c r="F143" s="28"/>
      <c r="G143" s="19"/>
      <c r="H143" s="33"/>
      <c r="I143" s="30"/>
      <c r="J143" s="43" t="e">
        <f t="shared" si="2"/>
        <v>#DIV/0!</v>
      </c>
      <c r="K143" s="18"/>
      <c r="L143" s="18"/>
      <c r="M143" s="17"/>
    </row>
    <row r="144" spans="1:13">
      <c r="A144" s="42">
        <v>137</v>
      </c>
      <c r="B144" s="17"/>
      <c r="C144" s="17"/>
      <c r="D144" s="17"/>
      <c r="E144" s="28"/>
      <c r="F144" s="28"/>
      <c r="G144" s="19"/>
      <c r="H144" s="33"/>
      <c r="I144" s="30"/>
      <c r="J144" s="43" t="e">
        <f t="shared" si="2"/>
        <v>#DIV/0!</v>
      </c>
      <c r="K144" s="18"/>
      <c r="L144" s="18"/>
      <c r="M144" s="17"/>
    </row>
    <row r="145" spans="1:13">
      <c r="A145">
        <v>138</v>
      </c>
      <c r="B145" s="17"/>
      <c r="C145" s="17"/>
      <c r="D145" s="17"/>
      <c r="E145" s="28"/>
      <c r="F145" s="28"/>
      <c r="G145" s="19"/>
      <c r="H145" s="33"/>
      <c r="I145" s="30"/>
      <c r="J145" s="9" t="e">
        <f t="shared" si="2"/>
        <v>#DIV/0!</v>
      </c>
      <c r="K145" s="18"/>
      <c r="L145" s="18"/>
      <c r="M145" s="17"/>
    </row>
    <row r="146" spans="1:13">
      <c r="A146">
        <v>139</v>
      </c>
      <c r="B146" s="17"/>
      <c r="C146" s="17"/>
      <c r="D146" s="17"/>
      <c r="E146" s="28"/>
      <c r="F146" s="28"/>
      <c r="G146" s="19"/>
      <c r="H146" s="33"/>
      <c r="I146" s="30"/>
      <c r="J146" s="9" t="e">
        <f t="shared" si="2"/>
        <v>#DIV/0!</v>
      </c>
      <c r="K146" s="18"/>
      <c r="L146" s="18"/>
      <c r="M146" s="17"/>
    </row>
    <row r="147" spans="1:13">
      <c r="A147">
        <v>140</v>
      </c>
      <c r="B147" s="17"/>
      <c r="C147" s="17"/>
      <c r="D147" s="17"/>
      <c r="E147" s="28"/>
      <c r="F147" s="28"/>
      <c r="G147" s="19"/>
      <c r="H147" s="33"/>
      <c r="I147" s="30"/>
      <c r="J147" s="9" t="e">
        <f t="shared" si="2"/>
        <v>#DIV/0!</v>
      </c>
      <c r="K147" s="18"/>
      <c r="L147" s="18"/>
      <c r="M147" s="17"/>
    </row>
    <row r="148" spans="1:13">
      <c r="A148">
        <v>141</v>
      </c>
      <c r="B148" s="17"/>
      <c r="C148" s="17"/>
      <c r="D148" s="17"/>
      <c r="E148" s="28"/>
      <c r="F148" s="28"/>
      <c r="G148" s="19"/>
      <c r="H148" s="33"/>
      <c r="I148" s="30"/>
      <c r="J148" s="9" t="e">
        <f t="shared" si="2"/>
        <v>#DIV/0!</v>
      </c>
      <c r="K148" s="18"/>
      <c r="L148" s="18"/>
      <c r="M148" s="17"/>
    </row>
    <row r="149" spans="1:13">
      <c r="A149">
        <v>142</v>
      </c>
      <c r="B149" s="17"/>
      <c r="C149" s="17"/>
      <c r="D149" s="17"/>
      <c r="E149" s="28"/>
      <c r="F149" s="28"/>
      <c r="G149" s="19"/>
      <c r="H149" s="33"/>
      <c r="I149" s="30"/>
      <c r="J149" s="43" t="e">
        <f t="shared" si="2"/>
        <v>#DIV/0!</v>
      </c>
      <c r="K149" s="18"/>
      <c r="L149" s="18"/>
      <c r="M149" s="17"/>
    </row>
    <row r="150" spans="1:13">
      <c r="A150">
        <v>143</v>
      </c>
      <c r="B150" s="17"/>
      <c r="C150" s="17"/>
      <c r="D150" s="17"/>
      <c r="E150" s="28"/>
      <c r="F150" s="28"/>
      <c r="G150" s="19"/>
      <c r="H150" s="33"/>
      <c r="I150" s="30"/>
      <c r="J150" s="43" t="e">
        <f t="shared" si="2"/>
        <v>#DIV/0!</v>
      </c>
      <c r="K150" s="18"/>
      <c r="L150" s="18"/>
      <c r="M150" s="17"/>
    </row>
    <row r="151" spans="1:13">
      <c r="A151">
        <v>144</v>
      </c>
      <c r="B151" s="17"/>
      <c r="C151" s="17"/>
      <c r="D151" s="17"/>
      <c r="E151" s="28"/>
      <c r="F151" s="28"/>
      <c r="G151" s="19"/>
      <c r="H151" s="33"/>
      <c r="I151" s="30"/>
      <c r="J151" s="9" t="e">
        <f t="shared" si="2"/>
        <v>#DIV/0!</v>
      </c>
      <c r="K151" s="18"/>
      <c r="L151" s="18"/>
      <c r="M151" s="17"/>
    </row>
    <row r="152" spans="1:13">
      <c r="A152">
        <v>145</v>
      </c>
      <c r="B152" s="17"/>
      <c r="C152" s="17"/>
      <c r="D152" s="17"/>
      <c r="E152" s="28"/>
      <c r="F152" s="28"/>
      <c r="G152" s="19"/>
      <c r="H152" s="33"/>
      <c r="I152" s="30"/>
      <c r="J152" s="43" t="e">
        <f t="shared" si="2"/>
        <v>#DIV/0!</v>
      </c>
      <c r="K152" s="18"/>
      <c r="L152" s="18"/>
      <c r="M152" s="17"/>
    </row>
    <row r="153" spans="1:13">
      <c r="A153" s="42">
        <v>146</v>
      </c>
      <c r="B153" s="17"/>
      <c r="C153" s="17"/>
      <c r="D153" s="17"/>
      <c r="E153" s="28"/>
      <c r="F153" s="28"/>
      <c r="G153" s="19"/>
      <c r="H153" s="33"/>
      <c r="I153" s="30"/>
      <c r="J153" s="43" t="e">
        <f t="shared" si="2"/>
        <v>#DIV/0!</v>
      </c>
      <c r="K153" s="18"/>
      <c r="L153" s="18"/>
      <c r="M153" s="17"/>
    </row>
    <row r="154" spans="1:13">
      <c r="A154" s="42">
        <v>147</v>
      </c>
      <c r="B154" s="17"/>
      <c r="C154" s="17"/>
      <c r="D154" s="17"/>
      <c r="E154" s="28"/>
      <c r="F154" s="28"/>
      <c r="G154" s="19"/>
      <c r="H154" s="33"/>
      <c r="I154" s="30"/>
      <c r="J154" s="9" t="e">
        <f t="shared" si="2"/>
        <v>#DIV/0!</v>
      </c>
      <c r="K154" s="18"/>
      <c r="L154" s="18"/>
      <c r="M154" s="17"/>
    </row>
    <row r="155" spans="1:13">
      <c r="A155">
        <v>148</v>
      </c>
      <c r="B155" s="17"/>
      <c r="C155" s="17"/>
      <c r="D155" s="17"/>
      <c r="E155" s="28"/>
      <c r="F155" s="28"/>
      <c r="G155" s="19"/>
      <c r="H155" s="33"/>
      <c r="I155" s="30"/>
      <c r="J155" s="9" t="e">
        <f t="shared" si="2"/>
        <v>#DIV/0!</v>
      </c>
      <c r="K155" s="18"/>
      <c r="L155" s="18"/>
      <c r="M155" s="17"/>
    </row>
    <row r="156" spans="1:13">
      <c r="A156">
        <v>149</v>
      </c>
      <c r="B156" s="17"/>
      <c r="C156" s="17"/>
      <c r="D156" s="17"/>
      <c r="E156" s="28"/>
      <c r="F156" s="28"/>
      <c r="G156" s="19"/>
      <c r="H156" s="33"/>
      <c r="I156" s="30"/>
      <c r="J156" s="9" t="e">
        <f t="shared" si="2"/>
        <v>#DIV/0!</v>
      </c>
      <c r="K156" s="18"/>
      <c r="L156" s="18"/>
      <c r="M156" s="17"/>
    </row>
    <row r="157" spans="1:13">
      <c r="A157">
        <v>150</v>
      </c>
      <c r="B157" s="17"/>
      <c r="C157" s="17"/>
      <c r="D157" s="17"/>
      <c r="E157" s="28"/>
      <c r="F157" s="28"/>
      <c r="G157" s="19"/>
      <c r="H157" s="33"/>
      <c r="I157" s="30"/>
      <c r="J157" s="9" t="e">
        <f t="shared" si="2"/>
        <v>#DIV/0!</v>
      </c>
      <c r="K157" s="18"/>
      <c r="L157" s="18"/>
      <c r="M157" s="17"/>
    </row>
    <row r="158" spans="1:13">
      <c r="A158">
        <v>151</v>
      </c>
      <c r="B158" s="17"/>
      <c r="C158" s="17"/>
      <c r="D158" s="17"/>
      <c r="E158" s="28"/>
      <c r="F158" s="28"/>
      <c r="G158" s="19"/>
      <c r="H158" s="33"/>
      <c r="I158" s="30"/>
      <c r="J158" s="43" t="e">
        <f t="shared" si="2"/>
        <v>#DIV/0!</v>
      </c>
      <c r="K158" s="18"/>
      <c r="L158" s="18"/>
      <c r="M158" s="17"/>
    </row>
    <row r="159" spans="1:13">
      <c r="A159">
        <v>152</v>
      </c>
      <c r="B159" s="17"/>
      <c r="C159" s="17"/>
      <c r="D159" s="17"/>
      <c r="E159" s="28"/>
      <c r="F159" s="28"/>
      <c r="G159" s="19"/>
      <c r="H159" s="33"/>
      <c r="I159" s="30"/>
      <c r="J159" s="43" t="e">
        <f t="shared" si="2"/>
        <v>#DIV/0!</v>
      </c>
      <c r="K159" s="18"/>
      <c r="L159" s="18"/>
      <c r="M159" s="17"/>
    </row>
    <row r="160" spans="1:13">
      <c r="A160">
        <v>153</v>
      </c>
      <c r="B160" s="17"/>
      <c r="C160" s="17"/>
      <c r="D160" s="17"/>
      <c r="E160" s="28"/>
      <c r="F160" s="28"/>
      <c r="G160" s="19"/>
      <c r="H160" s="33"/>
      <c r="I160" s="30"/>
      <c r="J160" s="9" t="e">
        <f t="shared" si="2"/>
        <v>#DIV/0!</v>
      </c>
      <c r="K160" s="18"/>
      <c r="L160" s="18"/>
      <c r="M160" s="17"/>
    </row>
    <row r="161" spans="1:13">
      <c r="A161">
        <v>154</v>
      </c>
      <c r="B161" s="17"/>
      <c r="C161" s="17"/>
      <c r="D161" s="17"/>
      <c r="E161" s="28"/>
      <c r="F161" s="28"/>
      <c r="G161" s="19"/>
      <c r="H161" s="33"/>
      <c r="I161" s="30"/>
      <c r="J161" s="43" t="e">
        <f t="shared" si="2"/>
        <v>#DIV/0!</v>
      </c>
      <c r="K161" s="18"/>
      <c r="L161" s="18"/>
      <c r="M161" s="17"/>
    </row>
    <row r="162" spans="1:13">
      <c r="A162">
        <v>155</v>
      </c>
      <c r="B162" s="17"/>
      <c r="C162" s="17"/>
      <c r="D162" s="17"/>
      <c r="E162" s="28"/>
      <c r="F162" s="28"/>
      <c r="G162" s="19"/>
      <c r="H162" s="33"/>
      <c r="I162" s="30"/>
      <c r="J162" s="43" t="e">
        <f t="shared" si="2"/>
        <v>#DIV/0!</v>
      </c>
      <c r="K162" s="18"/>
      <c r="L162" s="18"/>
      <c r="M162" s="17"/>
    </row>
    <row r="163" spans="1:13">
      <c r="A163" s="42">
        <v>156</v>
      </c>
      <c r="B163" s="17"/>
      <c r="C163" s="17"/>
      <c r="D163" s="17"/>
      <c r="E163" s="28"/>
      <c r="F163" s="28"/>
      <c r="G163" s="19"/>
      <c r="H163" s="33"/>
      <c r="I163" s="30"/>
      <c r="J163" s="9" t="e">
        <f t="shared" si="2"/>
        <v>#DIV/0!</v>
      </c>
      <c r="K163" s="18"/>
      <c r="L163" s="18"/>
      <c r="M163" s="17"/>
    </row>
    <row r="164" spans="1:13">
      <c r="A164" s="42">
        <v>157</v>
      </c>
      <c r="B164" s="17"/>
      <c r="C164" s="17"/>
      <c r="D164" s="17"/>
      <c r="E164" s="28"/>
      <c r="F164" s="28"/>
      <c r="G164" s="19"/>
      <c r="H164" s="33"/>
      <c r="I164" s="30"/>
      <c r="J164" s="9" t="e">
        <f t="shared" si="2"/>
        <v>#DIV/0!</v>
      </c>
      <c r="K164" s="18"/>
      <c r="L164" s="18"/>
      <c r="M164" s="17"/>
    </row>
    <row r="165" spans="1:13">
      <c r="A165">
        <v>158</v>
      </c>
      <c r="B165" s="17"/>
      <c r="C165" s="17"/>
      <c r="D165" s="17"/>
      <c r="E165" s="28"/>
      <c r="F165" s="28"/>
      <c r="G165" s="19"/>
      <c r="H165" s="33"/>
      <c r="I165" s="30"/>
      <c r="J165" s="9" t="e">
        <f t="shared" si="2"/>
        <v>#DIV/0!</v>
      </c>
      <c r="K165" s="18"/>
      <c r="L165" s="18"/>
      <c r="M165" s="17"/>
    </row>
    <row r="166" spans="1:13">
      <c r="A166">
        <v>159</v>
      </c>
      <c r="B166" s="17"/>
      <c r="C166" s="17"/>
      <c r="D166" s="17"/>
      <c r="E166" s="28"/>
      <c r="F166" s="28"/>
      <c r="G166" s="19"/>
      <c r="H166" s="33"/>
      <c r="I166" s="30"/>
      <c r="J166" s="9" t="e">
        <f t="shared" si="2"/>
        <v>#DIV/0!</v>
      </c>
      <c r="K166" s="18"/>
      <c r="L166" s="18"/>
      <c r="M166" s="17"/>
    </row>
    <row r="167" spans="1:13">
      <c r="A167">
        <v>160</v>
      </c>
      <c r="B167" s="17"/>
      <c r="C167" s="17"/>
      <c r="D167" s="17"/>
      <c r="E167" s="28"/>
      <c r="F167" s="28"/>
      <c r="G167" s="19"/>
      <c r="H167" s="33"/>
      <c r="I167" s="30"/>
      <c r="J167" s="43" t="e">
        <f t="shared" si="2"/>
        <v>#DIV/0!</v>
      </c>
      <c r="K167" s="18"/>
      <c r="L167" s="18"/>
      <c r="M167" s="17"/>
    </row>
    <row r="168" spans="1:13">
      <c r="A168">
        <v>161</v>
      </c>
      <c r="B168" s="17"/>
      <c r="C168" s="17"/>
      <c r="D168" s="17"/>
      <c r="E168" s="28"/>
      <c r="F168" s="28"/>
      <c r="G168" s="19"/>
      <c r="H168" s="33"/>
      <c r="I168" s="30"/>
      <c r="J168" s="43" t="e">
        <f t="shared" si="2"/>
        <v>#DIV/0!</v>
      </c>
      <c r="K168" s="18"/>
      <c r="L168" s="18"/>
      <c r="M168" s="17"/>
    </row>
    <row r="169" spans="1:13">
      <c r="A169">
        <v>162</v>
      </c>
      <c r="B169" s="17"/>
      <c r="C169" s="17"/>
      <c r="D169" s="17"/>
      <c r="E169" s="28"/>
      <c r="F169" s="28"/>
      <c r="G169" s="19"/>
      <c r="H169" s="33"/>
      <c r="I169" s="30"/>
      <c r="J169" s="9" t="e">
        <f t="shared" si="2"/>
        <v>#DIV/0!</v>
      </c>
      <c r="K169" s="18"/>
      <c r="L169" s="18"/>
      <c r="M169" s="17"/>
    </row>
    <row r="170" spans="1:13">
      <c r="A170">
        <v>163</v>
      </c>
      <c r="B170" s="17"/>
      <c r="C170" s="17"/>
      <c r="D170" s="17"/>
      <c r="E170" s="28"/>
      <c r="F170" s="28"/>
      <c r="G170" s="19"/>
      <c r="H170" s="33"/>
      <c r="I170" s="30"/>
      <c r="J170" s="43" t="e">
        <f t="shared" si="2"/>
        <v>#DIV/0!</v>
      </c>
      <c r="K170" s="18"/>
      <c r="L170" s="18"/>
      <c r="M170" s="17"/>
    </row>
    <row r="171" spans="1:13">
      <c r="A171">
        <v>164</v>
      </c>
      <c r="B171" s="17"/>
      <c r="C171" s="17"/>
      <c r="D171" s="17"/>
      <c r="E171" s="28"/>
      <c r="F171" s="28"/>
      <c r="G171" s="19"/>
      <c r="H171" s="33"/>
      <c r="I171" s="30"/>
      <c r="J171" s="43" t="e">
        <f t="shared" si="2"/>
        <v>#DIV/0!</v>
      </c>
      <c r="K171" s="18"/>
      <c r="L171" s="18"/>
      <c r="M171" s="17"/>
    </row>
    <row r="172" spans="1:13">
      <c r="A172">
        <v>165</v>
      </c>
      <c r="B172" s="17"/>
      <c r="C172" s="17"/>
      <c r="D172" s="17"/>
      <c r="E172" s="28"/>
      <c r="F172" s="28"/>
      <c r="G172" s="19"/>
      <c r="H172" s="33"/>
      <c r="I172" s="30"/>
      <c r="J172" s="9" t="e">
        <f t="shared" si="2"/>
        <v>#DIV/0!</v>
      </c>
      <c r="K172" s="18"/>
      <c r="L172" s="18"/>
      <c r="M172" s="17"/>
    </row>
    <row r="173" spans="1:13">
      <c r="A173" s="42">
        <v>166</v>
      </c>
      <c r="B173" s="17"/>
      <c r="C173" s="17"/>
      <c r="D173" s="17"/>
      <c r="E173" s="28"/>
      <c r="F173" s="28"/>
      <c r="G173" s="19"/>
      <c r="H173" s="33"/>
      <c r="I173" s="30"/>
      <c r="J173" s="9" t="e">
        <f t="shared" si="2"/>
        <v>#DIV/0!</v>
      </c>
      <c r="K173" s="18"/>
      <c r="L173" s="18"/>
      <c r="M173" s="17"/>
    </row>
    <row r="174" spans="1:13">
      <c r="A174" s="42">
        <v>167</v>
      </c>
      <c r="B174" s="17"/>
      <c r="C174" s="17"/>
      <c r="D174" s="17"/>
      <c r="E174" s="28"/>
      <c r="F174" s="28"/>
      <c r="G174" s="19"/>
      <c r="H174" s="33"/>
      <c r="I174" s="30"/>
      <c r="J174" s="9" t="e">
        <f t="shared" si="2"/>
        <v>#DIV/0!</v>
      </c>
      <c r="K174" s="18"/>
      <c r="L174" s="18"/>
      <c r="M174" s="17"/>
    </row>
    <row r="175" spans="1:13">
      <c r="A175">
        <v>168</v>
      </c>
      <c r="B175" s="17"/>
      <c r="C175" s="17"/>
      <c r="D175" s="17"/>
      <c r="E175" s="28"/>
      <c r="F175" s="28"/>
      <c r="G175" s="19"/>
      <c r="H175" s="33"/>
      <c r="I175" s="30"/>
      <c r="J175" s="9" t="e">
        <f t="shared" si="2"/>
        <v>#DIV/0!</v>
      </c>
      <c r="K175" s="18"/>
      <c r="L175" s="18"/>
      <c r="M175" s="17"/>
    </row>
    <row r="176" spans="1:13">
      <c r="A176">
        <v>169</v>
      </c>
      <c r="B176" s="17"/>
      <c r="C176" s="17"/>
      <c r="D176" s="17"/>
      <c r="E176" s="28"/>
      <c r="F176" s="28"/>
      <c r="G176" s="19"/>
      <c r="H176" s="33"/>
      <c r="I176" s="30"/>
      <c r="J176" s="43" t="e">
        <f t="shared" si="2"/>
        <v>#DIV/0!</v>
      </c>
      <c r="K176" s="18"/>
      <c r="L176" s="18"/>
      <c r="M176" s="17"/>
    </row>
    <row r="177" spans="1:13">
      <c r="A177">
        <v>170</v>
      </c>
      <c r="B177" s="17"/>
      <c r="C177" s="17"/>
      <c r="D177" s="17"/>
      <c r="E177" s="28"/>
      <c r="F177" s="28"/>
      <c r="G177" s="19"/>
      <c r="H177" s="33"/>
      <c r="I177" s="30"/>
      <c r="J177" s="43" t="e">
        <f t="shared" si="2"/>
        <v>#DIV/0!</v>
      </c>
      <c r="K177" s="18"/>
      <c r="L177" s="18"/>
      <c r="M177" s="17"/>
    </row>
    <row r="178" spans="1:13">
      <c r="A178">
        <v>171</v>
      </c>
      <c r="B178" s="17"/>
      <c r="C178" s="17"/>
      <c r="D178" s="17"/>
      <c r="E178" s="28"/>
      <c r="F178" s="28"/>
      <c r="G178" s="19"/>
      <c r="H178" s="33"/>
      <c r="I178" s="30"/>
      <c r="J178" s="9" t="e">
        <f t="shared" si="2"/>
        <v>#DIV/0!</v>
      </c>
      <c r="K178" s="18"/>
      <c r="L178" s="18"/>
      <c r="M178" s="17"/>
    </row>
    <row r="179" spans="1:13">
      <c r="A179">
        <v>172</v>
      </c>
      <c r="B179" s="17"/>
      <c r="C179" s="17"/>
      <c r="D179" s="17"/>
      <c r="E179" s="28"/>
      <c r="F179" s="28"/>
      <c r="G179" s="19"/>
      <c r="H179" s="33"/>
      <c r="I179" s="30"/>
      <c r="J179" s="43" t="e">
        <f t="shared" si="2"/>
        <v>#DIV/0!</v>
      </c>
      <c r="K179" s="18"/>
      <c r="L179" s="18"/>
      <c r="M179" s="17"/>
    </row>
    <row r="180" spans="1:13">
      <c r="A180">
        <v>173</v>
      </c>
      <c r="B180" s="17"/>
      <c r="C180" s="17"/>
      <c r="D180" s="17"/>
      <c r="E180" s="28"/>
      <c r="F180" s="28"/>
      <c r="G180" s="19"/>
      <c r="H180" s="33"/>
      <c r="I180" s="30"/>
      <c r="J180" s="43" t="e">
        <f t="shared" si="2"/>
        <v>#DIV/0!</v>
      </c>
      <c r="K180" s="18"/>
      <c r="L180" s="18"/>
      <c r="M180" s="17"/>
    </row>
    <row r="181" spans="1:13">
      <c r="A181">
        <v>174</v>
      </c>
      <c r="B181" s="17"/>
      <c r="C181" s="17"/>
      <c r="D181" s="17"/>
      <c r="E181" s="28"/>
      <c r="F181" s="28"/>
      <c r="G181" s="19"/>
      <c r="H181" s="33"/>
      <c r="I181" s="30"/>
      <c r="J181" s="9" t="e">
        <f t="shared" si="2"/>
        <v>#DIV/0!</v>
      </c>
      <c r="K181" s="18"/>
      <c r="L181" s="18"/>
      <c r="M181" s="17"/>
    </row>
    <row r="182" spans="1:13">
      <c r="A182">
        <v>175</v>
      </c>
      <c r="B182" s="17"/>
      <c r="C182" s="17"/>
      <c r="D182" s="17"/>
      <c r="E182" s="28"/>
      <c r="F182" s="28"/>
      <c r="G182" s="19"/>
      <c r="H182" s="33"/>
      <c r="I182" s="30"/>
      <c r="J182" s="9" t="e">
        <f t="shared" si="2"/>
        <v>#DIV/0!</v>
      </c>
      <c r="K182" s="18"/>
      <c r="L182" s="18"/>
      <c r="M182" s="17"/>
    </row>
    <row r="183" spans="1:13">
      <c r="A183" s="42">
        <v>176</v>
      </c>
      <c r="B183" s="17"/>
      <c r="C183" s="17"/>
      <c r="D183" s="17"/>
      <c r="E183" s="28"/>
      <c r="F183" s="28"/>
      <c r="G183" s="19"/>
      <c r="H183" s="33"/>
      <c r="I183" s="30"/>
      <c r="J183" s="9" t="e">
        <f t="shared" si="2"/>
        <v>#DIV/0!</v>
      </c>
      <c r="K183" s="18"/>
      <c r="L183" s="18"/>
      <c r="M183" s="17"/>
    </row>
    <row r="184" spans="1:13">
      <c r="A184" s="42">
        <v>177</v>
      </c>
      <c r="B184" s="17"/>
      <c r="C184" s="17"/>
      <c r="D184" s="17"/>
      <c r="E184" s="28"/>
      <c r="F184" s="28"/>
      <c r="G184" s="19"/>
      <c r="H184" s="33"/>
      <c r="I184" s="30"/>
      <c r="J184" s="9" t="e">
        <f t="shared" si="2"/>
        <v>#DIV/0!</v>
      </c>
      <c r="K184" s="18"/>
      <c r="L184" s="18"/>
      <c r="M184" s="17"/>
    </row>
    <row r="185" spans="1:13">
      <c r="A185">
        <v>178</v>
      </c>
      <c r="B185" s="17"/>
      <c r="C185" s="17"/>
      <c r="D185" s="17"/>
      <c r="E185" s="28"/>
      <c r="F185" s="28"/>
      <c r="G185" s="19"/>
      <c r="H185" s="33"/>
      <c r="I185" s="30"/>
      <c r="J185" s="43" t="e">
        <f t="shared" si="2"/>
        <v>#DIV/0!</v>
      </c>
      <c r="K185" s="18"/>
      <c r="L185" s="18"/>
      <c r="M185" s="17"/>
    </row>
    <row r="186" spans="1:13">
      <c r="A186">
        <v>179</v>
      </c>
      <c r="B186" s="17"/>
      <c r="C186" s="17"/>
      <c r="D186" s="17"/>
      <c r="E186" s="28"/>
      <c r="F186" s="28"/>
      <c r="G186" s="19"/>
      <c r="H186" s="33"/>
      <c r="I186" s="30"/>
      <c r="J186" s="43" t="e">
        <f t="shared" si="2"/>
        <v>#DIV/0!</v>
      </c>
      <c r="K186" s="18"/>
      <c r="L186" s="18"/>
      <c r="M186" s="17"/>
    </row>
    <row r="187" spans="1:13">
      <c r="A187">
        <v>180</v>
      </c>
      <c r="B187" s="17"/>
      <c r="C187" s="17"/>
      <c r="D187" s="17"/>
      <c r="E187" s="28"/>
      <c r="F187" s="28"/>
      <c r="G187" s="19"/>
      <c r="H187" s="33"/>
      <c r="I187" s="30"/>
      <c r="J187" s="9" t="e">
        <f t="shared" si="2"/>
        <v>#DIV/0!</v>
      </c>
      <c r="K187" s="18"/>
      <c r="L187" s="18"/>
      <c r="M187" s="17"/>
    </row>
    <row r="188" spans="1:13">
      <c r="A188">
        <v>181</v>
      </c>
      <c r="B188" s="17"/>
      <c r="C188" s="17"/>
      <c r="D188" s="17"/>
      <c r="E188" s="28"/>
      <c r="F188" s="28"/>
      <c r="G188" s="19"/>
      <c r="H188" s="33"/>
      <c r="I188" s="30"/>
      <c r="J188" s="43" t="e">
        <f t="shared" si="2"/>
        <v>#DIV/0!</v>
      </c>
      <c r="K188" s="18"/>
      <c r="L188" s="18"/>
      <c r="M188" s="17"/>
    </row>
    <row r="189" spans="1:13">
      <c r="A189">
        <v>182</v>
      </c>
      <c r="B189" s="17"/>
      <c r="C189" s="17"/>
      <c r="D189" s="17"/>
      <c r="E189" s="28"/>
      <c r="F189" s="28"/>
      <c r="G189" s="19"/>
      <c r="H189" s="33"/>
      <c r="I189" s="30"/>
      <c r="J189" s="43" t="e">
        <f t="shared" si="2"/>
        <v>#DIV/0!</v>
      </c>
      <c r="K189" s="18"/>
      <c r="L189" s="18"/>
      <c r="M189" s="17"/>
    </row>
    <row r="190" spans="1:13">
      <c r="A190">
        <v>183</v>
      </c>
      <c r="B190" s="17"/>
      <c r="C190" s="17"/>
      <c r="D190" s="17"/>
      <c r="E190" s="28"/>
      <c r="F190" s="28"/>
      <c r="G190" s="19"/>
      <c r="H190" s="33"/>
      <c r="I190" s="30"/>
      <c r="J190" s="9" t="e">
        <f t="shared" si="2"/>
        <v>#DIV/0!</v>
      </c>
      <c r="K190" s="18"/>
      <c r="L190" s="18"/>
      <c r="M190" s="17"/>
    </row>
    <row r="191" spans="1:13">
      <c r="A191">
        <v>184</v>
      </c>
      <c r="B191" s="17"/>
      <c r="C191" s="17"/>
      <c r="D191" s="17"/>
      <c r="E191" s="28"/>
      <c r="F191" s="28"/>
      <c r="G191" s="19"/>
      <c r="H191" s="33"/>
      <c r="I191" s="30"/>
      <c r="J191" s="9" t="e">
        <f t="shared" si="2"/>
        <v>#DIV/0!</v>
      </c>
      <c r="K191" s="18"/>
      <c r="L191" s="18"/>
      <c r="M191" s="17"/>
    </row>
    <row r="192" spans="1:13">
      <c r="A192">
        <v>185</v>
      </c>
      <c r="B192" s="17"/>
      <c r="C192" s="17"/>
      <c r="D192" s="17"/>
      <c r="E192" s="28"/>
      <c r="F192" s="28"/>
      <c r="G192" s="19"/>
      <c r="H192" s="33"/>
      <c r="I192" s="30"/>
      <c r="J192" s="9" t="e">
        <f t="shared" si="2"/>
        <v>#DIV/0!</v>
      </c>
      <c r="K192" s="18"/>
      <c r="L192" s="18"/>
      <c r="M192" s="17"/>
    </row>
    <row r="193" spans="1:13">
      <c r="A193" s="42">
        <v>186</v>
      </c>
      <c r="B193" s="17"/>
      <c r="C193" s="17"/>
      <c r="D193" s="17"/>
      <c r="E193" s="28"/>
      <c r="F193" s="28"/>
      <c r="G193" s="19"/>
      <c r="H193" s="33"/>
      <c r="I193" s="30"/>
      <c r="J193" s="9" t="e">
        <f t="shared" si="2"/>
        <v>#DIV/0!</v>
      </c>
      <c r="K193" s="18"/>
      <c r="L193" s="18"/>
      <c r="M193" s="17"/>
    </row>
    <row r="194" spans="1:13">
      <c r="A194" s="42">
        <v>187</v>
      </c>
      <c r="B194" s="17"/>
      <c r="C194" s="17"/>
      <c r="D194" s="17"/>
      <c r="E194" s="28"/>
      <c r="F194" s="28"/>
      <c r="G194" s="19"/>
      <c r="H194" s="33"/>
      <c r="I194" s="30"/>
      <c r="J194" s="43" t="e">
        <f t="shared" si="2"/>
        <v>#DIV/0!</v>
      </c>
      <c r="K194" s="18"/>
      <c r="L194" s="18"/>
      <c r="M194" s="17"/>
    </row>
    <row r="195" spans="1:13">
      <c r="A195">
        <v>188</v>
      </c>
      <c r="B195" s="17"/>
      <c r="C195" s="17"/>
      <c r="D195" s="17"/>
      <c r="E195" s="28"/>
      <c r="F195" s="28"/>
      <c r="G195" s="19"/>
      <c r="H195" s="33"/>
      <c r="I195" s="30"/>
      <c r="J195" s="43" t="e">
        <f t="shared" si="2"/>
        <v>#DIV/0!</v>
      </c>
      <c r="K195" s="18"/>
      <c r="L195" s="18"/>
      <c r="M195" s="17"/>
    </row>
    <row r="196" spans="1:13">
      <c r="A196">
        <v>189</v>
      </c>
      <c r="B196" s="17"/>
      <c r="C196" s="17"/>
      <c r="D196" s="17"/>
      <c r="E196" s="28"/>
      <c r="F196" s="28"/>
      <c r="G196" s="19"/>
      <c r="H196" s="33"/>
      <c r="I196" s="30"/>
      <c r="J196" s="9" t="e">
        <f t="shared" si="2"/>
        <v>#DIV/0!</v>
      </c>
      <c r="K196" s="18"/>
      <c r="L196" s="18"/>
      <c r="M196" s="17"/>
    </row>
    <row r="197" spans="1:13">
      <c r="A197">
        <v>190</v>
      </c>
      <c r="B197" s="17"/>
      <c r="C197" s="17"/>
      <c r="D197" s="17"/>
      <c r="E197" s="28"/>
      <c r="F197" s="28"/>
      <c r="G197" s="19"/>
      <c r="H197" s="33"/>
      <c r="I197" s="30"/>
      <c r="J197" s="43" t="e">
        <f t="shared" si="2"/>
        <v>#DIV/0!</v>
      </c>
      <c r="K197" s="18"/>
      <c r="L197" s="18"/>
      <c r="M197" s="17"/>
    </row>
    <row r="198" spans="1:13">
      <c r="A198">
        <v>191</v>
      </c>
      <c r="B198" s="17"/>
      <c r="C198" s="17"/>
      <c r="D198" s="17"/>
      <c r="E198" s="28"/>
      <c r="F198" s="28"/>
      <c r="G198" s="19"/>
      <c r="H198" s="33"/>
      <c r="I198" s="30"/>
      <c r="J198" s="43" t="e">
        <f t="shared" si="2"/>
        <v>#DIV/0!</v>
      </c>
      <c r="K198" s="18"/>
      <c r="L198" s="18"/>
      <c r="M198" s="17"/>
    </row>
    <row r="199" spans="1:13">
      <c r="A199">
        <v>192</v>
      </c>
      <c r="B199" s="17"/>
      <c r="C199" s="17"/>
      <c r="D199" s="17"/>
      <c r="E199" s="28"/>
      <c r="F199" s="28"/>
      <c r="G199" s="19"/>
      <c r="H199" s="33"/>
      <c r="I199" s="30"/>
      <c r="J199" s="9" t="e">
        <f t="shared" ref="J199:J262" si="3">H199/I199</f>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9" t="e">
        <f t="shared" si="3"/>
        <v>#DIV/0!</v>
      </c>
      <c r="K202" s="18"/>
      <c r="L202" s="18"/>
      <c r="M202" s="17"/>
    </row>
    <row r="203" spans="1:13">
      <c r="A203" s="42">
        <v>196</v>
      </c>
      <c r="B203" s="17"/>
      <c r="C203" s="17"/>
      <c r="D203" s="17"/>
      <c r="E203" s="28"/>
      <c r="F203" s="28"/>
      <c r="G203" s="19"/>
      <c r="H203" s="33"/>
      <c r="I203" s="30"/>
      <c r="J203" s="43" t="e">
        <f t="shared" si="3"/>
        <v>#DIV/0!</v>
      </c>
      <c r="K203" s="18"/>
      <c r="L203" s="18"/>
      <c r="M203" s="17"/>
    </row>
    <row r="204" spans="1:13">
      <c r="A204" s="42">
        <v>197</v>
      </c>
      <c r="B204" s="17"/>
      <c r="C204" s="17"/>
      <c r="D204" s="17"/>
      <c r="E204" s="28"/>
      <c r="F204" s="28"/>
      <c r="G204" s="19"/>
      <c r="H204" s="33"/>
      <c r="I204" s="30"/>
      <c r="J204" s="43" t="e">
        <f t="shared" si="3"/>
        <v>#DIV/0!</v>
      </c>
      <c r="K204" s="18"/>
      <c r="L204" s="18"/>
      <c r="M204" s="17"/>
    </row>
    <row r="205" spans="1:13">
      <c r="A205">
        <v>198</v>
      </c>
      <c r="B205" s="17"/>
      <c r="C205" s="17"/>
      <c r="D205" s="17"/>
      <c r="E205" s="28"/>
      <c r="F205" s="28"/>
      <c r="G205" s="19"/>
      <c r="H205" s="33"/>
      <c r="I205" s="30"/>
      <c r="J205" s="9" t="e">
        <f t="shared" si="3"/>
        <v>#DIV/0!</v>
      </c>
      <c r="K205" s="18"/>
      <c r="L205" s="18"/>
      <c r="M205" s="17"/>
    </row>
    <row r="206" spans="1:13">
      <c r="A206">
        <v>199</v>
      </c>
      <c r="B206" s="17"/>
      <c r="C206" s="17"/>
      <c r="D206" s="17"/>
      <c r="E206" s="28"/>
      <c r="F206" s="28"/>
      <c r="G206" s="19"/>
      <c r="H206" s="33"/>
      <c r="I206" s="30"/>
      <c r="J206" s="43" t="e">
        <f t="shared" si="3"/>
        <v>#DIV/0!</v>
      </c>
      <c r="K206" s="18"/>
      <c r="L206" s="18"/>
      <c r="M206" s="17"/>
    </row>
    <row r="207" spans="1:13">
      <c r="A207">
        <v>200</v>
      </c>
      <c r="B207" s="17"/>
      <c r="C207" s="17"/>
      <c r="D207" s="17"/>
      <c r="E207" s="28"/>
      <c r="F207" s="28"/>
      <c r="G207" s="19"/>
      <c r="H207" s="33"/>
      <c r="I207" s="30"/>
      <c r="J207" s="43" t="e">
        <f t="shared" si="3"/>
        <v>#DIV/0!</v>
      </c>
      <c r="K207" s="18"/>
      <c r="L207" s="18"/>
      <c r="M207" s="17"/>
    </row>
    <row r="208" spans="1:13">
      <c r="A208">
        <v>201</v>
      </c>
      <c r="B208" s="17"/>
      <c r="C208" s="17"/>
      <c r="D208" s="17"/>
      <c r="E208" s="28"/>
      <c r="F208" s="28"/>
      <c r="G208" s="19"/>
      <c r="H208" s="33"/>
      <c r="I208" s="30"/>
      <c r="J208" s="9" t="e">
        <f t="shared" si="3"/>
        <v>#DIV/0!</v>
      </c>
      <c r="K208" s="18"/>
      <c r="L208" s="18"/>
      <c r="M208" s="17"/>
    </row>
    <row r="209" spans="1:13">
      <c r="A209">
        <v>202</v>
      </c>
      <c r="B209" s="17"/>
      <c r="C209" s="17"/>
      <c r="D209" s="17"/>
      <c r="E209" s="28"/>
      <c r="F209" s="28"/>
      <c r="G209" s="19"/>
      <c r="H209" s="33"/>
      <c r="I209" s="30"/>
      <c r="J209" s="9" t="e">
        <f t="shared" si="3"/>
        <v>#DIV/0!</v>
      </c>
      <c r="K209" s="18"/>
      <c r="L209" s="18"/>
      <c r="M209" s="17"/>
    </row>
    <row r="210" spans="1:13">
      <c r="A210">
        <v>203</v>
      </c>
      <c r="B210" s="17"/>
      <c r="C210" s="17"/>
      <c r="D210" s="17"/>
      <c r="E210" s="28"/>
      <c r="F210" s="28"/>
      <c r="G210" s="19"/>
      <c r="H210" s="33"/>
      <c r="I210" s="30"/>
      <c r="J210" s="9" t="e">
        <f t="shared" si="3"/>
        <v>#DIV/0!</v>
      </c>
      <c r="K210" s="18"/>
      <c r="L210" s="18"/>
      <c r="M210" s="17"/>
    </row>
    <row r="211" spans="1:13">
      <c r="A211">
        <v>204</v>
      </c>
      <c r="B211" s="17"/>
      <c r="C211" s="17"/>
      <c r="D211" s="17"/>
      <c r="E211" s="28"/>
      <c r="F211" s="28"/>
      <c r="G211" s="19"/>
      <c r="H211" s="33"/>
      <c r="I211" s="30"/>
      <c r="J211" s="9" t="e">
        <f t="shared" si="3"/>
        <v>#DIV/0!</v>
      </c>
      <c r="K211" s="18"/>
      <c r="L211" s="18"/>
      <c r="M211" s="17"/>
    </row>
    <row r="212" spans="1:13">
      <c r="A212">
        <v>205</v>
      </c>
      <c r="B212" s="17"/>
      <c r="C212" s="17"/>
      <c r="D212" s="17"/>
      <c r="E212" s="28"/>
      <c r="F212" s="28"/>
      <c r="G212" s="19"/>
      <c r="H212" s="33"/>
      <c r="I212" s="30"/>
      <c r="J212" s="43" t="e">
        <f t="shared" si="3"/>
        <v>#DIV/0!</v>
      </c>
      <c r="K212" s="18"/>
      <c r="L212" s="18"/>
      <c r="M212" s="17"/>
    </row>
    <row r="213" spans="1:13">
      <c r="A213" s="42">
        <v>206</v>
      </c>
      <c r="B213" s="17"/>
      <c r="C213" s="17"/>
      <c r="D213" s="17"/>
      <c r="E213" s="28"/>
      <c r="F213" s="28"/>
      <c r="G213" s="19"/>
      <c r="H213" s="33"/>
      <c r="I213" s="30"/>
      <c r="J213" s="43" t="e">
        <f t="shared" si="3"/>
        <v>#DIV/0!</v>
      </c>
      <c r="K213" s="18"/>
      <c r="L213" s="18"/>
      <c r="M213" s="17"/>
    </row>
    <row r="214" spans="1:13">
      <c r="A214" s="42">
        <v>207</v>
      </c>
      <c r="B214" s="17"/>
      <c r="C214" s="17"/>
      <c r="D214" s="17"/>
      <c r="E214" s="28"/>
      <c r="F214" s="28"/>
      <c r="G214" s="19"/>
      <c r="H214" s="33"/>
      <c r="I214" s="30"/>
      <c r="J214" s="9" t="e">
        <f t="shared" si="3"/>
        <v>#DIV/0!</v>
      </c>
      <c r="K214" s="18"/>
      <c r="L214" s="18"/>
      <c r="M214" s="17"/>
    </row>
    <row r="215" spans="1:13">
      <c r="A215">
        <v>208</v>
      </c>
      <c r="B215" s="17"/>
      <c r="C215" s="17"/>
      <c r="D215" s="17"/>
      <c r="E215" s="28"/>
      <c r="F215" s="28"/>
      <c r="G215" s="19"/>
      <c r="H215" s="33"/>
      <c r="I215" s="30"/>
      <c r="J215" s="43" t="e">
        <f t="shared" si="3"/>
        <v>#DIV/0!</v>
      </c>
      <c r="K215" s="18"/>
      <c r="L215" s="18"/>
      <c r="M215" s="17"/>
    </row>
    <row r="216" spans="1:13">
      <c r="A216">
        <v>209</v>
      </c>
      <c r="B216" s="17"/>
      <c r="C216" s="17"/>
      <c r="D216" s="17"/>
      <c r="E216" s="28"/>
      <c r="F216" s="28"/>
      <c r="G216" s="19"/>
      <c r="H216" s="33"/>
      <c r="I216" s="30"/>
      <c r="J216" s="43" t="e">
        <f t="shared" si="3"/>
        <v>#DIV/0!</v>
      </c>
      <c r="K216" s="18"/>
      <c r="L216" s="18"/>
      <c r="M216" s="17"/>
    </row>
    <row r="217" spans="1:13">
      <c r="A217">
        <v>210</v>
      </c>
      <c r="B217" s="17"/>
      <c r="C217" s="17"/>
      <c r="D217" s="17"/>
      <c r="E217" s="28"/>
      <c r="F217" s="28"/>
      <c r="G217" s="19"/>
      <c r="H217" s="33"/>
      <c r="I217" s="30"/>
      <c r="J217" s="9" t="e">
        <f t="shared" si="3"/>
        <v>#DIV/0!</v>
      </c>
      <c r="K217" s="18"/>
      <c r="L217" s="18"/>
      <c r="M217" s="17"/>
    </row>
    <row r="218" spans="1:13">
      <c r="A218">
        <v>211</v>
      </c>
      <c r="B218" s="17"/>
      <c r="C218" s="17"/>
      <c r="D218" s="17"/>
      <c r="E218" s="28"/>
      <c r="F218" s="28"/>
      <c r="G218" s="19"/>
      <c r="H218" s="33"/>
      <c r="I218" s="30"/>
      <c r="J218" s="9" t="e">
        <f t="shared" si="3"/>
        <v>#DIV/0!</v>
      </c>
      <c r="K218" s="18"/>
      <c r="L218" s="18"/>
      <c r="M218" s="17"/>
    </row>
    <row r="219" spans="1:13">
      <c r="A219">
        <v>212</v>
      </c>
      <c r="B219" s="17"/>
      <c r="C219" s="17"/>
      <c r="D219" s="17"/>
      <c r="E219" s="28"/>
      <c r="F219" s="28"/>
      <c r="G219" s="19"/>
      <c r="H219" s="33"/>
      <c r="I219" s="30"/>
      <c r="J219" s="9" t="e">
        <f t="shared" si="3"/>
        <v>#DIV/0!</v>
      </c>
      <c r="K219" s="18"/>
      <c r="L219" s="18"/>
      <c r="M219" s="17"/>
    </row>
    <row r="220" spans="1:13">
      <c r="A220">
        <v>213</v>
      </c>
      <c r="B220" s="17"/>
      <c r="C220" s="17"/>
      <c r="D220" s="17"/>
      <c r="E220" s="28"/>
      <c r="F220" s="28"/>
      <c r="G220" s="19"/>
      <c r="H220" s="33"/>
      <c r="I220" s="30"/>
      <c r="J220" s="9" t="e">
        <f t="shared" si="3"/>
        <v>#DIV/0!</v>
      </c>
      <c r="K220" s="18"/>
      <c r="L220" s="18"/>
      <c r="M220" s="17"/>
    </row>
    <row r="221" spans="1:13">
      <c r="A221">
        <v>214</v>
      </c>
      <c r="B221" s="17"/>
      <c r="C221" s="17"/>
      <c r="D221" s="17"/>
      <c r="E221" s="28"/>
      <c r="F221" s="28"/>
      <c r="G221" s="19"/>
      <c r="H221" s="33"/>
      <c r="I221" s="30"/>
      <c r="J221" s="43" t="e">
        <f t="shared" si="3"/>
        <v>#DIV/0!</v>
      </c>
      <c r="K221" s="18"/>
      <c r="L221" s="18"/>
      <c r="M221" s="17"/>
    </row>
    <row r="222" spans="1:13">
      <c r="A222">
        <v>215</v>
      </c>
      <c r="B222" s="17"/>
      <c r="C222" s="17"/>
      <c r="D222" s="17"/>
      <c r="E222" s="28"/>
      <c r="F222" s="28"/>
      <c r="G222" s="19"/>
      <c r="H222" s="33"/>
      <c r="I222" s="30"/>
      <c r="J222" s="43" t="e">
        <f t="shared" si="3"/>
        <v>#DIV/0!</v>
      </c>
      <c r="K222" s="18"/>
      <c r="L222" s="18"/>
      <c r="M222" s="17"/>
    </row>
    <row r="223" spans="1:13">
      <c r="A223" s="42">
        <v>216</v>
      </c>
      <c r="B223" s="17"/>
      <c r="C223" s="17"/>
      <c r="D223" s="17"/>
      <c r="E223" s="28"/>
      <c r="F223" s="28"/>
      <c r="G223" s="19"/>
      <c r="H223" s="33"/>
      <c r="I223" s="30"/>
      <c r="J223" s="9" t="e">
        <f t="shared" si="3"/>
        <v>#DIV/0!</v>
      </c>
      <c r="K223" s="18"/>
      <c r="L223" s="18"/>
      <c r="M223" s="17"/>
    </row>
    <row r="224" spans="1:13">
      <c r="A224" s="42">
        <v>217</v>
      </c>
      <c r="B224" s="17"/>
      <c r="C224" s="17"/>
      <c r="D224" s="17"/>
      <c r="E224" s="28"/>
      <c r="F224" s="28"/>
      <c r="G224" s="19"/>
      <c r="H224" s="33"/>
      <c r="I224" s="30"/>
      <c r="J224" s="43" t="e">
        <f t="shared" si="3"/>
        <v>#DIV/0!</v>
      </c>
      <c r="K224" s="18"/>
      <c r="L224" s="18"/>
      <c r="M224" s="17"/>
    </row>
    <row r="225" spans="1:13">
      <c r="A225">
        <v>218</v>
      </c>
      <c r="B225" s="17"/>
      <c r="C225" s="17"/>
      <c r="D225" s="17"/>
      <c r="E225" s="28"/>
      <c r="F225" s="28"/>
      <c r="G225" s="19"/>
      <c r="H225" s="33"/>
      <c r="I225" s="30"/>
      <c r="J225" s="43" t="e">
        <f t="shared" si="3"/>
        <v>#DIV/0!</v>
      </c>
      <c r="K225" s="18"/>
      <c r="L225" s="18"/>
      <c r="M225" s="17"/>
    </row>
    <row r="226" spans="1:13">
      <c r="A226">
        <v>219</v>
      </c>
      <c r="B226" s="17"/>
      <c r="C226" s="17"/>
      <c r="D226" s="17"/>
      <c r="E226" s="28"/>
      <c r="F226" s="28"/>
      <c r="G226" s="19"/>
      <c r="H226" s="33"/>
      <c r="I226" s="30"/>
      <c r="J226" s="9" t="e">
        <f t="shared" si="3"/>
        <v>#DIV/0!</v>
      </c>
      <c r="K226" s="18"/>
      <c r="L226" s="18"/>
      <c r="M226" s="17"/>
    </row>
    <row r="227" spans="1:13">
      <c r="A227">
        <v>220</v>
      </c>
      <c r="B227" s="17"/>
      <c r="C227" s="17"/>
      <c r="D227" s="17"/>
      <c r="E227" s="28"/>
      <c r="F227" s="28"/>
      <c r="G227" s="19"/>
      <c r="H227" s="33"/>
      <c r="I227" s="30"/>
      <c r="J227" s="9" t="e">
        <f t="shared" si="3"/>
        <v>#DIV/0!</v>
      </c>
      <c r="K227" s="18"/>
      <c r="L227" s="18"/>
      <c r="M227" s="17"/>
    </row>
    <row r="228" spans="1:13">
      <c r="A228">
        <v>221</v>
      </c>
      <c r="B228" s="17"/>
      <c r="C228" s="17"/>
      <c r="D228" s="17"/>
      <c r="E228" s="28"/>
      <c r="F228" s="28"/>
      <c r="G228" s="19"/>
      <c r="H228" s="33"/>
      <c r="I228" s="30"/>
      <c r="J228" s="9" t="e">
        <f t="shared" si="3"/>
        <v>#DIV/0!</v>
      </c>
      <c r="K228" s="18"/>
      <c r="L228" s="18"/>
      <c r="M228" s="17"/>
    </row>
    <row r="229" spans="1:13">
      <c r="A229">
        <v>222</v>
      </c>
      <c r="B229" s="17"/>
      <c r="C229" s="17"/>
      <c r="D229" s="17"/>
      <c r="E229" s="28"/>
      <c r="F229" s="28"/>
      <c r="G229" s="19"/>
      <c r="H229" s="33"/>
      <c r="I229" s="30"/>
      <c r="J229" s="9" t="e">
        <f t="shared" si="3"/>
        <v>#DIV/0!</v>
      </c>
      <c r="K229" s="18"/>
      <c r="L229" s="18"/>
      <c r="M229" s="17"/>
    </row>
    <row r="230" spans="1:13">
      <c r="A230">
        <v>223</v>
      </c>
      <c r="B230" s="17"/>
      <c r="C230" s="17"/>
      <c r="D230" s="17"/>
      <c r="E230" s="28"/>
      <c r="F230" s="28"/>
      <c r="G230" s="19"/>
      <c r="H230" s="33"/>
      <c r="I230" s="30"/>
      <c r="J230" s="43" t="e">
        <f t="shared" si="3"/>
        <v>#DIV/0!</v>
      </c>
      <c r="K230" s="18"/>
      <c r="L230" s="18"/>
      <c r="M230" s="17"/>
    </row>
    <row r="231" spans="1:13">
      <c r="A231">
        <v>224</v>
      </c>
      <c r="B231" s="17"/>
      <c r="C231" s="17"/>
      <c r="D231" s="17"/>
      <c r="E231" s="28"/>
      <c r="F231" s="28"/>
      <c r="G231" s="19"/>
      <c r="H231" s="33"/>
      <c r="I231" s="30"/>
      <c r="J231" s="43" t="e">
        <f t="shared" si="3"/>
        <v>#DIV/0!</v>
      </c>
      <c r="K231" s="18"/>
      <c r="L231" s="18"/>
      <c r="M231" s="17"/>
    </row>
    <row r="232" spans="1:13">
      <c r="A232">
        <v>225</v>
      </c>
      <c r="B232" s="17"/>
      <c r="C232" s="17"/>
      <c r="D232" s="17"/>
      <c r="E232" s="28"/>
      <c r="F232" s="28"/>
      <c r="G232" s="19"/>
      <c r="H232" s="33"/>
      <c r="I232" s="30"/>
      <c r="J232" s="9" t="e">
        <f t="shared" si="3"/>
        <v>#DIV/0!</v>
      </c>
      <c r="K232" s="18"/>
      <c r="L232" s="18"/>
      <c r="M232" s="17"/>
    </row>
    <row r="233" spans="1:13">
      <c r="A233" s="42">
        <v>226</v>
      </c>
      <c r="B233" s="17"/>
      <c r="C233" s="17"/>
      <c r="D233" s="17"/>
      <c r="E233" s="28"/>
      <c r="F233" s="28"/>
      <c r="G233" s="19"/>
      <c r="H233" s="33"/>
      <c r="I233" s="30"/>
      <c r="J233" s="43" t="e">
        <f t="shared" si="3"/>
        <v>#DIV/0!</v>
      </c>
      <c r="K233" s="18"/>
      <c r="L233" s="18"/>
      <c r="M233" s="17"/>
    </row>
    <row r="234" spans="1:13">
      <c r="A234" s="42">
        <v>227</v>
      </c>
      <c r="B234" s="17"/>
      <c r="C234" s="17"/>
      <c r="D234" s="17"/>
      <c r="E234" s="28"/>
      <c r="F234" s="28"/>
      <c r="G234" s="19"/>
      <c r="H234" s="33"/>
      <c r="I234" s="30"/>
      <c r="J234" s="43" t="e">
        <f t="shared" si="3"/>
        <v>#DIV/0!</v>
      </c>
      <c r="K234" s="18"/>
      <c r="L234" s="18"/>
      <c r="M234" s="17"/>
    </row>
    <row r="235" spans="1:13">
      <c r="A235">
        <v>228</v>
      </c>
      <c r="B235" s="17"/>
      <c r="C235" s="17"/>
      <c r="D235" s="17"/>
      <c r="E235" s="28"/>
      <c r="F235" s="28"/>
      <c r="G235" s="19"/>
      <c r="H235" s="33"/>
      <c r="I235" s="30"/>
      <c r="J235" s="9" t="e">
        <f t="shared" si="3"/>
        <v>#DIV/0!</v>
      </c>
      <c r="K235" s="18"/>
      <c r="L235" s="18"/>
      <c r="M235" s="17"/>
    </row>
    <row r="236" spans="1:13">
      <c r="A236">
        <v>229</v>
      </c>
      <c r="B236" s="17"/>
      <c r="C236" s="17"/>
      <c r="D236" s="17"/>
      <c r="E236" s="28"/>
      <c r="F236" s="28"/>
      <c r="G236" s="19"/>
      <c r="H236" s="33"/>
      <c r="I236" s="30"/>
      <c r="J236" s="9" t="e">
        <f t="shared" si="3"/>
        <v>#DIV/0!</v>
      </c>
      <c r="K236" s="18"/>
      <c r="L236" s="18"/>
      <c r="M236" s="17"/>
    </row>
    <row r="237" spans="1:13">
      <c r="A237">
        <v>230</v>
      </c>
      <c r="B237" s="17"/>
      <c r="C237" s="17"/>
      <c r="D237" s="17"/>
      <c r="E237" s="28"/>
      <c r="F237" s="28"/>
      <c r="G237" s="19"/>
      <c r="H237" s="33"/>
      <c r="I237" s="30"/>
      <c r="J237" s="9" t="e">
        <f t="shared" si="3"/>
        <v>#DIV/0!</v>
      </c>
      <c r="K237" s="18"/>
      <c r="L237" s="18"/>
      <c r="M237" s="17"/>
    </row>
    <row r="238" spans="1:13">
      <c r="A238">
        <v>231</v>
      </c>
      <c r="B238" s="17"/>
      <c r="C238" s="17"/>
      <c r="D238" s="17"/>
      <c r="E238" s="28"/>
      <c r="F238" s="28"/>
      <c r="G238" s="19"/>
      <c r="H238" s="33"/>
      <c r="I238" s="30"/>
      <c r="J238" s="9" t="e">
        <f t="shared" si="3"/>
        <v>#DIV/0!</v>
      </c>
      <c r="K238" s="18"/>
      <c r="L238" s="18"/>
      <c r="M238" s="17"/>
    </row>
    <row r="239" spans="1:13">
      <c r="A239">
        <v>232</v>
      </c>
      <c r="B239" s="17"/>
      <c r="C239" s="17"/>
      <c r="D239" s="17"/>
      <c r="E239" s="28"/>
      <c r="F239" s="28"/>
      <c r="G239" s="19"/>
      <c r="H239" s="33"/>
      <c r="I239" s="30"/>
      <c r="J239" s="43" t="e">
        <f t="shared" si="3"/>
        <v>#DIV/0!</v>
      </c>
      <c r="K239" s="18"/>
      <c r="L239" s="18"/>
      <c r="M239" s="17"/>
    </row>
    <row r="240" spans="1:13">
      <c r="A240">
        <v>233</v>
      </c>
      <c r="B240" s="17"/>
      <c r="C240" s="17"/>
      <c r="D240" s="17"/>
      <c r="E240" s="28"/>
      <c r="F240" s="28"/>
      <c r="G240" s="19"/>
      <c r="H240" s="33"/>
      <c r="I240" s="30"/>
      <c r="J240" s="43" t="e">
        <f t="shared" si="3"/>
        <v>#DIV/0!</v>
      </c>
      <c r="K240" s="18"/>
      <c r="L240" s="18"/>
      <c r="M240" s="17"/>
    </row>
    <row r="241" spans="1:13">
      <c r="A241">
        <v>234</v>
      </c>
      <c r="B241" s="17"/>
      <c r="C241" s="17"/>
      <c r="D241" s="17"/>
      <c r="E241" s="28"/>
      <c r="F241" s="28"/>
      <c r="G241" s="19"/>
      <c r="H241" s="33"/>
      <c r="I241" s="30"/>
      <c r="J241" s="9" t="e">
        <f t="shared" si="3"/>
        <v>#DIV/0!</v>
      </c>
      <c r="K241" s="18"/>
      <c r="L241" s="18"/>
      <c r="M241" s="17"/>
    </row>
    <row r="242" spans="1:13">
      <c r="A242">
        <v>235</v>
      </c>
      <c r="B242" s="17"/>
      <c r="C242" s="17"/>
      <c r="D242" s="17"/>
      <c r="E242" s="28"/>
      <c r="F242" s="28"/>
      <c r="G242" s="19"/>
      <c r="H242" s="33"/>
      <c r="I242" s="30"/>
      <c r="J242" s="43" t="e">
        <f t="shared" si="3"/>
        <v>#DIV/0!</v>
      </c>
      <c r="K242" s="18"/>
      <c r="L242" s="18"/>
      <c r="M242" s="17"/>
    </row>
    <row r="243" spans="1:13">
      <c r="A243" s="42">
        <v>236</v>
      </c>
      <c r="B243" s="17"/>
      <c r="C243" s="17"/>
      <c r="D243" s="17"/>
      <c r="E243" s="28"/>
      <c r="F243" s="28"/>
      <c r="G243" s="19"/>
      <c r="H243" s="33"/>
      <c r="I243" s="30"/>
      <c r="J243" s="43" t="e">
        <f t="shared" si="3"/>
        <v>#DIV/0!</v>
      </c>
      <c r="K243" s="18"/>
      <c r="L243" s="18"/>
      <c r="M243" s="17"/>
    </row>
    <row r="244" spans="1:13">
      <c r="A244" s="42">
        <v>237</v>
      </c>
      <c r="B244" s="17"/>
      <c r="C244" s="17"/>
      <c r="D244" s="17"/>
      <c r="E244" s="28"/>
      <c r="F244" s="28"/>
      <c r="G244" s="19"/>
      <c r="H244" s="33"/>
      <c r="I244" s="30"/>
      <c r="J244" s="9" t="e">
        <f t="shared" si="3"/>
        <v>#DIV/0!</v>
      </c>
      <c r="K244" s="18"/>
      <c r="L244" s="18"/>
      <c r="M244" s="17"/>
    </row>
    <row r="245" spans="1:13">
      <c r="A245">
        <v>238</v>
      </c>
      <c r="B245" s="17"/>
      <c r="C245" s="17"/>
      <c r="D245" s="17"/>
      <c r="E245" s="28"/>
      <c r="F245" s="28"/>
      <c r="G245" s="19"/>
      <c r="H245" s="33"/>
      <c r="I245" s="30"/>
      <c r="J245" s="9" t="e">
        <f t="shared" si="3"/>
        <v>#DIV/0!</v>
      </c>
      <c r="K245" s="18"/>
      <c r="L245" s="18"/>
      <c r="M245" s="17"/>
    </row>
    <row r="246" spans="1:13">
      <c r="A246">
        <v>239</v>
      </c>
      <c r="B246" s="17"/>
      <c r="C246" s="17"/>
      <c r="D246" s="17"/>
      <c r="E246" s="28"/>
      <c r="F246" s="28"/>
      <c r="G246" s="19"/>
      <c r="H246" s="33"/>
      <c r="I246" s="30"/>
      <c r="J246" s="9" t="e">
        <f t="shared" si="3"/>
        <v>#DIV/0!</v>
      </c>
      <c r="K246" s="18"/>
      <c r="L246" s="18"/>
      <c r="M246" s="17"/>
    </row>
    <row r="247" spans="1:13">
      <c r="A247">
        <v>240</v>
      </c>
      <c r="B247" s="17"/>
      <c r="C247" s="17"/>
      <c r="D247" s="17"/>
      <c r="E247" s="28"/>
      <c r="F247" s="28"/>
      <c r="G247" s="19"/>
      <c r="H247" s="33"/>
      <c r="I247" s="30"/>
      <c r="J247" s="9" t="e">
        <f t="shared" si="3"/>
        <v>#DIV/0!</v>
      </c>
      <c r="K247" s="18"/>
      <c r="L247" s="18"/>
      <c r="M247" s="17"/>
    </row>
    <row r="248" spans="1:13">
      <c r="A248">
        <v>241</v>
      </c>
      <c r="B248" s="17"/>
      <c r="C248" s="17"/>
      <c r="D248" s="17"/>
      <c r="E248" s="28"/>
      <c r="F248" s="28"/>
      <c r="G248" s="19"/>
      <c r="H248" s="33"/>
      <c r="I248" s="30"/>
      <c r="J248" s="43" t="e">
        <f t="shared" si="3"/>
        <v>#DIV/0!</v>
      </c>
      <c r="K248" s="18"/>
      <c r="L248" s="18"/>
      <c r="M248" s="17"/>
    </row>
    <row r="249" spans="1:13">
      <c r="A249">
        <v>242</v>
      </c>
      <c r="B249" s="17"/>
      <c r="C249" s="17"/>
      <c r="D249" s="17"/>
      <c r="E249" s="28"/>
      <c r="F249" s="28"/>
      <c r="G249" s="19"/>
      <c r="H249" s="33"/>
      <c r="I249" s="30"/>
      <c r="J249" s="43" t="e">
        <f t="shared" si="3"/>
        <v>#DIV/0!</v>
      </c>
      <c r="K249" s="18"/>
      <c r="L249" s="18"/>
      <c r="M249" s="17"/>
    </row>
    <row r="250" spans="1:13">
      <c r="A250">
        <v>243</v>
      </c>
      <c r="B250" s="17"/>
      <c r="C250" s="17"/>
      <c r="D250" s="17"/>
      <c r="E250" s="28"/>
      <c r="F250" s="28"/>
      <c r="G250" s="19"/>
      <c r="H250" s="33"/>
      <c r="I250" s="30"/>
      <c r="J250" s="9" t="e">
        <f t="shared" si="3"/>
        <v>#DIV/0!</v>
      </c>
      <c r="K250" s="18"/>
      <c r="L250" s="18"/>
      <c r="M250" s="17"/>
    </row>
    <row r="251" spans="1:13">
      <c r="A251">
        <v>244</v>
      </c>
      <c r="B251" s="17"/>
      <c r="C251" s="17"/>
      <c r="D251" s="17"/>
      <c r="E251" s="28"/>
      <c r="F251" s="28"/>
      <c r="G251" s="19"/>
      <c r="H251" s="33"/>
      <c r="I251" s="30"/>
      <c r="J251" s="43" t="e">
        <f t="shared" si="3"/>
        <v>#DIV/0!</v>
      </c>
      <c r="K251" s="18"/>
      <c r="L251" s="18"/>
      <c r="M251" s="17"/>
    </row>
    <row r="252" spans="1:13">
      <c r="A252">
        <v>245</v>
      </c>
      <c r="B252" s="17"/>
      <c r="C252" s="17"/>
      <c r="D252" s="17"/>
      <c r="E252" s="28"/>
      <c r="F252" s="28"/>
      <c r="G252" s="19"/>
      <c r="H252" s="33"/>
      <c r="I252" s="30"/>
      <c r="J252" s="43" t="e">
        <f t="shared" si="3"/>
        <v>#DIV/0!</v>
      </c>
      <c r="K252" s="18"/>
      <c r="L252" s="18"/>
      <c r="M252" s="17"/>
    </row>
    <row r="253" spans="1:13">
      <c r="A253" s="42">
        <v>246</v>
      </c>
      <c r="B253" s="17"/>
      <c r="C253" s="17"/>
      <c r="D253" s="17"/>
      <c r="E253" s="28"/>
      <c r="F253" s="28"/>
      <c r="G253" s="19"/>
      <c r="H253" s="33"/>
      <c r="I253" s="30"/>
      <c r="J253" s="9" t="e">
        <f t="shared" si="3"/>
        <v>#DIV/0!</v>
      </c>
      <c r="K253" s="18"/>
      <c r="L253" s="18"/>
      <c r="M253" s="17"/>
    </row>
    <row r="254" spans="1:13">
      <c r="A254" s="42">
        <v>247</v>
      </c>
      <c r="B254" s="17"/>
      <c r="C254" s="17"/>
      <c r="D254" s="17"/>
      <c r="E254" s="28"/>
      <c r="F254" s="28"/>
      <c r="G254" s="19"/>
      <c r="H254" s="33"/>
      <c r="I254" s="30"/>
      <c r="J254" s="9" t="e">
        <f t="shared" si="3"/>
        <v>#DIV/0!</v>
      </c>
      <c r="K254" s="18"/>
      <c r="L254" s="18"/>
      <c r="M254" s="17"/>
    </row>
    <row r="255" spans="1:13">
      <c r="A255">
        <v>248</v>
      </c>
      <c r="B255" s="17"/>
      <c r="C255" s="17"/>
      <c r="D255" s="17"/>
      <c r="E255" s="28"/>
      <c r="F255" s="28"/>
      <c r="G255" s="19"/>
      <c r="H255" s="33"/>
      <c r="I255" s="30"/>
      <c r="J255" s="9" t="e">
        <f t="shared" si="3"/>
        <v>#DIV/0!</v>
      </c>
      <c r="K255" s="18"/>
      <c r="L255" s="18"/>
      <c r="M255" s="17"/>
    </row>
    <row r="256" spans="1:13">
      <c r="A256">
        <v>249</v>
      </c>
      <c r="B256" s="17"/>
      <c r="C256" s="17"/>
      <c r="D256" s="17"/>
      <c r="E256" s="28"/>
      <c r="F256" s="28"/>
      <c r="G256" s="19"/>
      <c r="H256" s="33"/>
      <c r="I256" s="30"/>
      <c r="J256" s="9" t="e">
        <f t="shared" si="3"/>
        <v>#DIV/0!</v>
      </c>
      <c r="K256" s="18"/>
      <c r="L256" s="18"/>
      <c r="M256" s="17"/>
    </row>
    <row r="257" spans="1:13">
      <c r="A257">
        <v>250</v>
      </c>
      <c r="B257" s="17"/>
      <c r="C257" s="17"/>
      <c r="D257" s="17"/>
      <c r="E257" s="28"/>
      <c r="F257" s="28"/>
      <c r="G257" s="19"/>
      <c r="H257" s="33"/>
      <c r="I257" s="30"/>
      <c r="J257" s="43" t="e">
        <f t="shared" si="3"/>
        <v>#DIV/0!</v>
      </c>
      <c r="K257" s="18"/>
      <c r="L257" s="18"/>
      <c r="M257" s="17"/>
    </row>
    <row r="258" spans="1:13">
      <c r="A258">
        <v>251</v>
      </c>
      <c r="B258" s="17"/>
      <c r="C258" s="17"/>
      <c r="D258" s="17"/>
      <c r="E258" s="28"/>
      <c r="F258" s="28"/>
      <c r="G258" s="19"/>
      <c r="H258" s="33"/>
      <c r="I258" s="30"/>
      <c r="J258" s="43" t="e">
        <f t="shared" si="3"/>
        <v>#DIV/0!</v>
      </c>
      <c r="K258" s="18"/>
      <c r="L258" s="18"/>
      <c r="M258" s="17"/>
    </row>
    <row r="259" spans="1:13">
      <c r="A259">
        <v>252</v>
      </c>
      <c r="B259" s="17"/>
      <c r="C259" s="17"/>
      <c r="D259" s="17"/>
      <c r="E259" s="28"/>
      <c r="F259" s="28"/>
      <c r="G259" s="19"/>
      <c r="H259" s="33"/>
      <c r="I259" s="30"/>
      <c r="J259" s="9" t="e">
        <f t="shared" si="3"/>
        <v>#DIV/0!</v>
      </c>
      <c r="K259" s="18"/>
      <c r="L259" s="18"/>
      <c r="M259" s="17"/>
    </row>
    <row r="260" spans="1:13">
      <c r="A260">
        <v>253</v>
      </c>
      <c r="B260" s="17"/>
      <c r="C260" s="17"/>
      <c r="D260" s="17"/>
      <c r="E260" s="28"/>
      <c r="F260" s="28"/>
      <c r="G260" s="19"/>
      <c r="H260" s="33"/>
      <c r="I260" s="30"/>
      <c r="J260" s="43" t="e">
        <f t="shared" si="3"/>
        <v>#DIV/0!</v>
      </c>
      <c r="K260" s="18"/>
      <c r="L260" s="18"/>
      <c r="M260" s="17"/>
    </row>
    <row r="261" spans="1:13">
      <c r="A261">
        <v>254</v>
      </c>
      <c r="B261" s="17"/>
      <c r="C261" s="17"/>
      <c r="D261" s="17"/>
      <c r="E261" s="28"/>
      <c r="F261" s="28"/>
      <c r="G261" s="19"/>
      <c r="H261" s="33"/>
      <c r="I261" s="30"/>
      <c r="J261" s="43" t="e">
        <f t="shared" si="3"/>
        <v>#DIV/0!</v>
      </c>
      <c r="K261" s="18"/>
      <c r="L261" s="18"/>
      <c r="M261" s="17"/>
    </row>
    <row r="262" spans="1:13">
      <c r="A262">
        <v>255</v>
      </c>
      <c r="B262" s="17"/>
      <c r="C262" s="17"/>
      <c r="D262" s="17"/>
      <c r="E262" s="28"/>
      <c r="F262" s="28"/>
      <c r="G262" s="19"/>
      <c r="H262" s="33"/>
      <c r="I262" s="30"/>
      <c r="J262" s="9" t="e">
        <f t="shared" si="3"/>
        <v>#DIV/0!</v>
      </c>
      <c r="K262" s="18"/>
      <c r="L262" s="18"/>
      <c r="M262" s="17"/>
    </row>
    <row r="263" spans="1:13">
      <c r="A263" s="42">
        <v>256</v>
      </c>
      <c r="B263" s="17"/>
      <c r="C263" s="17"/>
      <c r="D263" s="17"/>
      <c r="E263" s="28"/>
      <c r="F263" s="28"/>
      <c r="G263" s="19"/>
      <c r="H263" s="33"/>
      <c r="I263" s="30"/>
      <c r="J263" s="9" t="e">
        <f t="shared" ref="J263:J326" si="4">H263/I263</f>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9"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43" t="e">
        <f t="shared" si="4"/>
        <v>#DIV/0!</v>
      </c>
      <c r="K267" s="18"/>
      <c r="L267" s="18"/>
      <c r="M267" s="17"/>
    </row>
    <row r="268" spans="1:13">
      <c r="A268">
        <v>261</v>
      </c>
      <c r="B268" s="17"/>
      <c r="C268" s="17"/>
      <c r="D268" s="17"/>
      <c r="E268" s="28"/>
      <c r="F268" s="28"/>
      <c r="G268" s="19"/>
      <c r="H268" s="33"/>
      <c r="I268" s="30"/>
      <c r="J268" s="9" t="e">
        <f t="shared" si="4"/>
        <v>#DIV/0!</v>
      </c>
      <c r="K268" s="18"/>
      <c r="L268" s="18"/>
      <c r="M268" s="17"/>
    </row>
    <row r="269" spans="1:13">
      <c r="A269">
        <v>262</v>
      </c>
      <c r="B269" s="17"/>
      <c r="C269" s="17"/>
      <c r="D269" s="17"/>
      <c r="E269" s="28"/>
      <c r="F269" s="28"/>
      <c r="G269" s="19"/>
      <c r="H269" s="33"/>
      <c r="I269" s="30"/>
      <c r="J269" s="43" t="e">
        <f t="shared" si="4"/>
        <v>#DIV/0!</v>
      </c>
      <c r="K269" s="18"/>
      <c r="L269" s="18"/>
      <c r="M269" s="17"/>
    </row>
    <row r="270" spans="1:13">
      <c r="A270">
        <v>263</v>
      </c>
      <c r="B270" s="17"/>
      <c r="C270" s="17"/>
      <c r="D270" s="17"/>
      <c r="E270" s="28"/>
      <c r="F270" s="28"/>
      <c r="G270" s="19"/>
      <c r="H270" s="33"/>
      <c r="I270" s="30"/>
      <c r="J270" s="43" t="e">
        <f t="shared" si="4"/>
        <v>#DIV/0!</v>
      </c>
      <c r="K270" s="18"/>
      <c r="L270" s="18"/>
      <c r="M270" s="17"/>
    </row>
    <row r="271" spans="1:13">
      <c r="A271">
        <v>264</v>
      </c>
      <c r="B271" s="17"/>
      <c r="C271" s="17"/>
      <c r="D271" s="17"/>
      <c r="E271" s="28"/>
      <c r="F271" s="28"/>
      <c r="G271" s="19"/>
      <c r="H271" s="33"/>
      <c r="I271" s="30"/>
      <c r="J271" s="9" t="e">
        <f t="shared" si="4"/>
        <v>#DIV/0!</v>
      </c>
      <c r="K271" s="18"/>
      <c r="L271" s="18"/>
      <c r="M271" s="17"/>
    </row>
    <row r="272" spans="1:13">
      <c r="A272">
        <v>265</v>
      </c>
      <c r="B272" s="17"/>
      <c r="C272" s="17"/>
      <c r="D272" s="17"/>
      <c r="E272" s="28"/>
      <c r="F272" s="28"/>
      <c r="G272" s="19"/>
      <c r="H272" s="33"/>
      <c r="I272" s="30"/>
      <c r="J272" s="9" t="e">
        <f t="shared" si="4"/>
        <v>#DIV/0!</v>
      </c>
      <c r="K272" s="18"/>
      <c r="L272" s="18"/>
      <c r="M272" s="17"/>
    </row>
    <row r="273" spans="1:13">
      <c r="A273" s="42">
        <v>266</v>
      </c>
      <c r="B273" s="17"/>
      <c r="C273" s="17"/>
      <c r="D273" s="17"/>
      <c r="E273" s="28"/>
      <c r="F273" s="28"/>
      <c r="G273" s="19"/>
      <c r="H273" s="33"/>
      <c r="I273" s="30"/>
      <c r="J273" s="9" t="e">
        <f t="shared" si="4"/>
        <v>#DIV/0!</v>
      </c>
      <c r="K273" s="18"/>
      <c r="L273" s="18"/>
      <c r="M273" s="17"/>
    </row>
    <row r="274" spans="1:13">
      <c r="A274" s="42">
        <v>267</v>
      </c>
      <c r="B274" s="17"/>
      <c r="C274" s="17"/>
      <c r="D274" s="17"/>
      <c r="E274" s="28"/>
      <c r="F274" s="28"/>
      <c r="G274" s="19"/>
      <c r="H274" s="33"/>
      <c r="I274" s="30"/>
      <c r="J274" s="9" t="e">
        <f t="shared" si="4"/>
        <v>#DIV/0!</v>
      </c>
      <c r="K274" s="18"/>
      <c r="L274" s="18"/>
      <c r="M274" s="17"/>
    </row>
    <row r="275" spans="1:13">
      <c r="A275">
        <v>268</v>
      </c>
      <c r="B275" s="17"/>
      <c r="C275" s="17"/>
      <c r="D275" s="17"/>
      <c r="E275" s="28"/>
      <c r="F275" s="28"/>
      <c r="G275" s="19"/>
      <c r="H275" s="33"/>
      <c r="I275" s="30"/>
      <c r="J275" s="43" t="e">
        <f t="shared" si="4"/>
        <v>#DIV/0!</v>
      </c>
      <c r="K275" s="18"/>
      <c r="L275" s="18"/>
      <c r="M275" s="17"/>
    </row>
    <row r="276" spans="1:13">
      <c r="A276">
        <v>269</v>
      </c>
      <c r="B276" s="17"/>
      <c r="C276" s="17"/>
      <c r="D276" s="17"/>
      <c r="E276" s="28"/>
      <c r="F276" s="28"/>
      <c r="G276" s="19"/>
      <c r="H276" s="33"/>
      <c r="I276" s="30"/>
      <c r="J276" s="43" t="e">
        <f t="shared" si="4"/>
        <v>#DIV/0!</v>
      </c>
      <c r="K276" s="18"/>
      <c r="L276" s="18"/>
      <c r="M276" s="17"/>
    </row>
    <row r="277" spans="1:13">
      <c r="A277">
        <v>270</v>
      </c>
      <c r="B277" s="17"/>
      <c r="C277" s="17"/>
      <c r="D277" s="17"/>
      <c r="E277" s="28"/>
      <c r="F277" s="28"/>
      <c r="G277" s="19"/>
      <c r="H277" s="33"/>
      <c r="I277" s="30"/>
      <c r="J277" s="9" t="e">
        <f t="shared" si="4"/>
        <v>#DIV/0!</v>
      </c>
      <c r="K277" s="18"/>
      <c r="L277" s="18"/>
      <c r="M277" s="17"/>
    </row>
    <row r="278" spans="1:13">
      <c r="A278">
        <v>271</v>
      </c>
      <c r="B278" s="17"/>
      <c r="C278" s="17"/>
      <c r="D278" s="17"/>
      <c r="E278" s="28"/>
      <c r="F278" s="28"/>
      <c r="G278" s="19"/>
      <c r="H278" s="33"/>
      <c r="I278" s="30"/>
      <c r="J278" s="43" t="e">
        <f t="shared" si="4"/>
        <v>#DIV/0!</v>
      </c>
      <c r="K278" s="18"/>
      <c r="L278" s="18"/>
      <c r="M278" s="17"/>
    </row>
    <row r="279" spans="1:13">
      <c r="A279">
        <v>272</v>
      </c>
      <c r="B279" s="17"/>
      <c r="C279" s="17"/>
      <c r="D279" s="17"/>
      <c r="E279" s="28"/>
      <c r="F279" s="28"/>
      <c r="G279" s="19"/>
      <c r="H279" s="33"/>
      <c r="I279" s="30"/>
      <c r="J279" s="43" t="e">
        <f t="shared" si="4"/>
        <v>#DIV/0!</v>
      </c>
      <c r="K279" s="18"/>
      <c r="L279" s="18"/>
      <c r="M279" s="17"/>
    </row>
    <row r="280" spans="1:13">
      <c r="A280">
        <v>273</v>
      </c>
      <c r="B280" s="17"/>
      <c r="C280" s="17"/>
      <c r="D280" s="17"/>
      <c r="E280" s="28"/>
      <c r="F280" s="28"/>
      <c r="G280" s="19"/>
      <c r="H280" s="33"/>
      <c r="I280" s="30"/>
      <c r="J280" s="9" t="e">
        <f t="shared" si="4"/>
        <v>#DIV/0!</v>
      </c>
      <c r="K280" s="18"/>
      <c r="L280" s="18"/>
      <c r="M280" s="17"/>
    </row>
    <row r="281" spans="1:13">
      <c r="A281">
        <v>274</v>
      </c>
      <c r="B281" s="17"/>
      <c r="C281" s="17"/>
      <c r="D281" s="17"/>
      <c r="E281" s="28"/>
      <c r="F281" s="28"/>
      <c r="G281" s="19"/>
      <c r="H281" s="33"/>
      <c r="I281" s="30"/>
      <c r="J281" s="9" t="e">
        <f t="shared" si="4"/>
        <v>#DIV/0!</v>
      </c>
      <c r="K281" s="18"/>
      <c r="L281" s="18"/>
      <c r="M281" s="17"/>
    </row>
    <row r="282" spans="1:13">
      <c r="A282">
        <v>275</v>
      </c>
      <c r="B282" s="17"/>
      <c r="C282" s="17"/>
      <c r="D282" s="17"/>
      <c r="E282" s="28"/>
      <c r="F282" s="28"/>
      <c r="G282" s="19"/>
      <c r="H282" s="33"/>
      <c r="I282" s="30"/>
      <c r="J282" s="9" t="e">
        <f t="shared" si="4"/>
        <v>#DIV/0!</v>
      </c>
      <c r="K282" s="18"/>
      <c r="L282" s="18"/>
      <c r="M282" s="17"/>
    </row>
    <row r="283" spans="1:13">
      <c r="A283" s="42">
        <v>276</v>
      </c>
      <c r="B283" s="17"/>
      <c r="C283" s="17"/>
      <c r="D283" s="17"/>
      <c r="E283" s="28"/>
      <c r="F283" s="28"/>
      <c r="G283" s="19"/>
      <c r="H283" s="33"/>
      <c r="I283" s="30"/>
      <c r="J283" s="9" t="e">
        <f t="shared" si="4"/>
        <v>#DIV/0!</v>
      </c>
      <c r="K283" s="18"/>
      <c r="L283" s="18"/>
      <c r="M283" s="17"/>
    </row>
    <row r="284" spans="1:13">
      <c r="A284" s="42">
        <v>277</v>
      </c>
      <c r="B284" s="17"/>
      <c r="C284" s="17"/>
      <c r="D284" s="17"/>
      <c r="E284" s="28"/>
      <c r="F284" s="28"/>
      <c r="G284" s="19"/>
      <c r="H284" s="33"/>
      <c r="I284" s="30"/>
      <c r="J284" s="43" t="e">
        <f t="shared" si="4"/>
        <v>#DIV/0!</v>
      </c>
      <c r="K284" s="18"/>
      <c r="L284" s="18"/>
      <c r="M284" s="17"/>
    </row>
    <row r="285" spans="1:13">
      <c r="A285">
        <v>278</v>
      </c>
      <c r="B285" s="17"/>
      <c r="C285" s="17"/>
      <c r="D285" s="17"/>
      <c r="E285" s="28"/>
      <c r="F285" s="28"/>
      <c r="G285" s="19"/>
      <c r="H285" s="33"/>
      <c r="I285" s="30"/>
      <c r="J285" s="43" t="e">
        <f t="shared" si="4"/>
        <v>#DIV/0!</v>
      </c>
      <c r="K285" s="18"/>
      <c r="L285" s="18"/>
      <c r="M285" s="17"/>
    </row>
    <row r="286" spans="1:13">
      <c r="A286">
        <v>279</v>
      </c>
      <c r="B286" s="17"/>
      <c r="C286" s="17"/>
      <c r="D286" s="17"/>
      <c r="E286" s="28"/>
      <c r="F286" s="28"/>
      <c r="G286" s="19"/>
      <c r="H286" s="33"/>
      <c r="I286" s="30"/>
      <c r="J286" s="9" t="e">
        <f t="shared" si="4"/>
        <v>#DIV/0!</v>
      </c>
      <c r="K286" s="18"/>
      <c r="L286" s="18"/>
      <c r="M286" s="17"/>
    </row>
    <row r="287" spans="1:13">
      <c r="A287">
        <v>280</v>
      </c>
      <c r="B287" s="17"/>
      <c r="C287" s="17"/>
      <c r="D287" s="17"/>
      <c r="E287" s="28"/>
      <c r="F287" s="28"/>
      <c r="G287" s="19"/>
      <c r="H287" s="33"/>
      <c r="I287" s="30"/>
      <c r="J287" s="43" t="e">
        <f t="shared" si="4"/>
        <v>#DIV/0!</v>
      </c>
      <c r="K287" s="18"/>
      <c r="L287" s="18"/>
      <c r="M287" s="17"/>
    </row>
    <row r="288" spans="1:13">
      <c r="A288">
        <v>281</v>
      </c>
      <c r="B288" s="17"/>
      <c r="C288" s="17"/>
      <c r="D288" s="17"/>
      <c r="E288" s="28"/>
      <c r="F288" s="28"/>
      <c r="G288" s="19"/>
      <c r="H288" s="33"/>
      <c r="I288" s="30"/>
      <c r="J288" s="43" t="e">
        <f t="shared" si="4"/>
        <v>#DIV/0!</v>
      </c>
      <c r="K288" s="18"/>
      <c r="L288" s="18"/>
      <c r="M288" s="17"/>
    </row>
    <row r="289" spans="1:13">
      <c r="A289">
        <v>282</v>
      </c>
      <c r="B289" s="17"/>
      <c r="C289" s="17"/>
      <c r="D289" s="17"/>
      <c r="E289" s="28"/>
      <c r="F289" s="28"/>
      <c r="G289" s="19"/>
      <c r="H289" s="33"/>
      <c r="I289" s="30"/>
      <c r="J289" s="9" t="e">
        <f t="shared" si="4"/>
        <v>#DIV/0!</v>
      </c>
      <c r="K289" s="18"/>
      <c r="L289" s="18"/>
      <c r="M289" s="17"/>
    </row>
    <row r="290" spans="1:13">
      <c r="A290">
        <v>283</v>
      </c>
      <c r="B290" s="17"/>
      <c r="C290" s="17"/>
      <c r="D290" s="17"/>
      <c r="E290" s="28"/>
      <c r="F290" s="28"/>
      <c r="G290" s="19"/>
      <c r="H290" s="33"/>
      <c r="I290" s="30"/>
      <c r="J290" s="9" t="e">
        <f t="shared" si="4"/>
        <v>#DIV/0!</v>
      </c>
      <c r="K290" s="18"/>
      <c r="L290" s="18"/>
      <c r="M290" s="17"/>
    </row>
    <row r="291" spans="1:13">
      <c r="A291">
        <v>284</v>
      </c>
      <c r="B291" s="17"/>
      <c r="C291" s="17"/>
      <c r="D291" s="17"/>
      <c r="E291" s="28"/>
      <c r="F291" s="28"/>
      <c r="G291" s="19"/>
      <c r="H291" s="33"/>
      <c r="I291" s="30"/>
      <c r="J291" s="9" t="e">
        <f t="shared" si="4"/>
        <v>#DIV/0!</v>
      </c>
      <c r="K291" s="18"/>
      <c r="L291" s="18"/>
      <c r="M291" s="17"/>
    </row>
    <row r="292" spans="1:13">
      <c r="A292">
        <v>285</v>
      </c>
      <c r="B292" s="17"/>
      <c r="C292" s="17"/>
      <c r="D292" s="17"/>
      <c r="E292" s="28"/>
      <c r="F292" s="28"/>
      <c r="G292" s="19"/>
      <c r="H292" s="33"/>
      <c r="I292" s="30"/>
      <c r="J292" s="9" t="e">
        <f t="shared" si="4"/>
        <v>#DIV/0!</v>
      </c>
      <c r="K292" s="18"/>
      <c r="L292" s="18"/>
      <c r="M292" s="17"/>
    </row>
    <row r="293" spans="1:13">
      <c r="A293" s="42">
        <v>286</v>
      </c>
      <c r="B293" s="17"/>
      <c r="C293" s="17"/>
      <c r="D293" s="17"/>
      <c r="E293" s="28"/>
      <c r="F293" s="28"/>
      <c r="G293" s="19"/>
      <c r="H293" s="33"/>
      <c r="I293" s="30"/>
      <c r="J293" s="43" t="e">
        <f t="shared" si="4"/>
        <v>#DIV/0!</v>
      </c>
      <c r="K293" s="18"/>
      <c r="L293" s="18"/>
      <c r="M293" s="17"/>
    </row>
    <row r="294" spans="1:13">
      <c r="A294" s="42">
        <v>287</v>
      </c>
      <c r="B294" s="17"/>
      <c r="C294" s="17"/>
      <c r="D294" s="17"/>
      <c r="E294" s="28"/>
      <c r="F294" s="28"/>
      <c r="G294" s="19"/>
      <c r="H294" s="33"/>
      <c r="I294" s="30"/>
      <c r="J294" s="43" t="e">
        <f t="shared" si="4"/>
        <v>#DIV/0!</v>
      </c>
      <c r="K294" s="18"/>
      <c r="L294" s="18"/>
      <c r="M294" s="17"/>
    </row>
    <row r="295" spans="1:13">
      <c r="A295">
        <v>288</v>
      </c>
      <c r="B295" s="17"/>
      <c r="C295" s="17"/>
      <c r="D295" s="17"/>
      <c r="E295" s="28"/>
      <c r="F295" s="28"/>
      <c r="G295" s="19"/>
      <c r="H295" s="33"/>
      <c r="I295" s="30"/>
      <c r="J295" s="9" t="e">
        <f t="shared" si="4"/>
        <v>#DIV/0!</v>
      </c>
      <c r="K295" s="18"/>
      <c r="L295" s="18"/>
      <c r="M295" s="17"/>
    </row>
    <row r="296" spans="1:13">
      <c r="A296">
        <v>289</v>
      </c>
      <c r="B296" s="17"/>
      <c r="C296" s="17"/>
      <c r="D296" s="17"/>
      <c r="E296" s="28"/>
      <c r="F296" s="28"/>
      <c r="G296" s="19"/>
      <c r="H296" s="33"/>
      <c r="I296" s="30"/>
      <c r="J296" s="43" t="e">
        <f t="shared" si="4"/>
        <v>#DIV/0!</v>
      </c>
      <c r="K296" s="18"/>
      <c r="L296" s="18"/>
      <c r="M296" s="17"/>
    </row>
    <row r="297" spans="1:13">
      <c r="A297">
        <v>290</v>
      </c>
      <c r="B297" s="17"/>
      <c r="C297" s="17"/>
      <c r="D297" s="17"/>
      <c r="E297" s="28"/>
      <c r="F297" s="28"/>
      <c r="G297" s="19"/>
      <c r="H297" s="33"/>
      <c r="I297" s="30"/>
      <c r="J297" s="43" t="e">
        <f t="shared" si="4"/>
        <v>#DIV/0!</v>
      </c>
      <c r="K297" s="18"/>
      <c r="L297" s="18"/>
      <c r="M297" s="17"/>
    </row>
    <row r="298" spans="1:13">
      <c r="A298">
        <v>291</v>
      </c>
      <c r="B298" s="17"/>
      <c r="C298" s="17"/>
      <c r="D298" s="17"/>
      <c r="E298" s="28"/>
      <c r="F298" s="28"/>
      <c r="G298" s="19"/>
      <c r="H298" s="33"/>
      <c r="I298" s="30"/>
      <c r="J298" s="9" t="e">
        <f t="shared" si="4"/>
        <v>#DIV/0!</v>
      </c>
      <c r="K298" s="18"/>
      <c r="L298" s="18"/>
      <c r="M298" s="17"/>
    </row>
    <row r="299" spans="1:13">
      <c r="A299">
        <v>292</v>
      </c>
      <c r="B299" s="17"/>
      <c r="C299" s="17"/>
      <c r="D299" s="17"/>
      <c r="E299" s="28"/>
      <c r="F299" s="28"/>
      <c r="G299" s="19"/>
      <c r="H299" s="33"/>
      <c r="I299" s="30"/>
      <c r="J299" s="9" t="e">
        <f t="shared" si="4"/>
        <v>#DIV/0!</v>
      </c>
      <c r="K299" s="18"/>
      <c r="L299" s="18"/>
      <c r="M299" s="17"/>
    </row>
    <row r="300" spans="1:13">
      <c r="A300">
        <v>293</v>
      </c>
      <c r="B300" s="17"/>
      <c r="C300" s="17"/>
      <c r="D300" s="17"/>
      <c r="E300" s="28"/>
      <c r="F300" s="28"/>
      <c r="G300" s="19"/>
      <c r="H300" s="33"/>
      <c r="I300" s="30"/>
      <c r="J300" s="9" t="e">
        <f t="shared" si="4"/>
        <v>#DIV/0!</v>
      </c>
      <c r="K300" s="18"/>
      <c r="L300" s="18"/>
      <c r="M300" s="17"/>
    </row>
    <row r="301" spans="1:13">
      <c r="A301">
        <v>294</v>
      </c>
      <c r="B301" s="17"/>
      <c r="C301" s="17"/>
      <c r="D301" s="17"/>
      <c r="E301" s="28"/>
      <c r="F301" s="28"/>
      <c r="G301" s="19"/>
      <c r="H301" s="33"/>
      <c r="I301" s="30"/>
      <c r="J301" s="9" t="e">
        <f t="shared" si="4"/>
        <v>#DIV/0!</v>
      </c>
      <c r="K301" s="18"/>
      <c r="L301" s="18"/>
      <c r="M301" s="17"/>
    </row>
    <row r="302" spans="1:13">
      <c r="A302">
        <v>295</v>
      </c>
      <c r="B302" s="17"/>
      <c r="C302" s="17"/>
      <c r="D302" s="17"/>
      <c r="E302" s="28"/>
      <c r="F302" s="28"/>
      <c r="G302" s="19"/>
      <c r="H302" s="33"/>
      <c r="I302" s="30"/>
      <c r="J302" s="43" t="e">
        <f t="shared" si="4"/>
        <v>#DIV/0!</v>
      </c>
      <c r="K302" s="18"/>
      <c r="L302" s="18"/>
      <c r="M302" s="17"/>
    </row>
    <row r="303" spans="1:13">
      <c r="A303" s="42">
        <v>296</v>
      </c>
      <c r="B303" s="17"/>
      <c r="C303" s="17"/>
      <c r="D303" s="17"/>
      <c r="E303" s="28"/>
      <c r="F303" s="28"/>
      <c r="G303" s="19"/>
      <c r="H303" s="33"/>
      <c r="I303" s="30"/>
      <c r="J303" s="43" t="e">
        <f t="shared" si="4"/>
        <v>#DIV/0!</v>
      </c>
      <c r="K303" s="18"/>
      <c r="L303" s="18"/>
      <c r="M303" s="17"/>
    </row>
    <row r="304" spans="1:13">
      <c r="A304" s="42">
        <v>297</v>
      </c>
      <c r="B304" s="17"/>
      <c r="C304" s="17"/>
      <c r="D304" s="17"/>
      <c r="E304" s="28"/>
      <c r="F304" s="28"/>
      <c r="G304" s="19"/>
      <c r="H304" s="33"/>
      <c r="I304" s="30"/>
      <c r="J304" s="9" t="e">
        <f t="shared" si="4"/>
        <v>#DIV/0!</v>
      </c>
      <c r="K304" s="18"/>
      <c r="L304" s="18"/>
      <c r="M304" s="17"/>
    </row>
    <row r="305" spans="1:13">
      <c r="A305">
        <v>298</v>
      </c>
      <c r="B305" s="17"/>
      <c r="C305" s="17"/>
      <c r="D305" s="17"/>
      <c r="E305" s="28"/>
      <c r="F305" s="28"/>
      <c r="G305" s="19"/>
      <c r="H305" s="33"/>
      <c r="I305" s="30"/>
      <c r="J305" s="43" t="e">
        <f t="shared" si="4"/>
        <v>#DIV/0!</v>
      </c>
      <c r="K305" s="18"/>
      <c r="L305" s="18"/>
      <c r="M305" s="17"/>
    </row>
    <row r="306" spans="1:13">
      <c r="A306">
        <v>299</v>
      </c>
      <c r="B306" s="17"/>
      <c r="C306" s="17"/>
      <c r="D306" s="17"/>
      <c r="E306" s="28"/>
      <c r="F306" s="28"/>
      <c r="G306" s="19"/>
      <c r="H306" s="33"/>
      <c r="I306" s="30"/>
      <c r="J306" s="43" t="e">
        <f t="shared" si="4"/>
        <v>#DIV/0!</v>
      </c>
      <c r="K306" s="18"/>
      <c r="L306" s="18"/>
      <c r="M306" s="17"/>
    </row>
    <row r="307" spans="1:13">
      <c r="A307">
        <v>300</v>
      </c>
      <c r="B307" s="17"/>
      <c r="C307" s="17"/>
      <c r="D307" s="17"/>
      <c r="E307" s="28"/>
      <c r="F307" s="28"/>
      <c r="G307" s="19"/>
      <c r="H307" s="33"/>
      <c r="I307" s="30"/>
      <c r="J307" s="9" t="e">
        <f t="shared" si="4"/>
        <v>#DIV/0!</v>
      </c>
      <c r="K307" s="18"/>
      <c r="L307" s="18"/>
      <c r="M307" s="17"/>
    </row>
    <row r="308" spans="1:13">
      <c r="A308">
        <v>301</v>
      </c>
      <c r="B308" s="17"/>
      <c r="C308" s="17"/>
      <c r="D308" s="17"/>
      <c r="E308" s="28"/>
      <c r="F308" s="28"/>
      <c r="G308" s="19"/>
      <c r="H308" s="33"/>
      <c r="I308" s="30"/>
      <c r="J308" s="9" t="e">
        <f t="shared" si="4"/>
        <v>#DIV/0!</v>
      </c>
      <c r="K308" s="18"/>
      <c r="L308" s="18"/>
      <c r="M308" s="17"/>
    </row>
    <row r="309" spans="1:13">
      <c r="A309">
        <v>302</v>
      </c>
      <c r="B309" s="17"/>
      <c r="C309" s="17"/>
      <c r="D309" s="17"/>
      <c r="E309" s="28"/>
      <c r="F309" s="28"/>
      <c r="G309" s="19"/>
      <c r="H309" s="33"/>
      <c r="I309" s="30"/>
      <c r="J309" s="9" t="e">
        <f t="shared" si="4"/>
        <v>#DIV/0!</v>
      </c>
      <c r="K309" s="18"/>
      <c r="L309" s="18"/>
      <c r="M309" s="17"/>
    </row>
    <row r="310" spans="1:13">
      <c r="A310">
        <v>303</v>
      </c>
      <c r="B310" s="17"/>
      <c r="C310" s="17"/>
      <c r="D310" s="17"/>
      <c r="E310" s="28"/>
      <c r="F310" s="28"/>
      <c r="G310" s="19"/>
      <c r="H310" s="33"/>
      <c r="I310" s="30"/>
      <c r="J310" s="9" t="e">
        <f t="shared" si="4"/>
        <v>#DIV/0!</v>
      </c>
      <c r="K310" s="18"/>
      <c r="L310" s="18"/>
      <c r="M310" s="17"/>
    </row>
    <row r="311" spans="1:13">
      <c r="A311">
        <v>304</v>
      </c>
      <c r="B311" s="17"/>
      <c r="C311" s="17"/>
      <c r="D311" s="17"/>
      <c r="E311" s="28"/>
      <c r="F311" s="28"/>
      <c r="G311" s="19"/>
      <c r="H311" s="33"/>
      <c r="I311" s="30"/>
      <c r="J311" s="43" t="e">
        <f t="shared" si="4"/>
        <v>#DIV/0!</v>
      </c>
      <c r="K311" s="18"/>
      <c r="L311" s="18"/>
      <c r="M311" s="17"/>
    </row>
    <row r="312" spans="1:13">
      <c r="A312">
        <v>305</v>
      </c>
      <c r="B312" s="17"/>
      <c r="C312" s="17"/>
      <c r="D312" s="17"/>
      <c r="E312" s="28"/>
      <c r="F312" s="28"/>
      <c r="G312" s="19"/>
      <c r="H312" s="33"/>
      <c r="I312" s="30"/>
      <c r="J312" s="43" t="e">
        <f t="shared" si="4"/>
        <v>#DIV/0!</v>
      </c>
      <c r="K312" s="18"/>
      <c r="L312" s="18"/>
      <c r="M312" s="17"/>
    </row>
    <row r="313" spans="1:13">
      <c r="A313" s="42">
        <v>306</v>
      </c>
      <c r="B313" s="17"/>
      <c r="C313" s="17"/>
      <c r="D313" s="17"/>
      <c r="E313" s="28"/>
      <c r="F313" s="28"/>
      <c r="G313" s="19"/>
      <c r="H313" s="33"/>
      <c r="I313" s="30"/>
      <c r="J313" s="9" t="e">
        <f t="shared" si="4"/>
        <v>#DIV/0!</v>
      </c>
      <c r="K313" s="18"/>
      <c r="L313" s="18"/>
      <c r="M313" s="17"/>
    </row>
    <row r="314" spans="1:13">
      <c r="A314" s="42">
        <v>307</v>
      </c>
      <c r="B314" s="17"/>
      <c r="C314" s="17"/>
      <c r="D314" s="17"/>
      <c r="E314" s="28"/>
      <c r="F314" s="28"/>
      <c r="G314" s="19"/>
      <c r="H314" s="33"/>
      <c r="I314" s="30"/>
      <c r="J314" s="43" t="e">
        <f t="shared" si="4"/>
        <v>#DIV/0!</v>
      </c>
      <c r="K314" s="18"/>
      <c r="L314" s="18"/>
      <c r="M314" s="17"/>
    </row>
    <row r="315" spans="1:13">
      <c r="A315">
        <v>308</v>
      </c>
      <c r="B315" s="17"/>
      <c r="C315" s="17"/>
      <c r="D315" s="17"/>
      <c r="E315" s="28"/>
      <c r="F315" s="28"/>
      <c r="G315" s="19"/>
      <c r="H315" s="33"/>
      <c r="I315" s="30"/>
      <c r="J315" s="43" t="e">
        <f t="shared" si="4"/>
        <v>#DIV/0!</v>
      </c>
      <c r="K315" s="18"/>
      <c r="L315" s="18"/>
      <c r="M315" s="17"/>
    </row>
    <row r="316" spans="1:13">
      <c r="A316">
        <v>309</v>
      </c>
      <c r="B316" s="17"/>
      <c r="C316" s="17"/>
      <c r="D316" s="17"/>
      <c r="E316" s="28"/>
      <c r="F316" s="28"/>
      <c r="G316" s="19"/>
      <c r="H316" s="33"/>
      <c r="I316" s="30"/>
      <c r="J316" s="9" t="e">
        <f t="shared" si="4"/>
        <v>#DIV/0!</v>
      </c>
      <c r="K316" s="18"/>
      <c r="L316" s="18"/>
      <c r="M316" s="17"/>
    </row>
    <row r="317" spans="1:13">
      <c r="A317">
        <v>310</v>
      </c>
      <c r="B317" s="17"/>
      <c r="C317" s="17"/>
      <c r="D317" s="17"/>
      <c r="E317" s="28"/>
      <c r="F317" s="28"/>
      <c r="G317" s="19"/>
      <c r="H317" s="33"/>
      <c r="I317" s="30"/>
      <c r="J317" s="9" t="e">
        <f t="shared" si="4"/>
        <v>#DIV/0!</v>
      </c>
      <c r="K317" s="18"/>
      <c r="L317" s="18"/>
      <c r="M317" s="17"/>
    </row>
    <row r="318" spans="1:13">
      <c r="A318">
        <v>311</v>
      </c>
      <c r="B318" s="17"/>
      <c r="C318" s="17"/>
      <c r="D318" s="17"/>
      <c r="E318" s="28"/>
      <c r="F318" s="28"/>
      <c r="G318" s="19"/>
      <c r="H318" s="33"/>
      <c r="I318" s="30"/>
      <c r="J318" s="9" t="e">
        <f t="shared" si="4"/>
        <v>#DIV/0!</v>
      </c>
      <c r="K318" s="18"/>
      <c r="L318" s="18"/>
      <c r="M318" s="17"/>
    </row>
    <row r="319" spans="1:13">
      <c r="A319">
        <v>312</v>
      </c>
      <c r="B319" s="17"/>
      <c r="C319" s="17"/>
      <c r="D319" s="17"/>
      <c r="E319" s="28"/>
      <c r="F319" s="28"/>
      <c r="G319" s="19"/>
      <c r="H319" s="33"/>
      <c r="I319" s="30"/>
      <c r="J319" s="9" t="e">
        <f t="shared" si="4"/>
        <v>#DIV/0!</v>
      </c>
      <c r="K319" s="18"/>
      <c r="L319" s="18"/>
      <c r="M319" s="17"/>
    </row>
    <row r="320" spans="1:13">
      <c r="A320">
        <v>313</v>
      </c>
      <c r="B320" s="17"/>
      <c r="C320" s="17"/>
      <c r="D320" s="17"/>
      <c r="E320" s="28"/>
      <c r="F320" s="28"/>
      <c r="G320" s="19"/>
      <c r="H320" s="33"/>
      <c r="I320" s="30"/>
      <c r="J320" s="43" t="e">
        <f t="shared" si="4"/>
        <v>#DIV/0!</v>
      </c>
      <c r="K320" s="18"/>
      <c r="L320" s="18"/>
      <c r="M320" s="17"/>
    </row>
    <row r="321" spans="1:13">
      <c r="A321">
        <v>314</v>
      </c>
      <c r="B321" s="17"/>
      <c r="C321" s="17"/>
      <c r="D321" s="17"/>
      <c r="E321" s="28"/>
      <c r="F321" s="28"/>
      <c r="G321" s="19"/>
      <c r="H321" s="33"/>
      <c r="I321" s="30"/>
      <c r="J321" s="43" t="e">
        <f t="shared" si="4"/>
        <v>#DIV/0!</v>
      </c>
      <c r="K321" s="18"/>
      <c r="L321" s="18"/>
      <c r="M321" s="17"/>
    </row>
    <row r="322" spans="1:13">
      <c r="A322">
        <v>315</v>
      </c>
      <c r="B322" s="17"/>
      <c r="C322" s="17"/>
      <c r="D322" s="17"/>
      <c r="E322" s="28"/>
      <c r="F322" s="28"/>
      <c r="G322" s="19"/>
      <c r="H322" s="33"/>
      <c r="I322" s="30"/>
      <c r="J322" s="9" t="e">
        <f t="shared" si="4"/>
        <v>#DIV/0!</v>
      </c>
      <c r="K322" s="18"/>
      <c r="L322" s="18"/>
      <c r="M322" s="17"/>
    </row>
    <row r="323" spans="1:13">
      <c r="A323" s="42">
        <v>316</v>
      </c>
      <c r="B323" s="17"/>
      <c r="C323" s="17"/>
      <c r="D323" s="17"/>
      <c r="E323" s="28"/>
      <c r="F323" s="28"/>
      <c r="G323" s="19"/>
      <c r="H323" s="33"/>
      <c r="I323" s="30"/>
      <c r="J323" s="43" t="e">
        <f t="shared" si="4"/>
        <v>#DIV/0!</v>
      </c>
      <c r="K323" s="18"/>
      <c r="L323" s="18"/>
      <c r="M323" s="17"/>
    </row>
    <row r="324" spans="1:13">
      <c r="A324" s="42">
        <v>317</v>
      </c>
      <c r="B324" s="17"/>
      <c r="C324" s="17"/>
      <c r="D324" s="17"/>
      <c r="E324" s="28"/>
      <c r="F324" s="28"/>
      <c r="G324" s="19"/>
      <c r="H324" s="33"/>
      <c r="I324" s="30"/>
      <c r="J324" s="43" t="e">
        <f t="shared" si="4"/>
        <v>#DIV/0!</v>
      </c>
      <c r="K324" s="18"/>
      <c r="L324" s="18"/>
      <c r="M324" s="17"/>
    </row>
    <row r="325" spans="1:13">
      <c r="A325">
        <v>318</v>
      </c>
      <c r="B325" s="17"/>
      <c r="C325" s="17"/>
      <c r="D325" s="17"/>
      <c r="E325" s="28"/>
      <c r="F325" s="28"/>
      <c r="G325" s="19"/>
      <c r="H325" s="33"/>
      <c r="I325" s="30"/>
      <c r="J325" s="9" t="e">
        <f t="shared" si="4"/>
        <v>#DIV/0!</v>
      </c>
      <c r="K325" s="18"/>
      <c r="L325" s="18"/>
      <c r="M325" s="17"/>
    </row>
    <row r="326" spans="1:13">
      <c r="A326">
        <v>319</v>
      </c>
      <c r="B326" s="17"/>
      <c r="C326" s="17"/>
      <c r="D326" s="17"/>
      <c r="E326" s="28"/>
      <c r="F326" s="28"/>
      <c r="G326" s="19"/>
      <c r="H326" s="33"/>
      <c r="I326" s="30"/>
      <c r="J326" s="9" t="e">
        <f t="shared" si="4"/>
        <v>#DIV/0!</v>
      </c>
      <c r="K326" s="18"/>
      <c r="L326" s="18"/>
      <c r="M326" s="17"/>
    </row>
    <row r="327" spans="1:13">
      <c r="A327">
        <v>320</v>
      </c>
      <c r="B327" s="17"/>
      <c r="C327" s="17"/>
      <c r="D327" s="17"/>
      <c r="E327" s="28"/>
      <c r="F327" s="28"/>
      <c r="G327" s="19"/>
      <c r="H327" s="33"/>
      <c r="I327" s="30"/>
      <c r="J327" s="9" t="e">
        <f t="shared" ref="J327:J358" si="5">H327/I327</f>
        <v>#DIV/0!</v>
      </c>
      <c r="K327" s="18"/>
      <c r="L327" s="18"/>
      <c r="M327" s="17"/>
    </row>
    <row r="328" spans="1:13">
      <c r="A328">
        <v>321</v>
      </c>
      <c r="B328" s="17"/>
      <c r="C328" s="17"/>
      <c r="D328" s="17"/>
      <c r="E328" s="28"/>
      <c r="F328" s="28"/>
      <c r="G328" s="19"/>
      <c r="H328" s="33"/>
      <c r="I328" s="30"/>
      <c r="J328" s="9"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43" t="e">
        <f t="shared" si="5"/>
        <v>#DIV/0!</v>
      </c>
      <c r="K330" s="18"/>
      <c r="L330" s="18"/>
      <c r="M330" s="17"/>
    </row>
    <row r="331" spans="1:13">
      <c r="A331">
        <v>324</v>
      </c>
      <c r="B331" s="17"/>
      <c r="C331" s="17"/>
      <c r="D331" s="17"/>
      <c r="E331" s="28"/>
      <c r="F331" s="28"/>
      <c r="G331" s="19"/>
      <c r="H331" s="33"/>
      <c r="I331" s="30"/>
      <c r="J331" s="9" t="e">
        <f t="shared" si="5"/>
        <v>#DIV/0!</v>
      </c>
      <c r="K331" s="18"/>
      <c r="L331" s="18"/>
      <c r="M331" s="17"/>
    </row>
    <row r="332" spans="1:13">
      <c r="A332">
        <v>325</v>
      </c>
      <c r="B332" s="17"/>
      <c r="C332" s="17"/>
      <c r="D332" s="17"/>
      <c r="E332" s="28"/>
      <c r="F332" s="28"/>
      <c r="G332" s="19"/>
      <c r="H332" s="33"/>
      <c r="I332" s="30"/>
      <c r="J332" s="43" t="e">
        <f t="shared" si="5"/>
        <v>#DIV/0!</v>
      </c>
      <c r="K332" s="18"/>
      <c r="L332" s="18"/>
      <c r="M332" s="17"/>
    </row>
    <row r="333" spans="1:13">
      <c r="A333" s="42">
        <v>326</v>
      </c>
      <c r="B333" s="17"/>
      <c r="C333" s="17"/>
      <c r="D333" s="17"/>
      <c r="E333" s="28"/>
      <c r="F333" s="28"/>
      <c r="G333" s="19"/>
      <c r="H333" s="33"/>
      <c r="I333" s="30"/>
      <c r="J333" s="43" t="e">
        <f t="shared" si="5"/>
        <v>#DIV/0!</v>
      </c>
      <c r="K333" s="18"/>
      <c r="L333" s="18"/>
      <c r="M333" s="17"/>
    </row>
    <row r="334" spans="1:13">
      <c r="A334" s="42">
        <v>327</v>
      </c>
      <c r="B334" s="17"/>
      <c r="C334" s="17"/>
      <c r="D334" s="17"/>
      <c r="E334" s="28"/>
      <c r="F334" s="28"/>
      <c r="G334" s="19"/>
      <c r="H334" s="33"/>
      <c r="I334" s="30"/>
      <c r="J334" s="9" t="e">
        <f t="shared" si="5"/>
        <v>#DIV/0!</v>
      </c>
      <c r="K334" s="18"/>
      <c r="L334" s="18"/>
      <c r="M334" s="17"/>
    </row>
    <row r="335" spans="1:13">
      <c r="A335">
        <v>328</v>
      </c>
      <c r="B335" s="17"/>
      <c r="C335" s="17"/>
      <c r="D335" s="17"/>
      <c r="E335" s="28"/>
      <c r="F335" s="28"/>
      <c r="G335" s="19"/>
      <c r="H335" s="33"/>
      <c r="I335" s="30"/>
      <c r="J335" s="9" t="e">
        <f t="shared" si="5"/>
        <v>#DIV/0!</v>
      </c>
      <c r="K335" s="18"/>
      <c r="L335" s="18"/>
      <c r="M335" s="17"/>
    </row>
    <row r="336" spans="1:13">
      <c r="A336">
        <v>329</v>
      </c>
      <c r="B336" s="17"/>
      <c r="C336" s="17"/>
      <c r="D336" s="17"/>
      <c r="E336" s="28"/>
      <c r="F336" s="28"/>
      <c r="G336" s="19"/>
      <c r="H336" s="33"/>
      <c r="I336" s="30"/>
      <c r="J336" s="9" t="e">
        <f t="shared" si="5"/>
        <v>#DIV/0!</v>
      </c>
      <c r="K336" s="18"/>
      <c r="L336" s="18"/>
      <c r="M336" s="17"/>
    </row>
    <row r="337" spans="1:13">
      <c r="A337">
        <v>330</v>
      </c>
      <c r="B337" s="17"/>
      <c r="C337" s="17"/>
      <c r="D337" s="17"/>
      <c r="E337" s="28"/>
      <c r="F337" s="28"/>
      <c r="G337" s="19"/>
      <c r="H337" s="33"/>
      <c r="I337" s="30"/>
      <c r="J337" s="9" t="e">
        <f t="shared" si="5"/>
        <v>#DIV/0!</v>
      </c>
      <c r="K337" s="18"/>
      <c r="L337" s="18"/>
      <c r="M337" s="17"/>
    </row>
    <row r="338" spans="1:13">
      <c r="A338">
        <v>331</v>
      </c>
      <c r="B338" s="17"/>
      <c r="C338" s="17"/>
      <c r="D338" s="17"/>
      <c r="E338" s="28"/>
      <c r="F338" s="28"/>
      <c r="G338" s="19"/>
      <c r="H338" s="33"/>
      <c r="I338" s="30"/>
      <c r="J338" s="43" t="e">
        <f t="shared" si="5"/>
        <v>#DIV/0!</v>
      </c>
      <c r="K338" s="18"/>
      <c r="L338" s="18"/>
      <c r="M338" s="17"/>
    </row>
    <row r="339" spans="1:13">
      <c r="A339">
        <v>332</v>
      </c>
      <c r="B339" s="17"/>
      <c r="C339" s="17"/>
      <c r="D339" s="17"/>
      <c r="E339" s="28"/>
      <c r="F339" s="28"/>
      <c r="G339" s="19"/>
      <c r="H339" s="33"/>
      <c r="I339" s="30"/>
      <c r="J339" s="43" t="e">
        <f t="shared" si="5"/>
        <v>#DIV/0!</v>
      </c>
      <c r="K339" s="18"/>
      <c r="L339" s="18"/>
      <c r="M339" s="17"/>
    </row>
    <row r="340" spans="1:13">
      <c r="A340">
        <v>333</v>
      </c>
      <c r="B340" s="17"/>
      <c r="C340" s="17"/>
      <c r="D340" s="17"/>
      <c r="E340" s="28"/>
      <c r="F340" s="28"/>
      <c r="G340" s="19"/>
      <c r="H340" s="33"/>
      <c r="I340" s="30"/>
      <c r="J340" s="9" t="e">
        <f t="shared" si="5"/>
        <v>#DIV/0!</v>
      </c>
      <c r="K340" s="18"/>
      <c r="L340" s="18"/>
      <c r="M340" s="17"/>
    </row>
    <row r="341" spans="1:13">
      <c r="A341">
        <v>334</v>
      </c>
      <c r="B341" s="17"/>
      <c r="C341" s="17"/>
      <c r="D341" s="17"/>
      <c r="E341" s="28"/>
      <c r="F341" s="28"/>
      <c r="G341" s="19"/>
      <c r="H341" s="33"/>
      <c r="I341" s="30"/>
      <c r="J341" s="43" t="e">
        <f t="shared" si="5"/>
        <v>#DIV/0!</v>
      </c>
      <c r="K341" s="18"/>
      <c r="L341" s="18"/>
      <c r="M341" s="17"/>
    </row>
    <row r="342" spans="1:13">
      <c r="A342">
        <v>335</v>
      </c>
      <c r="B342" s="17"/>
      <c r="C342" s="17"/>
      <c r="D342" s="17"/>
      <c r="E342" s="28"/>
      <c r="F342" s="28"/>
      <c r="G342" s="19"/>
      <c r="H342" s="33"/>
      <c r="I342" s="30"/>
      <c r="J342" s="43" t="e">
        <f t="shared" si="5"/>
        <v>#DIV/0!</v>
      </c>
      <c r="K342" s="18"/>
      <c r="L342" s="18"/>
      <c r="M342" s="17"/>
    </row>
    <row r="343" spans="1:13">
      <c r="A343" s="42">
        <v>336</v>
      </c>
      <c r="B343" s="17"/>
      <c r="C343" s="17"/>
      <c r="D343" s="17"/>
      <c r="E343" s="28"/>
      <c r="F343" s="28"/>
      <c r="G343" s="19"/>
      <c r="H343" s="33"/>
      <c r="I343" s="30"/>
      <c r="J343" s="9" t="e">
        <f t="shared" si="5"/>
        <v>#DIV/0!</v>
      </c>
      <c r="K343" s="18"/>
      <c r="L343" s="18"/>
      <c r="M343" s="17"/>
    </row>
    <row r="344" spans="1:13">
      <c r="A344" s="42">
        <v>337</v>
      </c>
      <c r="B344" s="17"/>
      <c r="C344" s="17"/>
      <c r="D344" s="17"/>
      <c r="E344" s="28"/>
      <c r="F344" s="28"/>
      <c r="G344" s="19"/>
      <c r="H344" s="33"/>
      <c r="I344" s="30"/>
      <c r="J344" s="9" t="e">
        <f t="shared" si="5"/>
        <v>#DIV/0!</v>
      </c>
      <c r="K344" s="18"/>
      <c r="L344" s="18"/>
      <c r="M344" s="17"/>
    </row>
    <row r="345" spans="1:13">
      <c r="A345">
        <v>338</v>
      </c>
      <c r="B345" s="17"/>
      <c r="C345" s="17"/>
      <c r="D345" s="17"/>
      <c r="E345" s="28"/>
      <c r="F345" s="28"/>
      <c r="G345" s="19"/>
      <c r="H345" s="33"/>
      <c r="I345" s="30"/>
      <c r="J345" s="9" t="e">
        <f t="shared" si="5"/>
        <v>#DIV/0!</v>
      </c>
      <c r="K345" s="18"/>
      <c r="L345" s="18"/>
      <c r="M345" s="17"/>
    </row>
    <row r="346" spans="1:13">
      <c r="A346">
        <v>339</v>
      </c>
      <c r="B346" s="17"/>
      <c r="C346" s="17"/>
      <c r="D346" s="17"/>
      <c r="E346" s="28"/>
      <c r="F346" s="28"/>
      <c r="G346" s="19"/>
      <c r="H346" s="33"/>
      <c r="I346" s="30"/>
      <c r="J346" s="9" t="e">
        <f t="shared" si="5"/>
        <v>#DIV/0!</v>
      </c>
      <c r="K346" s="18"/>
      <c r="L346" s="18"/>
      <c r="M346" s="17"/>
    </row>
    <row r="347" spans="1:13">
      <c r="A347">
        <v>340</v>
      </c>
      <c r="B347" s="17"/>
      <c r="C347" s="17"/>
      <c r="D347" s="17"/>
      <c r="E347" s="28"/>
      <c r="F347" s="28"/>
      <c r="G347" s="19"/>
      <c r="H347" s="33"/>
      <c r="I347" s="30"/>
      <c r="J347" s="43" t="e">
        <f t="shared" si="5"/>
        <v>#DIV/0!</v>
      </c>
      <c r="K347" s="18"/>
      <c r="L347" s="18"/>
      <c r="M347" s="17"/>
    </row>
    <row r="348" spans="1:13">
      <c r="A348">
        <v>341</v>
      </c>
      <c r="B348" s="17"/>
      <c r="C348" s="17"/>
      <c r="D348" s="17"/>
      <c r="E348" s="28"/>
      <c r="F348" s="28"/>
      <c r="G348" s="19"/>
      <c r="H348" s="33"/>
      <c r="I348" s="30"/>
      <c r="J348" s="43" t="e">
        <f t="shared" si="5"/>
        <v>#DIV/0!</v>
      </c>
      <c r="K348" s="18"/>
      <c r="L348" s="18"/>
      <c r="M348" s="17"/>
    </row>
    <row r="349" spans="1:13">
      <c r="A349">
        <v>342</v>
      </c>
      <c r="B349" s="17"/>
      <c r="C349" s="17"/>
      <c r="D349" s="17"/>
      <c r="E349" s="28"/>
      <c r="F349" s="28"/>
      <c r="G349" s="19"/>
      <c r="H349" s="33"/>
      <c r="I349" s="30"/>
      <c r="J349" s="9" t="e">
        <f t="shared" si="5"/>
        <v>#DIV/0!</v>
      </c>
      <c r="K349" s="18"/>
      <c r="L349" s="18"/>
      <c r="M349" s="17"/>
    </row>
    <row r="350" spans="1:13">
      <c r="A350">
        <v>343</v>
      </c>
      <c r="B350" s="17"/>
      <c r="C350" s="17"/>
      <c r="D350" s="17"/>
      <c r="E350" s="28"/>
      <c r="F350" s="28"/>
      <c r="G350" s="19"/>
      <c r="H350" s="33"/>
      <c r="I350" s="30"/>
      <c r="J350" s="43" t="e">
        <f t="shared" si="5"/>
        <v>#DIV/0!</v>
      </c>
      <c r="K350" s="18"/>
      <c r="L350" s="18"/>
      <c r="M350" s="17"/>
    </row>
    <row r="351" spans="1:13">
      <c r="A351">
        <v>344</v>
      </c>
      <c r="B351" s="17"/>
      <c r="C351" s="17"/>
      <c r="D351" s="17"/>
      <c r="E351" s="28"/>
      <c r="F351" s="28"/>
      <c r="G351" s="19"/>
      <c r="H351" s="33"/>
      <c r="I351" s="30"/>
      <c r="J351" s="43" t="e">
        <f t="shared" si="5"/>
        <v>#DIV/0!</v>
      </c>
      <c r="K351" s="18"/>
      <c r="L351" s="18"/>
      <c r="M351" s="17"/>
    </row>
    <row r="352" spans="1:13">
      <c r="A352">
        <v>345</v>
      </c>
      <c r="B352" s="17"/>
      <c r="C352" s="17"/>
      <c r="D352" s="17"/>
      <c r="E352" s="28"/>
      <c r="F352" s="28"/>
      <c r="G352" s="19"/>
      <c r="H352" s="33"/>
      <c r="I352" s="30"/>
      <c r="J352" s="9" t="e">
        <f t="shared" si="5"/>
        <v>#DIV/0!</v>
      </c>
      <c r="K352" s="18"/>
      <c r="L352" s="18"/>
      <c r="M352" s="17"/>
    </row>
    <row r="353" spans="1:13">
      <c r="A353" s="42">
        <v>346</v>
      </c>
      <c r="B353" s="17"/>
      <c r="C353" s="17"/>
      <c r="D353" s="17"/>
      <c r="E353" s="28"/>
      <c r="F353" s="28"/>
      <c r="G353" s="19"/>
      <c r="H353" s="33"/>
      <c r="I353" s="30"/>
      <c r="J353" s="9" t="e">
        <f t="shared" si="5"/>
        <v>#DIV/0!</v>
      </c>
      <c r="K353" s="18"/>
      <c r="L353" s="18"/>
      <c r="M353" s="17"/>
    </row>
    <row r="354" spans="1:13">
      <c r="A354" s="42">
        <v>347</v>
      </c>
      <c r="B354" s="17"/>
      <c r="C354" s="17"/>
      <c r="D354" s="17"/>
      <c r="E354" s="28"/>
      <c r="F354" s="28"/>
      <c r="G354" s="19"/>
      <c r="H354" s="33"/>
      <c r="I354" s="30"/>
      <c r="J354" s="9" t="e">
        <f t="shared" si="5"/>
        <v>#DIV/0!</v>
      </c>
      <c r="K354" s="18"/>
      <c r="L354" s="18"/>
      <c r="M354" s="17"/>
    </row>
    <row r="355" spans="1:13">
      <c r="A355">
        <v>348</v>
      </c>
      <c r="B355" s="17"/>
      <c r="C355" s="17"/>
      <c r="D355" s="17"/>
      <c r="E355" s="28"/>
      <c r="F355" s="28"/>
      <c r="G355" s="19"/>
      <c r="H355" s="33"/>
      <c r="I355" s="30"/>
      <c r="J355" s="9" t="e">
        <f t="shared" si="5"/>
        <v>#DIV/0!</v>
      </c>
      <c r="K355" s="18"/>
      <c r="L355" s="18"/>
      <c r="M355" s="17"/>
    </row>
    <row r="356" spans="1:13">
      <c r="A356">
        <v>349</v>
      </c>
      <c r="B356" s="17"/>
      <c r="C356" s="17"/>
      <c r="D356" s="17"/>
      <c r="E356" s="28"/>
      <c r="F356" s="28"/>
      <c r="G356" s="19"/>
      <c r="H356" s="33"/>
      <c r="I356" s="30"/>
      <c r="J356" s="43" t="e">
        <f t="shared" si="5"/>
        <v>#DIV/0!</v>
      </c>
      <c r="K356" s="18"/>
      <c r="L356" s="18"/>
      <c r="M356" s="17"/>
    </row>
    <row r="357" spans="1:13">
      <c r="A357">
        <v>350</v>
      </c>
      <c r="B357" s="17"/>
      <c r="C357" s="17"/>
      <c r="D357" s="17"/>
      <c r="E357" s="28"/>
      <c r="F357" s="28"/>
      <c r="G357" s="19"/>
      <c r="H357" s="33"/>
      <c r="I357" s="30"/>
      <c r="J357" s="43" t="e">
        <f t="shared" si="5"/>
        <v>#DIV/0!</v>
      </c>
      <c r="K357" s="18"/>
      <c r="L357" s="18"/>
      <c r="M357" s="17"/>
    </row>
    <row r="358" spans="1:13">
      <c r="B358" s="17"/>
      <c r="C358" s="17"/>
      <c r="D358" s="17"/>
      <c r="E358" s="28"/>
      <c r="F358" s="28"/>
      <c r="G358" s="19"/>
      <c r="H358" s="33"/>
      <c r="I358" s="30"/>
      <c r="J358" s="9" t="e">
        <f t="shared" si="5"/>
        <v>#DIV/0!</v>
      </c>
      <c r="K358" s="18"/>
      <c r="L358" s="18"/>
      <c r="M358" s="17"/>
    </row>
    <row r="359" spans="1:13">
      <c r="B359" s="2"/>
      <c r="H359" s="44"/>
      <c r="I359" s="44"/>
      <c r="J359" s="45"/>
    </row>
    <row r="360" spans="1:13">
      <c r="B360" s="2"/>
      <c r="H360" s="44"/>
      <c r="I360" s="44"/>
      <c r="J360" s="45"/>
    </row>
  </sheetData>
  <mergeCells count="3">
    <mergeCell ref="E2:G2"/>
    <mergeCell ref="E3:G3"/>
    <mergeCell ref="E4:G4"/>
  </mergeCells>
  <phoneticPr fontId="2"/>
  <dataValidations count="1">
    <dataValidation type="list" allowBlank="1" showInputMessage="1" showErrorMessage="1" sqref="E8:E358">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E38" sqref="E3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38" sqref="E38"/>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16178222</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SUM(H6:H65)</f>
        <v>16178222</v>
      </c>
      <c r="I5" s="75">
        <f>SUM(I6:I65)</f>
        <v>425967</v>
      </c>
      <c r="J5" s="22">
        <f>H5/I5</f>
        <v>37.97998906018541</v>
      </c>
    </row>
    <row r="6" spans="1:10" ht="14.25" thickTop="1">
      <c r="A6">
        <v>1</v>
      </c>
      <c r="B6" s="157" t="s">
        <v>236</v>
      </c>
      <c r="C6" s="157" t="s">
        <v>215</v>
      </c>
      <c r="D6" s="157" t="s">
        <v>23</v>
      </c>
      <c r="E6" s="158">
        <v>5</v>
      </c>
      <c r="F6" s="157" t="s">
        <v>237</v>
      </c>
      <c r="G6" s="159" t="s">
        <v>54</v>
      </c>
      <c r="H6" s="160">
        <v>16178222</v>
      </c>
      <c r="I6" s="161">
        <v>425967</v>
      </c>
      <c r="J6" s="162">
        <f>H6/I6</f>
        <v>37.97998906018541</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F24" sqref="F24"/>
    </sheetView>
  </sheetViews>
  <sheetFormatPr defaultRowHeight="13.5"/>
  <cols>
    <col min="2" max="2" width="20" customWidth="1"/>
    <col min="5" max="5" width="13" bestFit="1" customWidth="1"/>
    <col min="7" max="7" width="13.125" bestFit="1" customWidth="1"/>
    <col min="8" max="9" width="12.5" customWidth="1"/>
    <col min="258" max="258" width="20" customWidth="1"/>
    <col min="261" max="261" width="13" bestFit="1" customWidth="1"/>
    <col min="263" max="263" width="13.125" bestFit="1" customWidth="1"/>
    <col min="264" max="265" width="12.5" customWidth="1"/>
    <col min="514" max="514" width="20" customWidth="1"/>
    <col min="517" max="517" width="13" bestFit="1" customWidth="1"/>
    <col min="519" max="519" width="13.125" bestFit="1" customWidth="1"/>
    <col min="520" max="521" width="12.5" customWidth="1"/>
    <col min="770" max="770" width="20" customWidth="1"/>
    <col min="773" max="773" width="13" bestFit="1" customWidth="1"/>
    <col min="775" max="775" width="13.125" bestFit="1" customWidth="1"/>
    <col min="776" max="777" width="12.5" customWidth="1"/>
    <col min="1026" max="1026" width="20" customWidth="1"/>
    <col min="1029" max="1029" width="13" bestFit="1" customWidth="1"/>
    <col min="1031" max="1031" width="13.125" bestFit="1" customWidth="1"/>
    <col min="1032" max="1033" width="12.5" customWidth="1"/>
    <col min="1282" max="1282" width="20" customWidth="1"/>
    <col min="1285" max="1285" width="13" bestFit="1" customWidth="1"/>
    <col min="1287" max="1287" width="13.125" bestFit="1" customWidth="1"/>
    <col min="1288" max="1289" width="12.5" customWidth="1"/>
    <col min="1538" max="1538" width="20" customWidth="1"/>
    <col min="1541" max="1541" width="13" bestFit="1" customWidth="1"/>
    <col min="1543" max="1543" width="13.125" bestFit="1" customWidth="1"/>
    <col min="1544" max="1545" width="12.5" customWidth="1"/>
    <col min="1794" max="1794" width="20" customWidth="1"/>
    <col min="1797" max="1797" width="13" bestFit="1" customWidth="1"/>
    <col min="1799" max="1799" width="13.125" bestFit="1" customWidth="1"/>
    <col min="1800" max="1801" width="12.5" customWidth="1"/>
    <col min="2050" max="2050" width="20" customWidth="1"/>
    <col min="2053" max="2053" width="13" bestFit="1" customWidth="1"/>
    <col min="2055" max="2055" width="13.125" bestFit="1" customWidth="1"/>
    <col min="2056" max="2057" width="12.5" customWidth="1"/>
    <col min="2306" max="2306" width="20" customWidth="1"/>
    <col min="2309" max="2309" width="13" bestFit="1" customWidth="1"/>
    <col min="2311" max="2311" width="13.125" bestFit="1" customWidth="1"/>
    <col min="2312" max="2313" width="12.5" customWidth="1"/>
    <col min="2562" max="2562" width="20" customWidth="1"/>
    <col min="2565" max="2565" width="13" bestFit="1" customWidth="1"/>
    <col min="2567" max="2567" width="13.125" bestFit="1" customWidth="1"/>
    <col min="2568" max="2569" width="12.5" customWidth="1"/>
    <col min="2818" max="2818" width="20" customWidth="1"/>
    <col min="2821" max="2821" width="13" bestFit="1" customWidth="1"/>
    <col min="2823" max="2823" width="13.125" bestFit="1" customWidth="1"/>
    <col min="2824" max="2825" width="12.5" customWidth="1"/>
    <col min="3074" max="3074" width="20" customWidth="1"/>
    <col min="3077" max="3077" width="13" bestFit="1" customWidth="1"/>
    <col min="3079" max="3079" width="13.125" bestFit="1" customWidth="1"/>
    <col min="3080" max="3081" width="12.5" customWidth="1"/>
    <col min="3330" max="3330" width="20" customWidth="1"/>
    <col min="3333" max="3333" width="13" bestFit="1" customWidth="1"/>
    <col min="3335" max="3335" width="13.125" bestFit="1" customWidth="1"/>
    <col min="3336" max="3337" width="12.5" customWidth="1"/>
    <col min="3586" max="3586" width="20" customWidth="1"/>
    <col min="3589" max="3589" width="13" bestFit="1" customWidth="1"/>
    <col min="3591" max="3591" width="13.125" bestFit="1" customWidth="1"/>
    <col min="3592" max="3593" width="12.5" customWidth="1"/>
    <col min="3842" max="3842" width="20" customWidth="1"/>
    <col min="3845" max="3845" width="13" bestFit="1" customWidth="1"/>
    <col min="3847" max="3847" width="13.125" bestFit="1" customWidth="1"/>
    <col min="3848" max="3849" width="12.5" customWidth="1"/>
    <col min="4098" max="4098" width="20" customWidth="1"/>
    <col min="4101" max="4101" width="13" bestFit="1" customWidth="1"/>
    <col min="4103" max="4103" width="13.125" bestFit="1" customWidth="1"/>
    <col min="4104" max="4105" width="12.5" customWidth="1"/>
    <col min="4354" max="4354" width="20" customWidth="1"/>
    <col min="4357" max="4357" width="13" bestFit="1" customWidth="1"/>
    <col min="4359" max="4359" width="13.125" bestFit="1" customWidth="1"/>
    <col min="4360" max="4361" width="12.5" customWidth="1"/>
    <col min="4610" max="4610" width="20" customWidth="1"/>
    <col min="4613" max="4613" width="13" bestFit="1" customWidth="1"/>
    <col min="4615" max="4615" width="13.125" bestFit="1" customWidth="1"/>
    <col min="4616" max="4617" width="12.5" customWidth="1"/>
    <col min="4866" max="4866" width="20" customWidth="1"/>
    <col min="4869" max="4869" width="13" bestFit="1" customWidth="1"/>
    <col min="4871" max="4871" width="13.125" bestFit="1" customWidth="1"/>
    <col min="4872" max="4873" width="12.5" customWidth="1"/>
    <col min="5122" max="5122" width="20" customWidth="1"/>
    <col min="5125" max="5125" width="13" bestFit="1" customWidth="1"/>
    <col min="5127" max="5127" width="13.125" bestFit="1" customWidth="1"/>
    <col min="5128" max="5129" width="12.5" customWidth="1"/>
    <col min="5378" max="5378" width="20" customWidth="1"/>
    <col min="5381" max="5381" width="13" bestFit="1" customWidth="1"/>
    <col min="5383" max="5383" width="13.125" bestFit="1" customWidth="1"/>
    <col min="5384" max="5385" width="12.5" customWidth="1"/>
    <col min="5634" max="5634" width="20" customWidth="1"/>
    <col min="5637" max="5637" width="13" bestFit="1" customWidth="1"/>
    <col min="5639" max="5639" width="13.125" bestFit="1" customWidth="1"/>
    <col min="5640" max="5641" width="12.5" customWidth="1"/>
    <col min="5890" max="5890" width="20" customWidth="1"/>
    <col min="5893" max="5893" width="13" bestFit="1" customWidth="1"/>
    <col min="5895" max="5895" width="13.125" bestFit="1" customWidth="1"/>
    <col min="5896" max="5897" width="12.5" customWidth="1"/>
    <col min="6146" max="6146" width="20" customWidth="1"/>
    <col min="6149" max="6149" width="13" bestFit="1" customWidth="1"/>
    <col min="6151" max="6151" width="13.125" bestFit="1" customWidth="1"/>
    <col min="6152" max="6153" width="12.5" customWidth="1"/>
    <col min="6402" max="6402" width="20" customWidth="1"/>
    <col min="6405" max="6405" width="13" bestFit="1" customWidth="1"/>
    <col min="6407" max="6407" width="13.125" bestFit="1" customWidth="1"/>
    <col min="6408" max="6409" width="12.5" customWidth="1"/>
    <col min="6658" max="6658" width="20" customWidth="1"/>
    <col min="6661" max="6661" width="13" bestFit="1" customWidth="1"/>
    <col min="6663" max="6663" width="13.125" bestFit="1" customWidth="1"/>
    <col min="6664" max="6665" width="12.5" customWidth="1"/>
    <col min="6914" max="6914" width="20" customWidth="1"/>
    <col min="6917" max="6917" width="13" bestFit="1" customWidth="1"/>
    <col min="6919" max="6919" width="13.125" bestFit="1" customWidth="1"/>
    <col min="6920" max="6921" width="12.5" customWidth="1"/>
    <col min="7170" max="7170" width="20" customWidth="1"/>
    <col min="7173" max="7173" width="13" bestFit="1" customWidth="1"/>
    <col min="7175" max="7175" width="13.125" bestFit="1" customWidth="1"/>
    <col min="7176" max="7177" width="12.5" customWidth="1"/>
    <col min="7426" max="7426" width="20" customWidth="1"/>
    <col min="7429" max="7429" width="13" bestFit="1" customWidth="1"/>
    <col min="7431" max="7431" width="13.125" bestFit="1" customWidth="1"/>
    <col min="7432" max="7433" width="12.5" customWidth="1"/>
    <col min="7682" max="7682" width="20" customWidth="1"/>
    <col min="7685" max="7685" width="13" bestFit="1" customWidth="1"/>
    <col min="7687" max="7687" width="13.125" bestFit="1" customWidth="1"/>
    <col min="7688" max="7689" width="12.5" customWidth="1"/>
    <col min="7938" max="7938" width="20" customWidth="1"/>
    <col min="7941" max="7941" width="13" bestFit="1" customWidth="1"/>
    <col min="7943" max="7943" width="13.125" bestFit="1" customWidth="1"/>
    <col min="7944" max="7945" width="12.5" customWidth="1"/>
    <col min="8194" max="8194" width="20" customWidth="1"/>
    <col min="8197" max="8197" width="13" bestFit="1" customWidth="1"/>
    <col min="8199" max="8199" width="13.125" bestFit="1" customWidth="1"/>
    <col min="8200" max="8201" width="12.5" customWidth="1"/>
    <col min="8450" max="8450" width="20" customWidth="1"/>
    <col min="8453" max="8453" width="13" bestFit="1" customWidth="1"/>
    <col min="8455" max="8455" width="13.125" bestFit="1" customWidth="1"/>
    <col min="8456" max="8457" width="12.5" customWidth="1"/>
    <col min="8706" max="8706" width="20" customWidth="1"/>
    <col min="8709" max="8709" width="13" bestFit="1" customWidth="1"/>
    <col min="8711" max="8711" width="13.125" bestFit="1" customWidth="1"/>
    <col min="8712" max="8713" width="12.5" customWidth="1"/>
    <col min="8962" max="8962" width="20" customWidth="1"/>
    <col min="8965" max="8965" width="13" bestFit="1" customWidth="1"/>
    <col min="8967" max="8967" width="13.125" bestFit="1" customWidth="1"/>
    <col min="8968" max="8969" width="12.5" customWidth="1"/>
    <col min="9218" max="9218" width="20" customWidth="1"/>
    <col min="9221" max="9221" width="13" bestFit="1" customWidth="1"/>
    <col min="9223" max="9223" width="13.125" bestFit="1" customWidth="1"/>
    <col min="9224" max="9225" width="12.5" customWidth="1"/>
    <col min="9474" max="9474" width="20" customWidth="1"/>
    <col min="9477" max="9477" width="13" bestFit="1" customWidth="1"/>
    <col min="9479" max="9479" width="13.125" bestFit="1" customWidth="1"/>
    <col min="9480" max="9481" width="12.5" customWidth="1"/>
    <col min="9730" max="9730" width="20" customWidth="1"/>
    <col min="9733" max="9733" width="13" bestFit="1" customWidth="1"/>
    <col min="9735" max="9735" width="13.125" bestFit="1" customWidth="1"/>
    <col min="9736" max="9737" width="12.5" customWidth="1"/>
    <col min="9986" max="9986" width="20" customWidth="1"/>
    <col min="9989" max="9989" width="13" bestFit="1" customWidth="1"/>
    <col min="9991" max="9991" width="13.125" bestFit="1" customWidth="1"/>
    <col min="9992" max="9993" width="12.5" customWidth="1"/>
    <col min="10242" max="10242" width="20" customWidth="1"/>
    <col min="10245" max="10245" width="13" bestFit="1" customWidth="1"/>
    <col min="10247" max="10247" width="13.125" bestFit="1" customWidth="1"/>
    <col min="10248" max="10249" width="12.5" customWidth="1"/>
    <col min="10498" max="10498" width="20" customWidth="1"/>
    <col min="10501" max="10501" width="13" bestFit="1" customWidth="1"/>
    <col min="10503" max="10503" width="13.125" bestFit="1" customWidth="1"/>
    <col min="10504" max="10505" width="12.5" customWidth="1"/>
    <col min="10754" max="10754" width="20" customWidth="1"/>
    <col min="10757" max="10757" width="13" bestFit="1" customWidth="1"/>
    <col min="10759" max="10759" width="13.125" bestFit="1" customWidth="1"/>
    <col min="10760" max="10761" width="12.5" customWidth="1"/>
    <col min="11010" max="11010" width="20" customWidth="1"/>
    <col min="11013" max="11013" width="13" bestFit="1" customWidth="1"/>
    <col min="11015" max="11015" width="13.125" bestFit="1" customWidth="1"/>
    <col min="11016" max="11017" width="12.5" customWidth="1"/>
    <col min="11266" max="11266" width="20" customWidth="1"/>
    <col min="11269" max="11269" width="13" bestFit="1" customWidth="1"/>
    <col min="11271" max="11271" width="13.125" bestFit="1" customWidth="1"/>
    <col min="11272" max="11273" width="12.5" customWidth="1"/>
    <col min="11522" max="11522" width="20" customWidth="1"/>
    <col min="11525" max="11525" width="13" bestFit="1" customWidth="1"/>
    <col min="11527" max="11527" width="13.125" bestFit="1" customWidth="1"/>
    <col min="11528" max="11529" width="12.5" customWidth="1"/>
    <col min="11778" max="11778" width="20" customWidth="1"/>
    <col min="11781" max="11781" width="13" bestFit="1" customWidth="1"/>
    <col min="11783" max="11783" width="13.125" bestFit="1" customWidth="1"/>
    <col min="11784" max="11785" width="12.5" customWidth="1"/>
    <col min="12034" max="12034" width="20" customWidth="1"/>
    <col min="12037" max="12037" width="13" bestFit="1" customWidth="1"/>
    <col min="12039" max="12039" width="13.125" bestFit="1" customWidth="1"/>
    <col min="12040" max="12041" width="12.5" customWidth="1"/>
    <col min="12290" max="12290" width="20" customWidth="1"/>
    <col min="12293" max="12293" width="13" bestFit="1" customWidth="1"/>
    <col min="12295" max="12295" width="13.125" bestFit="1" customWidth="1"/>
    <col min="12296" max="12297" width="12.5" customWidth="1"/>
    <col min="12546" max="12546" width="20" customWidth="1"/>
    <col min="12549" max="12549" width="13" bestFit="1" customWidth="1"/>
    <col min="12551" max="12551" width="13.125" bestFit="1" customWidth="1"/>
    <col min="12552" max="12553" width="12.5" customWidth="1"/>
    <col min="12802" max="12802" width="20" customWidth="1"/>
    <col min="12805" max="12805" width="13" bestFit="1" customWidth="1"/>
    <col min="12807" max="12807" width="13.125" bestFit="1" customWidth="1"/>
    <col min="12808" max="12809" width="12.5" customWidth="1"/>
    <col min="13058" max="13058" width="20" customWidth="1"/>
    <col min="13061" max="13061" width="13" bestFit="1" customWidth="1"/>
    <col min="13063" max="13063" width="13.125" bestFit="1" customWidth="1"/>
    <col min="13064" max="13065" width="12.5" customWidth="1"/>
    <col min="13314" max="13314" width="20" customWidth="1"/>
    <col min="13317" max="13317" width="13" bestFit="1" customWidth="1"/>
    <col min="13319" max="13319" width="13.125" bestFit="1" customWidth="1"/>
    <col min="13320" max="13321" width="12.5" customWidth="1"/>
    <col min="13570" max="13570" width="20" customWidth="1"/>
    <col min="13573" max="13573" width="13" bestFit="1" customWidth="1"/>
    <col min="13575" max="13575" width="13.125" bestFit="1" customWidth="1"/>
    <col min="13576" max="13577" width="12.5" customWidth="1"/>
    <col min="13826" max="13826" width="20" customWidth="1"/>
    <col min="13829" max="13829" width="13" bestFit="1" customWidth="1"/>
    <col min="13831" max="13831" width="13.125" bestFit="1" customWidth="1"/>
    <col min="13832" max="13833" width="12.5" customWidth="1"/>
    <col min="14082" max="14082" width="20" customWidth="1"/>
    <col min="14085" max="14085" width="13" bestFit="1" customWidth="1"/>
    <col min="14087" max="14087" width="13.125" bestFit="1" customWidth="1"/>
    <col min="14088" max="14089" width="12.5" customWidth="1"/>
    <col min="14338" max="14338" width="20" customWidth="1"/>
    <col min="14341" max="14341" width="13" bestFit="1" customWidth="1"/>
    <col min="14343" max="14343" width="13.125" bestFit="1" customWidth="1"/>
    <col min="14344" max="14345" width="12.5" customWidth="1"/>
    <col min="14594" max="14594" width="20" customWidth="1"/>
    <col min="14597" max="14597" width="13" bestFit="1" customWidth="1"/>
    <col min="14599" max="14599" width="13.125" bestFit="1" customWidth="1"/>
    <col min="14600" max="14601" width="12.5" customWidth="1"/>
    <col min="14850" max="14850" width="20" customWidth="1"/>
    <col min="14853" max="14853" width="13" bestFit="1" customWidth="1"/>
    <col min="14855" max="14855" width="13.125" bestFit="1" customWidth="1"/>
    <col min="14856" max="14857" width="12.5" customWidth="1"/>
    <col min="15106" max="15106" width="20" customWidth="1"/>
    <col min="15109" max="15109" width="13" bestFit="1" customWidth="1"/>
    <col min="15111" max="15111" width="13.125" bestFit="1" customWidth="1"/>
    <col min="15112" max="15113" width="12.5" customWidth="1"/>
    <col min="15362" max="15362" width="20" customWidth="1"/>
    <col min="15365" max="15365" width="13" bestFit="1" customWidth="1"/>
    <col min="15367" max="15367" width="13.125" bestFit="1" customWidth="1"/>
    <col min="15368" max="15369" width="12.5" customWidth="1"/>
    <col min="15618" max="15618" width="20" customWidth="1"/>
    <col min="15621" max="15621" width="13" bestFit="1" customWidth="1"/>
    <col min="15623" max="15623" width="13.125" bestFit="1" customWidth="1"/>
    <col min="15624" max="15625" width="12.5" customWidth="1"/>
    <col min="15874" max="15874" width="20" customWidth="1"/>
    <col min="15877" max="15877" width="13" bestFit="1" customWidth="1"/>
    <col min="15879" max="15879" width="13.125" bestFit="1" customWidth="1"/>
    <col min="15880" max="15881" width="12.5" customWidth="1"/>
    <col min="16130" max="16130" width="20" customWidth="1"/>
    <col min="16133" max="16133" width="13" bestFit="1" customWidth="1"/>
    <col min="16135" max="16135" width="13.125" bestFit="1" customWidth="1"/>
    <col min="16136" max="16137" width="12.5" customWidth="1"/>
  </cols>
  <sheetData>
    <row r="1" spans="1:10">
      <c r="A1" t="s">
        <v>0</v>
      </c>
      <c r="B1" s="1" t="str">
        <f>'[1]電気購入額+配慮契約＋売却額'!B6</f>
        <v>北海道</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3499294290</v>
      </c>
      <c r="I5" s="75">
        <f>SUM(I6:I65)</f>
        <v>307166790</v>
      </c>
      <c r="J5" s="22">
        <f>H5/I5</f>
        <v>11.39216348876778</v>
      </c>
    </row>
    <row r="6" spans="1:10" ht="14.25" thickTop="1">
      <c r="A6">
        <v>1</v>
      </c>
      <c r="B6" s="17" t="s">
        <v>1913</v>
      </c>
      <c r="C6" s="17" t="s">
        <v>215</v>
      </c>
      <c r="D6" s="103" t="s">
        <v>216</v>
      </c>
      <c r="E6" s="369">
        <v>1</v>
      </c>
      <c r="F6" s="103" t="s">
        <v>1914</v>
      </c>
      <c r="G6" s="28" t="s">
        <v>78</v>
      </c>
      <c r="H6" s="5">
        <v>3499294290</v>
      </c>
      <c r="I6" s="5">
        <v>307166790</v>
      </c>
      <c r="J6" s="76">
        <f>H6/I6</f>
        <v>11.39216348876778</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E38" sqref="E38"/>
    </sheetView>
  </sheetViews>
  <sheetFormatPr defaultRowHeight="13.5"/>
  <cols>
    <col min="2" max="2" width="20" customWidth="1"/>
    <col min="5" max="5" width="13" bestFit="1" customWidth="1"/>
    <col min="7" max="7" width="13.125" bestFit="1" customWidth="1"/>
    <col min="8" max="8" width="12.875" bestFit="1" customWidth="1"/>
    <col min="9" max="9" width="11.37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6743127710.333333</v>
      </c>
      <c r="I5" s="75">
        <f>SUM(I6:I65)</f>
        <v>753581813</v>
      </c>
      <c r="J5" s="22">
        <f>H5/I5</f>
        <v>8.9481030380616851</v>
      </c>
    </row>
    <row r="6" spans="1:10" ht="21.75" thickTop="1">
      <c r="A6">
        <v>1</v>
      </c>
      <c r="B6" s="163" t="s">
        <v>238</v>
      </c>
      <c r="C6" s="164" t="s">
        <v>239</v>
      </c>
      <c r="D6" s="165" t="s">
        <v>90</v>
      </c>
      <c r="E6" s="166">
        <v>1</v>
      </c>
      <c r="F6" s="164" t="s">
        <v>141</v>
      </c>
      <c r="G6" s="167" t="s">
        <v>78</v>
      </c>
      <c r="H6" s="161">
        <f>1865533/1.08</f>
        <v>1727345.3703703703</v>
      </c>
      <c r="I6" s="161">
        <v>47982</v>
      </c>
      <c r="J6" s="168">
        <f t="shared" ref="J6:J65" si="0">H6/I6</f>
        <v>35.999861830902638</v>
      </c>
    </row>
    <row r="7" spans="1:10">
      <c r="A7">
        <v>2</v>
      </c>
      <c r="B7" s="169" t="s">
        <v>240</v>
      </c>
      <c r="C7" s="164" t="s">
        <v>239</v>
      </c>
      <c r="D7" s="165" t="s">
        <v>90</v>
      </c>
      <c r="E7" s="166">
        <v>1</v>
      </c>
      <c r="F7" s="164" t="s">
        <v>141</v>
      </c>
      <c r="G7" s="167" t="s">
        <v>78</v>
      </c>
      <c r="H7" s="161">
        <f>1878597/1.08</f>
        <v>1739441.6666666665</v>
      </c>
      <c r="I7" s="161">
        <v>48318</v>
      </c>
      <c r="J7" s="170">
        <f t="shared" si="0"/>
        <v>35.999868923934486</v>
      </c>
    </row>
    <row r="8" spans="1:10">
      <c r="A8">
        <v>3</v>
      </c>
      <c r="B8" s="165" t="s">
        <v>241</v>
      </c>
      <c r="C8" s="164" t="s">
        <v>239</v>
      </c>
      <c r="D8" s="165" t="s">
        <v>90</v>
      </c>
      <c r="E8" s="166">
        <v>1</v>
      </c>
      <c r="F8" s="164" t="s">
        <v>141</v>
      </c>
      <c r="G8" s="167" t="s">
        <v>78</v>
      </c>
      <c r="H8" s="161">
        <f>1894437/1.08</f>
        <v>1754108.3333333333</v>
      </c>
      <c r="I8" s="161">
        <v>54816</v>
      </c>
      <c r="J8" s="170">
        <f t="shared" si="0"/>
        <v>31.999933109554387</v>
      </c>
    </row>
    <row r="9" spans="1:10">
      <c r="A9">
        <v>4</v>
      </c>
      <c r="B9" s="165" t="s">
        <v>242</v>
      </c>
      <c r="C9" s="164" t="s">
        <v>239</v>
      </c>
      <c r="D9" s="165" t="s">
        <v>90</v>
      </c>
      <c r="E9" s="166">
        <v>1</v>
      </c>
      <c r="F9" s="164" t="s">
        <v>141</v>
      </c>
      <c r="G9" s="167" t="s">
        <v>78</v>
      </c>
      <c r="H9" s="161">
        <f>1084982/1.08</f>
        <v>1004612.9629629629</v>
      </c>
      <c r="I9" s="171">
        <v>27906</v>
      </c>
      <c r="J9" s="170">
        <f t="shared" si="0"/>
        <v>35.99989116903042</v>
      </c>
    </row>
    <row r="10" spans="1:10">
      <c r="A10">
        <v>5</v>
      </c>
      <c r="B10" s="172" t="s">
        <v>243</v>
      </c>
      <c r="C10" s="172" t="s">
        <v>244</v>
      </c>
      <c r="D10" s="172" t="s">
        <v>245</v>
      </c>
      <c r="E10" s="166"/>
      <c r="F10" s="172" t="s">
        <v>246</v>
      </c>
      <c r="G10" s="167" t="s">
        <v>78</v>
      </c>
      <c r="H10" s="161">
        <v>2798343</v>
      </c>
      <c r="I10" s="161">
        <v>71974</v>
      </c>
      <c r="J10" s="173">
        <f t="shared" si="0"/>
        <v>38.879914969294468</v>
      </c>
    </row>
    <row r="11" spans="1:10">
      <c r="A11" s="42">
        <v>6</v>
      </c>
      <c r="B11" s="172" t="s">
        <v>247</v>
      </c>
      <c r="C11" s="172" t="s">
        <v>244</v>
      </c>
      <c r="D11" s="172" t="s">
        <v>245</v>
      </c>
      <c r="E11" s="166"/>
      <c r="F11" s="172" t="s">
        <v>246</v>
      </c>
      <c r="G11" s="167" t="s">
        <v>78</v>
      </c>
      <c r="H11" s="161">
        <v>1219205</v>
      </c>
      <c r="I11" s="161">
        <v>35278</v>
      </c>
      <c r="J11" s="172">
        <f t="shared" si="0"/>
        <v>34.559924031974603</v>
      </c>
    </row>
    <row r="12" spans="1:10">
      <c r="A12" s="42">
        <v>7</v>
      </c>
      <c r="B12" s="165" t="s">
        <v>248</v>
      </c>
      <c r="C12" s="165" t="s">
        <v>215</v>
      </c>
      <c r="D12" s="165" t="s">
        <v>90</v>
      </c>
      <c r="E12" s="166"/>
      <c r="F12" s="165" t="s">
        <v>217</v>
      </c>
      <c r="G12" s="167" t="s">
        <v>78</v>
      </c>
      <c r="H12" s="160">
        <v>6658493149</v>
      </c>
      <c r="I12" s="161">
        <v>746841903</v>
      </c>
      <c r="J12" s="173">
        <f t="shared" si="0"/>
        <v>8.9155323533044992</v>
      </c>
    </row>
    <row r="13" spans="1:10">
      <c r="A13">
        <v>8</v>
      </c>
      <c r="B13" s="165" t="s">
        <v>249</v>
      </c>
      <c r="C13" s="165" t="s">
        <v>215</v>
      </c>
      <c r="D13" s="165" t="s">
        <v>90</v>
      </c>
      <c r="E13" s="166"/>
      <c r="F13" s="165" t="s">
        <v>217</v>
      </c>
      <c r="G13" s="167" t="s">
        <v>78</v>
      </c>
      <c r="H13" s="160">
        <v>56320350</v>
      </c>
      <c r="I13" s="161">
        <v>5860599</v>
      </c>
      <c r="J13" s="172">
        <f t="shared" si="0"/>
        <v>9.609998909667766</v>
      </c>
    </row>
    <row r="14" spans="1:10">
      <c r="A14">
        <v>9</v>
      </c>
      <c r="B14" s="165" t="s">
        <v>250</v>
      </c>
      <c r="C14" s="165" t="s">
        <v>215</v>
      </c>
      <c r="D14" s="165" t="s">
        <v>90</v>
      </c>
      <c r="E14" s="166"/>
      <c r="F14" s="165" t="s">
        <v>217</v>
      </c>
      <c r="G14" s="167" t="s">
        <v>78</v>
      </c>
      <c r="H14" s="161">
        <v>18071155</v>
      </c>
      <c r="I14" s="161">
        <v>593037</v>
      </c>
      <c r="J14" s="172">
        <f t="shared" si="0"/>
        <v>30.472221800663366</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1" workbookViewId="0">
      <selection activeCell="D20" sqref="D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196707</v>
      </c>
      <c r="I2" s="6"/>
      <c r="J2" s="3"/>
    </row>
    <row r="3" spans="1:13" ht="57" customHeight="1">
      <c r="B3" s="2"/>
      <c r="E3" s="815" t="s">
        <v>3</v>
      </c>
      <c r="F3" s="815"/>
      <c r="G3" s="816"/>
      <c r="H3" s="5">
        <f>M7</f>
        <v>196707</v>
      </c>
      <c r="I3" s="6"/>
      <c r="J3" s="7"/>
    </row>
    <row r="4" spans="1:13" s="7" customFormat="1" ht="55.5" customHeight="1">
      <c r="B4" s="8"/>
      <c r="E4" s="817" t="s">
        <v>4</v>
      </c>
      <c r="F4" s="817"/>
      <c r="G4" s="817"/>
      <c r="H4" s="9">
        <f>H3/I7</f>
        <v>0.91245477317005286</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196707</v>
      </c>
      <c r="I7" s="23">
        <f>SUM(I8:I357)</f>
        <v>215580</v>
      </c>
      <c r="J7" s="24">
        <f>H7/I7</f>
        <v>0.91245477317005286</v>
      </c>
      <c r="K7" s="25">
        <f>SUM(K8:K357)</f>
        <v>3700</v>
      </c>
      <c r="L7" s="26">
        <f>SUM(L8:L357)</f>
        <v>11544000</v>
      </c>
      <c r="M7" s="27">
        <f>SUM(M8:M357)</f>
        <v>196707</v>
      </c>
    </row>
    <row r="8" spans="1:13" ht="24.75" thickTop="1">
      <c r="A8">
        <v>1</v>
      </c>
      <c r="B8" s="39" t="s">
        <v>251</v>
      </c>
      <c r="C8" s="35" t="s">
        <v>252</v>
      </c>
      <c r="D8" s="40" t="s">
        <v>253</v>
      </c>
      <c r="E8" s="40" t="s">
        <v>54</v>
      </c>
      <c r="F8" s="35" t="s">
        <v>23</v>
      </c>
      <c r="G8" s="38">
        <v>2</v>
      </c>
      <c r="H8" s="38">
        <v>196707</v>
      </c>
      <c r="I8" s="41">
        <v>215580</v>
      </c>
      <c r="J8" s="9">
        <f>H8/I8</f>
        <v>0.91245477317005286</v>
      </c>
      <c r="K8" s="41">
        <v>3700</v>
      </c>
      <c r="L8" s="41">
        <v>11544000</v>
      </c>
      <c r="M8" s="17">
        <f>IF(ISBLANK(I8),"",H8)</f>
        <v>196707</v>
      </c>
    </row>
    <row r="9" spans="1:13">
      <c r="A9">
        <v>2</v>
      </c>
      <c r="B9" s="39"/>
      <c r="C9" s="35"/>
      <c r="D9" s="40"/>
      <c r="E9" s="40"/>
      <c r="F9" s="35"/>
      <c r="G9" s="38"/>
      <c r="H9" s="38"/>
      <c r="I9" s="41"/>
      <c r="J9" s="9" t="e">
        <f>H9/I9</f>
        <v>#DIV/0!</v>
      </c>
      <c r="K9" s="41"/>
      <c r="L9" s="41"/>
      <c r="M9" s="17" t="str">
        <f t="shared" ref="M9:M14" si="0">IF(ISBLANK(I9),"",H9)</f>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D20" sqref="D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254</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0" sqref="D2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20" sqref="D2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1"/>
  <sheetViews>
    <sheetView zoomScale="60" zoomScaleNormal="60"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ustomWidth="1"/>
    <col min="12" max="12" width="13.25" style="174" customWidth="1"/>
    <col min="13" max="13" width="14.5" customWidth="1"/>
    <col min="14" max="14" width="9.875" customWidth="1"/>
  </cols>
  <sheetData>
    <row r="1" spans="1:13">
      <c r="A1" t="s">
        <v>0</v>
      </c>
      <c r="B1" s="1" t="e">
        <f>#REF!</f>
        <v>#REF!</v>
      </c>
      <c r="I1" t="s">
        <v>1</v>
      </c>
    </row>
    <row r="2" spans="1:13" ht="54" customHeight="1">
      <c r="B2" s="4"/>
      <c r="E2" s="813" t="s">
        <v>2</v>
      </c>
      <c r="F2" s="813"/>
      <c r="G2" s="814"/>
      <c r="H2" s="5">
        <f>SUMIF(E8:E209,"PPS",H8:H209)</f>
        <v>3042688.2129629627</v>
      </c>
      <c r="I2" s="6"/>
      <c r="J2" s="3"/>
    </row>
    <row r="3" spans="1:13" ht="57" customHeight="1">
      <c r="B3" s="2"/>
      <c r="E3" s="815" t="s">
        <v>3</v>
      </c>
      <c r="F3" s="815"/>
      <c r="G3" s="816"/>
      <c r="H3" s="5">
        <f>M7</f>
        <v>431506.3157407408</v>
      </c>
      <c r="I3" s="6"/>
      <c r="J3" s="7"/>
    </row>
    <row r="4" spans="1:13" s="7" customFormat="1" ht="55.5" customHeight="1">
      <c r="B4" s="8"/>
      <c r="E4" s="817" t="s">
        <v>4</v>
      </c>
      <c r="F4" s="817"/>
      <c r="G4" s="817"/>
      <c r="H4" s="9">
        <f>H3/I7</f>
        <v>0.99328065553023148</v>
      </c>
      <c r="I4" s="6"/>
      <c r="K4" s="10"/>
      <c r="L4" s="175"/>
    </row>
    <row r="5" spans="1:13" s="2" customFormat="1" ht="17.25" customHeight="1">
      <c r="B5" s="11"/>
      <c r="E5" s="12"/>
      <c r="F5" s="12"/>
      <c r="G5" s="12"/>
      <c r="H5" s="13"/>
      <c r="I5" s="14"/>
      <c r="J5" s="11"/>
      <c r="K5" s="15"/>
      <c r="L5" s="176"/>
    </row>
    <row r="6" spans="1:13" ht="54">
      <c r="A6" s="16" t="s">
        <v>5</v>
      </c>
      <c r="B6" s="17" t="s">
        <v>6</v>
      </c>
      <c r="C6" s="17" t="s">
        <v>7</v>
      </c>
      <c r="D6" s="17" t="s">
        <v>8</v>
      </c>
      <c r="E6" s="18" t="s">
        <v>9</v>
      </c>
      <c r="F6" s="17" t="s">
        <v>10</v>
      </c>
      <c r="G6" s="19" t="s">
        <v>11</v>
      </c>
      <c r="H6" s="18" t="s">
        <v>12</v>
      </c>
      <c r="I6" s="18" t="s">
        <v>13</v>
      </c>
      <c r="J6" s="18" t="s">
        <v>14</v>
      </c>
      <c r="K6" s="18" t="s">
        <v>15</v>
      </c>
      <c r="L6" s="56" t="s">
        <v>16</v>
      </c>
      <c r="M6" s="20" t="s">
        <v>17</v>
      </c>
    </row>
    <row r="7" spans="1:13" s="21" customFormat="1" ht="14.25" thickBot="1">
      <c r="B7" s="22" t="s">
        <v>18</v>
      </c>
      <c r="C7" s="22"/>
      <c r="D7" s="22"/>
      <c r="E7" s="22"/>
      <c r="F7" s="22"/>
      <c r="G7" s="22"/>
      <c r="H7" s="23">
        <f>SUM(H8:H209)</f>
        <v>3409661.582407407</v>
      </c>
      <c r="I7" s="23">
        <f>SUM(I8:I209)</f>
        <v>434425.36944444448</v>
      </c>
      <c r="J7" s="24">
        <f>H7/I7</f>
        <v>7.8486705018350547</v>
      </c>
      <c r="K7" s="25">
        <f>SUM(K8:K209)</f>
        <v>62771</v>
      </c>
      <c r="L7" s="177">
        <f>SUM(L8:L209)</f>
        <v>193669989</v>
      </c>
      <c r="M7" s="27">
        <f>SUM(M8:M209)</f>
        <v>431506.3157407408</v>
      </c>
    </row>
    <row r="8" spans="1:13" ht="14.25" thickTop="1">
      <c r="A8">
        <v>1</v>
      </c>
      <c r="B8" s="178" t="s">
        <v>255</v>
      </c>
      <c r="C8" s="17" t="s">
        <v>125</v>
      </c>
      <c r="D8" s="179" t="s">
        <v>209</v>
      </c>
      <c r="E8" s="40" t="s">
        <v>54</v>
      </c>
      <c r="F8" s="17" t="s">
        <v>23</v>
      </c>
      <c r="G8" s="38">
        <v>4</v>
      </c>
      <c r="H8" s="38">
        <v>143689</v>
      </c>
      <c r="I8" s="180"/>
      <c r="J8" s="181" t="e">
        <f>+H8/I8</f>
        <v>#DIV/0!</v>
      </c>
      <c r="K8" s="41">
        <v>2800</v>
      </c>
      <c r="L8" s="182">
        <v>8287000</v>
      </c>
      <c r="M8" s="183"/>
    </row>
    <row r="9" spans="1:13">
      <c r="A9">
        <v>2</v>
      </c>
      <c r="B9" s="184" t="s">
        <v>255</v>
      </c>
      <c r="C9" s="17" t="s">
        <v>125</v>
      </c>
      <c r="D9" s="185" t="s">
        <v>256</v>
      </c>
      <c r="E9" s="40" t="s">
        <v>54</v>
      </c>
      <c r="F9" s="17" t="s">
        <v>23</v>
      </c>
      <c r="G9" s="38">
        <v>3</v>
      </c>
      <c r="H9" s="38">
        <v>26457</v>
      </c>
      <c r="I9" s="180"/>
      <c r="J9" s="38" t="e">
        <v>#DIV/0!</v>
      </c>
      <c r="K9" s="35">
        <v>427</v>
      </c>
      <c r="L9" s="186">
        <v>1373000</v>
      </c>
      <c r="M9" s="183"/>
    </row>
    <row r="10" spans="1:13">
      <c r="A10">
        <v>3</v>
      </c>
      <c r="B10" s="187" t="s">
        <v>257</v>
      </c>
      <c r="C10" s="17" t="s">
        <v>125</v>
      </c>
      <c r="D10" s="185" t="s">
        <v>258</v>
      </c>
      <c r="E10" s="40" t="s">
        <v>54</v>
      </c>
      <c r="F10" s="17" t="s">
        <v>23</v>
      </c>
      <c r="G10" s="38">
        <v>1</v>
      </c>
      <c r="H10" s="38">
        <v>9030</v>
      </c>
      <c r="I10" s="180"/>
      <c r="J10" s="38" t="e">
        <f>+H10/I10</f>
        <v>#DIV/0!</v>
      </c>
      <c r="K10" s="41">
        <v>258</v>
      </c>
      <c r="L10" s="188">
        <v>442000</v>
      </c>
      <c r="M10" s="189"/>
    </row>
    <row r="11" spans="1:13">
      <c r="A11">
        <v>4</v>
      </c>
      <c r="B11" s="187" t="s">
        <v>259</v>
      </c>
      <c r="C11" s="17" t="s">
        <v>125</v>
      </c>
      <c r="D11" s="185" t="s">
        <v>260</v>
      </c>
      <c r="E11" s="40" t="s">
        <v>54</v>
      </c>
      <c r="F11" s="17" t="s">
        <v>23</v>
      </c>
      <c r="G11" s="38">
        <v>2</v>
      </c>
      <c r="H11" s="38">
        <v>11615</v>
      </c>
      <c r="I11" s="180"/>
      <c r="J11" s="38" t="e">
        <v>#DIV/0!</v>
      </c>
      <c r="K11" s="41">
        <v>259</v>
      </c>
      <c r="L11" s="188">
        <v>553000</v>
      </c>
      <c r="M11" s="189"/>
    </row>
    <row r="12" spans="1:13" s="42" customFormat="1">
      <c r="A12">
        <v>5</v>
      </c>
      <c r="B12" s="187" t="s">
        <v>261</v>
      </c>
      <c r="C12" s="17" t="s">
        <v>125</v>
      </c>
      <c r="D12" s="185" t="s">
        <v>260</v>
      </c>
      <c r="E12" s="40" t="s">
        <v>54</v>
      </c>
      <c r="F12" s="17" t="s">
        <v>23</v>
      </c>
      <c r="G12" s="38">
        <v>1</v>
      </c>
      <c r="H12" s="38">
        <v>8566</v>
      </c>
      <c r="I12" s="180"/>
      <c r="J12" s="38" t="e">
        <f>+H12/I12</f>
        <v>#DIV/0!</v>
      </c>
      <c r="K12" s="35">
        <v>171</v>
      </c>
      <c r="L12" s="186">
        <v>410000</v>
      </c>
      <c r="M12" s="189"/>
    </row>
    <row r="13" spans="1:13" s="42" customFormat="1">
      <c r="A13">
        <v>6</v>
      </c>
      <c r="B13" s="187" t="s">
        <v>262</v>
      </c>
      <c r="C13" s="17" t="s">
        <v>125</v>
      </c>
      <c r="D13" s="185" t="s">
        <v>258</v>
      </c>
      <c r="E13" s="40" t="s">
        <v>54</v>
      </c>
      <c r="F13" s="17" t="s">
        <v>23</v>
      </c>
      <c r="G13" s="35">
        <v>2</v>
      </c>
      <c r="H13" s="38">
        <v>6818</v>
      </c>
      <c r="I13" s="180"/>
      <c r="J13" s="38" t="e">
        <v>#DIV/0!</v>
      </c>
      <c r="K13" s="18">
        <v>142</v>
      </c>
      <c r="L13" s="190">
        <v>337000</v>
      </c>
      <c r="M13" s="189"/>
    </row>
    <row r="14" spans="1:13" s="42" customFormat="1">
      <c r="A14">
        <v>7</v>
      </c>
      <c r="B14" s="187" t="s">
        <v>263</v>
      </c>
      <c r="C14" s="17" t="s">
        <v>125</v>
      </c>
      <c r="D14" s="185" t="s">
        <v>258</v>
      </c>
      <c r="E14" s="40" t="s">
        <v>54</v>
      </c>
      <c r="F14" s="17" t="s">
        <v>23</v>
      </c>
      <c r="G14" s="35">
        <v>2</v>
      </c>
      <c r="H14" s="38">
        <v>7028</v>
      </c>
      <c r="I14" s="180"/>
      <c r="J14" s="38" t="e">
        <f>+H14/I14</f>
        <v>#DIV/0!</v>
      </c>
      <c r="K14" s="18">
        <v>143</v>
      </c>
      <c r="L14" s="190">
        <v>338000</v>
      </c>
      <c r="M14" s="189"/>
    </row>
    <row r="15" spans="1:13">
      <c r="A15">
        <v>8</v>
      </c>
      <c r="B15" s="187" t="s">
        <v>264</v>
      </c>
      <c r="C15" s="103" t="s">
        <v>265</v>
      </c>
      <c r="D15" s="185" t="s">
        <v>258</v>
      </c>
      <c r="E15" s="40" t="s">
        <v>54</v>
      </c>
      <c r="F15" s="17" t="s">
        <v>23</v>
      </c>
      <c r="G15" s="35">
        <v>2</v>
      </c>
      <c r="H15" s="38">
        <v>6277</v>
      </c>
      <c r="I15" s="180"/>
      <c r="J15" s="38" t="e">
        <v>#DIV/0!</v>
      </c>
      <c r="K15" s="18">
        <v>143</v>
      </c>
      <c r="L15" s="190">
        <v>300000</v>
      </c>
      <c r="M15" s="189"/>
    </row>
    <row r="16" spans="1:13">
      <c r="A16">
        <v>9</v>
      </c>
      <c r="B16" s="184" t="s">
        <v>266</v>
      </c>
      <c r="C16" s="17" t="s">
        <v>267</v>
      </c>
      <c r="D16" s="185" t="s">
        <v>260</v>
      </c>
      <c r="E16" s="40" t="s">
        <v>54</v>
      </c>
      <c r="F16" s="17" t="s">
        <v>23</v>
      </c>
      <c r="G16" s="35">
        <v>1</v>
      </c>
      <c r="H16" s="38">
        <v>4380</v>
      </c>
      <c r="I16" s="180"/>
      <c r="J16" s="38" t="e">
        <f>+H16/I16</f>
        <v>#DIV/0!</v>
      </c>
      <c r="K16" s="20">
        <v>121</v>
      </c>
      <c r="L16" s="191">
        <v>193000</v>
      </c>
      <c r="M16" s="189"/>
    </row>
    <row r="17" spans="1:13">
      <c r="A17">
        <v>10</v>
      </c>
      <c r="B17" s="184" t="s">
        <v>268</v>
      </c>
      <c r="C17" s="17" t="s">
        <v>267</v>
      </c>
      <c r="D17" s="185" t="s">
        <v>260</v>
      </c>
      <c r="E17" s="40" t="s">
        <v>54</v>
      </c>
      <c r="F17" s="17" t="s">
        <v>23</v>
      </c>
      <c r="G17" s="35">
        <v>1</v>
      </c>
      <c r="H17" s="38">
        <v>3673</v>
      </c>
      <c r="I17" s="180"/>
      <c r="J17" s="38" t="e">
        <v>#DIV/0!</v>
      </c>
      <c r="K17" s="20">
        <v>117</v>
      </c>
      <c r="L17" s="191">
        <v>161000</v>
      </c>
      <c r="M17" s="189"/>
    </row>
    <row r="18" spans="1:13">
      <c r="A18">
        <v>11</v>
      </c>
      <c r="B18" s="184" t="s">
        <v>269</v>
      </c>
      <c r="C18" s="17" t="s">
        <v>270</v>
      </c>
      <c r="D18" s="185" t="s">
        <v>260</v>
      </c>
      <c r="E18" s="40" t="s">
        <v>54</v>
      </c>
      <c r="F18" s="17" t="s">
        <v>23</v>
      </c>
      <c r="G18" s="35">
        <v>1</v>
      </c>
      <c r="H18" s="38">
        <v>8617</v>
      </c>
      <c r="I18" s="180"/>
      <c r="J18" s="38" t="e">
        <f>+H18/I18</f>
        <v>#DIV/0!</v>
      </c>
      <c r="K18" s="20">
        <v>160</v>
      </c>
      <c r="L18" s="191">
        <v>427000</v>
      </c>
      <c r="M18" s="189"/>
    </row>
    <row r="19" spans="1:13">
      <c r="A19">
        <v>12</v>
      </c>
      <c r="B19" s="184" t="s">
        <v>271</v>
      </c>
      <c r="C19" s="17" t="s">
        <v>270</v>
      </c>
      <c r="D19" s="185" t="s">
        <v>260</v>
      </c>
      <c r="E19" s="40" t="s">
        <v>54</v>
      </c>
      <c r="F19" s="17" t="s">
        <v>23</v>
      </c>
      <c r="G19" s="35">
        <v>2</v>
      </c>
      <c r="H19" s="38">
        <v>4853</v>
      </c>
      <c r="I19" s="180"/>
      <c r="J19" s="181" t="e">
        <v>#DIV/0!</v>
      </c>
      <c r="K19" s="20">
        <v>102</v>
      </c>
      <c r="L19" s="191">
        <v>244000</v>
      </c>
      <c r="M19" s="189"/>
    </row>
    <row r="20" spans="1:13" s="42" customFormat="1">
      <c r="A20">
        <v>13</v>
      </c>
      <c r="B20" s="187" t="s">
        <v>272</v>
      </c>
      <c r="C20" s="17" t="s">
        <v>98</v>
      </c>
      <c r="D20" s="185" t="s">
        <v>258</v>
      </c>
      <c r="E20" s="40" t="s">
        <v>54</v>
      </c>
      <c r="F20" s="17" t="s">
        <v>23</v>
      </c>
      <c r="G20" s="35">
        <v>1</v>
      </c>
      <c r="H20" s="38">
        <v>7997</v>
      </c>
      <c r="I20" s="180"/>
      <c r="J20" s="38" t="e">
        <f>+H20/I20</f>
        <v>#DIV/0!</v>
      </c>
      <c r="K20" s="18">
        <v>108</v>
      </c>
      <c r="L20" s="190">
        <v>399000</v>
      </c>
      <c r="M20" s="189"/>
    </row>
    <row r="21" spans="1:13">
      <c r="A21">
        <v>14</v>
      </c>
      <c r="B21" s="184" t="s">
        <v>273</v>
      </c>
      <c r="C21" s="17" t="s">
        <v>98</v>
      </c>
      <c r="D21" s="185" t="s">
        <v>258</v>
      </c>
      <c r="E21" s="40" t="s">
        <v>54</v>
      </c>
      <c r="F21" s="17" t="s">
        <v>23</v>
      </c>
      <c r="G21" s="19">
        <v>1</v>
      </c>
      <c r="H21" s="33">
        <v>14641</v>
      </c>
      <c r="I21" s="192"/>
      <c r="J21" s="67" t="e">
        <v>#DIV/0!</v>
      </c>
      <c r="K21" s="20">
        <v>327</v>
      </c>
      <c r="L21" s="191">
        <v>759000</v>
      </c>
      <c r="M21" s="189"/>
    </row>
    <row r="22" spans="1:13">
      <c r="A22">
        <v>15</v>
      </c>
      <c r="B22" s="184" t="s">
        <v>273</v>
      </c>
      <c r="C22" s="17" t="s">
        <v>98</v>
      </c>
      <c r="D22" s="185" t="s">
        <v>258</v>
      </c>
      <c r="E22" s="40" t="s">
        <v>54</v>
      </c>
      <c r="F22" s="17" t="s">
        <v>23</v>
      </c>
      <c r="G22" s="19">
        <v>1</v>
      </c>
      <c r="H22" s="33">
        <v>12584</v>
      </c>
      <c r="I22" s="192"/>
      <c r="J22" s="67" t="e">
        <f>+H22/I22</f>
        <v>#DIV/0!</v>
      </c>
      <c r="K22" s="18">
        <v>245</v>
      </c>
      <c r="L22" s="190">
        <v>655000</v>
      </c>
      <c r="M22" s="189"/>
    </row>
    <row r="23" spans="1:13">
      <c r="A23">
        <v>16</v>
      </c>
      <c r="B23" s="184" t="s">
        <v>273</v>
      </c>
      <c r="C23" s="17" t="s">
        <v>98</v>
      </c>
      <c r="D23" s="185" t="s">
        <v>258</v>
      </c>
      <c r="E23" s="40" t="s">
        <v>54</v>
      </c>
      <c r="F23" s="17" t="s">
        <v>23</v>
      </c>
      <c r="G23" s="19">
        <v>1</v>
      </c>
      <c r="H23" s="33">
        <v>2013</v>
      </c>
      <c r="I23" s="192"/>
      <c r="J23" s="67" t="e">
        <v>#DIV/0!</v>
      </c>
      <c r="K23" s="18">
        <v>101</v>
      </c>
      <c r="L23" s="190">
        <v>85000</v>
      </c>
      <c r="M23" s="189"/>
    </row>
    <row r="24" spans="1:13">
      <c r="A24">
        <v>17</v>
      </c>
      <c r="B24" s="184" t="s">
        <v>273</v>
      </c>
      <c r="C24" s="17" t="s">
        <v>98</v>
      </c>
      <c r="D24" s="185" t="s">
        <v>258</v>
      </c>
      <c r="E24" s="40" t="s">
        <v>54</v>
      </c>
      <c r="F24" s="17" t="s">
        <v>23</v>
      </c>
      <c r="G24" s="19">
        <v>1</v>
      </c>
      <c r="H24" s="33">
        <v>15700</v>
      </c>
      <c r="I24" s="192"/>
      <c r="J24" s="67" t="e">
        <f>+H24/I24</f>
        <v>#DIV/0!</v>
      </c>
      <c r="K24" s="18">
        <v>331</v>
      </c>
      <c r="L24" s="190">
        <v>821000</v>
      </c>
      <c r="M24" s="189"/>
    </row>
    <row r="25" spans="1:13">
      <c r="A25">
        <v>18</v>
      </c>
      <c r="B25" s="184" t="s">
        <v>273</v>
      </c>
      <c r="C25" s="17" t="s">
        <v>98</v>
      </c>
      <c r="D25" s="185" t="s">
        <v>256</v>
      </c>
      <c r="E25" s="40" t="s">
        <v>54</v>
      </c>
      <c r="F25" s="17" t="s">
        <v>23</v>
      </c>
      <c r="G25" s="19">
        <v>3</v>
      </c>
      <c r="H25" s="33">
        <v>22415</v>
      </c>
      <c r="I25" s="192"/>
      <c r="J25" s="67" t="e">
        <v>#DIV/0!</v>
      </c>
      <c r="K25" s="18">
        <v>640</v>
      </c>
      <c r="L25" s="190">
        <v>1273000</v>
      </c>
      <c r="M25" s="189"/>
    </row>
    <row r="26" spans="1:13">
      <c r="A26">
        <v>19</v>
      </c>
      <c r="B26" s="184" t="s">
        <v>273</v>
      </c>
      <c r="C26" s="17" t="s">
        <v>98</v>
      </c>
      <c r="D26" s="185" t="s">
        <v>256</v>
      </c>
      <c r="E26" s="40" t="s">
        <v>54</v>
      </c>
      <c r="F26" s="17" t="s">
        <v>23</v>
      </c>
      <c r="G26" s="19">
        <v>2</v>
      </c>
      <c r="H26" s="33">
        <v>67235</v>
      </c>
      <c r="I26" s="192"/>
      <c r="J26" s="67" t="e">
        <f>+H26/I26</f>
        <v>#DIV/0!</v>
      </c>
      <c r="K26" s="18">
        <v>1250</v>
      </c>
      <c r="L26" s="190">
        <v>3875000</v>
      </c>
      <c r="M26" s="189"/>
    </row>
    <row r="27" spans="1:13">
      <c r="A27">
        <v>20</v>
      </c>
      <c r="B27" s="184" t="s">
        <v>273</v>
      </c>
      <c r="C27" s="17" t="s">
        <v>98</v>
      </c>
      <c r="D27" s="185" t="s">
        <v>256</v>
      </c>
      <c r="E27" s="40" t="s">
        <v>54</v>
      </c>
      <c r="F27" s="17" t="s">
        <v>23</v>
      </c>
      <c r="G27" s="19">
        <v>3</v>
      </c>
      <c r="H27" s="33">
        <v>34766</v>
      </c>
      <c r="I27" s="192"/>
      <c r="J27" s="67" t="e">
        <v>#DIV/0!</v>
      </c>
      <c r="K27" s="18">
        <v>850</v>
      </c>
      <c r="L27" s="190">
        <v>1995000</v>
      </c>
      <c r="M27" s="189"/>
    </row>
    <row r="28" spans="1:13">
      <c r="A28">
        <v>21</v>
      </c>
      <c r="B28" s="184" t="s">
        <v>273</v>
      </c>
      <c r="C28" s="17" t="s">
        <v>98</v>
      </c>
      <c r="D28" s="185" t="s">
        <v>274</v>
      </c>
      <c r="E28" s="40" t="s">
        <v>54</v>
      </c>
      <c r="F28" s="17" t="s">
        <v>23</v>
      </c>
      <c r="G28" s="19">
        <v>2</v>
      </c>
      <c r="H28" s="33">
        <v>31881</v>
      </c>
      <c r="I28" s="192"/>
      <c r="J28" s="67" t="e">
        <f>+H28/I28</f>
        <v>#DIV/0!</v>
      </c>
      <c r="K28" s="18">
        <v>1070</v>
      </c>
      <c r="L28" s="190">
        <v>1556000</v>
      </c>
      <c r="M28" s="189"/>
    </row>
    <row r="29" spans="1:13">
      <c r="A29">
        <v>22</v>
      </c>
      <c r="B29" s="184" t="s">
        <v>273</v>
      </c>
      <c r="C29" s="17" t="s">
        <v>98</v>
      </c>
      <c r="D29" s="185" t="s">
        <v>256</v>
      </c>
      <c r="E29" s="40" t="s">
        <v>54</v>
      </c>
      <c r="F29" s="17" t="s">
        <v>23</v>
      </c>
      <c r="G29" s="19">
        <v>3</v>
      </c>
      <c r="H29" s="33">
        <v>55075</v>
      </c>
      <c r="I29" s="192"/>
      <c r="J29" s="67" t="e">
        <v>#DIV/0!</v>
      </c>
      <c r="K29" s="18">
        <v>1700</v>
      </c>
      <c r="L29" s="190">
        <v>3101000</v>
      </c>
      <c r="M29" s="189"/>
    </row>
    <row r="30" spans="1:13" ht="14.25" thickBot="1">
      <c r="A30">
        <v>23</v>
      </c>
      <c r="B30" s="193" t="s">
        <v>275</v>
      </c>
      <c r="C30" s="194" t="s">
        <v>98</v>
      </c>
      <c r="D30" s="195" t="s">
        <v>276</v>
      </c>
      <c r="E30" s="196" t="s">
        <v>54</v>
      </c>
      <c r="F30" s="194" t="s">
        <v>23</v>
      </c>
      <c r="G30" s="197">
        <v>2</v>
      </c>
      <c r="H30" s="198">
        <v>75716</v>
      </c>
      <c r="I30" s="199"/>
      <c r="J30" s="200" t="e">
        <f>+H30/I30</f>
        <v>#DIV/0!</v>
      </c>
      <c r="K30" s="126">
        <v>1160</v>
      </c>
      <c r="L30" s="201">
        <v>4387100</v>
      </c>
      <c r="M30" s="189"/>
    </row>
    <row r="31" spans="1:13">
      <c r="A31">
        <v>1</v>
      </c>
      <c r="B31" s="178" t="s">
        <v>277</v>
      </c>
      <c r="C31" s="202" t="s">
        <v>83</v>
      </c>
      <c r="D31" s="179" t="s">
        <v>278</v>
      </c>
      <c r="E31" s="203" t="s">
        <v>54</v>
      </c>
      <c r="F31" s="204" t="s">
        <v>23</v>
      </c>
      <c r="G31" s="205">
        <v>3</v>
      </c>
      <c r="H31" s="205">
        <v>9062</v>
      </c>
      <c r="I31" s="206"/>
      <c r="J31" s="205" t="e">
        <v>#DIV/0!</v>
      </c>
      <c r="K31" s="207">
        <v>191</v>
      </c>
      <c r="L31" s="208">
        <v>450000</v>
      </c>
      <c r="M31" s="183"/>
    </row>
    <row r="32" spans="1:13">
      <c r="A32">
        <v>2</v>
      </c>
      <c r="B32" s="184" t="s">
        <v>279</v>
      </c>
      <c r="C32" s="17" t="s">
        <v>83</v>
      </c>
      <c r="D32" s="185" t="s">
        <v>278</v>
      </c>
      <c r="E32" s="40" t="s">
        <v>54</v>
      </c>
      <c r="F32" s="28" t="s">
        <v>23</v>
      </c>
      <c r="G32" s="38">
        <v>3</v>
      </c>
      <c r="H32" s="38">
        <v>7231</v>
      </c>
      <c r="I32" s="180"/>
      <c r="J32" s="38" t="e">
        <f>+H32/I32</f>
        <v>#DIV/0!</v>
      </c>
      <c r="K32" s="41">
        <v>248</v>
      </c>
      <c r="L32" s="182">
        <v>308000</v>
      </c>
      <c r="M32" s="183"/>
    </row>
    <row r="33" spans="1:13">
      <c r="A33">
        <v>3</v>
      </c>
      <c r="B33" s="184" t="s">
        <v>280</v>
      </c>
      <c r="C33" s="17" t="s">
        <v>83</v>
      </c>
      <c r="D33" s="185" t="s">
        <v>278</v>
      </c>
      <c r="E33" s="40" t="s">
        <v>54</v>
      </c>
      <c r="F33" s="28" t="s">
        <v>23</v>
      </c>
      <c r="G33" s="38">
        <v>2</v>
      </c>
      <c r="H33" s="38">
        <v>5900</v>
      </c>
      <c r="I33" s="180"/>
      <c r="J33" s="38" t="e">
        <v>#DIV/0!</v>
      </c>
      <c r="K33" s="35">
        <v>158</v>
      </c>
      <c r="L33" s="186">
        <v>276000</v>
      </c>
      <c r="M33" s="183"/>
    </row>
    <row r="34" spans="1:13">
      <c r="A34">
        <v>4</v>
      </c>
      <c r="B34" s="187" t="s">
        <v>281</v>
      </c>
      <c r="C34" s="17" t="s">
        <v>83</v>
      </c>
      <c r="D34" s="185" t="s">
        <v>282</v>
      </c>
      <c r="E34" s="40" t="s">
        <v>54</v>
      </c>
      <c r="F34" s="28" t="s">
        <v>23</v>
      </c>
      <c r="G34" s="38">
        <v>2</v>
      </c>
      <c r="H34" s="38">
        <v>12457</v>
      </c>
      <c r="I34" s="180"/>
      <c r="J34" s="38" t="e">
        <f t="shared" ref="J34:J97" si="0">+H34/I34</f>
        <v>#DIV/0!</v>
      </c>
      <c r="K34" s="41">
        <v>295</v>
      </c>
      <c r="L34" s="188">
        <v>581000</v>
      </c>
      <c r="M34" s="189"/>
    </row>
    <row r="35" spans="1:13">
      <c r="A35">
        <v>5</v>
      </c>
      <c r="B35" s="187" t="s">
        <v>283</v>
      </c>
      <c r="C35" s="17" t="s">
        <v>83</v>
      </c>
      <c r="D35" s="185" t="s">
        <v>284</v>
      </c>
      <c r="E35" s="40" t="s">
        <v>54</v>
      </c>
      <c r="F35" s="28" t="s">
        <v>23</v>
      </c>
      <c r="G35" s="38">
        <v>2</v>
      </c>
      <c r="H35" s="38">
        <v>5911</v>
      </c>
      <c r="I35" s="180"/>
      <c r="J35" s="38" t="e">
        <f t="shared" si="0"/>
        <v>#DIV/0!</v>
      </c>
      <c r="K35" s="41">
        <v>167</v>
      </c>
      <c r="L35" s="188">
        <v>288000</v>
      </c>
      <c r="M35" s="189"/>
    </row>
    <row r="36" spans="1:13" s="42" customFormat="1">
      <c r="A36">
        <v>6</v>
      </c>
      <c r="B36" s="187" t="s">
        <v>285</v>
      </c>
      <c r="C36" s="17" t="s">
        <v>83</v>
      </c>
      <c r="D36" s="185" t="s">
        <v>284</v>
      </c>
      <c r="E36" s="40" t="s">
        <v>54</v>
      </c>
      <c r="F36" s="28" t="s">
        <v>23</v>
      </c>
      <c r="G36" s="38">
        <v>3</v>
      </c>
      <c r="H36" s="38">
        <v>6247</v>
      </c>
      <c r="I36" s="180"/>
      <c r="J36" s="38" t="e">
        <f t="shared" si="0"/>
        <v>#DIV/0!</v>
      </c>
      <c r="K36" s="35">
        <v>172</v>
      </c>
      <c r="L36" s="186">
        <v>297000</v>
      </c>
      <c r="M36" s="189"/>
    </row>
    <row r="37" spans="1:13" s="42" customFormat="1">
      <c r="A37">
        <v>7</v>
      </c>
      <c r="B37" s="187" t="s">
        <v>286</v>
      </c>
      <c r="C37" s="17" t="s">
        <v>83</v>
      </c>
      <c r="D37" s="185" t="s">
        <v>284</v>
      </c>
      <c r="E37" s="40" t="s">
        <v>54</v>
      </c>
      <c r="F37" s="28" t="s">
        <v>23</v>
      </c>
      <c r="G37" s="35">
        <v>2</v>
      </c>
      <c r="H37" s="38">
        <v>6344</v>
      </c>
      <c r="I37" s="180"/>
      <c r="J37" s="38" t="e">
        <f t="shared" si="0"/>
        <v>#DIV/0!</v>
      </c>
      <c r="K37" s="18">
        <v>127</v>
      </c>
      <c r="L37" s="190">
        <v>314800</v>
      </c>
      <c r="M37" s="189"/>
    </row>
    <row r="38" spans="1:13">
      <c r="A38">
        <v>8</v>
      </c>
      <c r="B38" s="187" t="s">
        <v>287</v>
      </c>
      <c r="C38" s="18" t="s">
        <v>83</v>
      </c>
      <c r="D38" s="185" t="s">
        <v>278</v>
      </c>
      <c r="E38" s="40" t="s">
        <v>54</v>
      </c>
      <c r="F38" s="28" t="s">
        <v>23</v>
      </c>
      <c r="G38" s="35">
        <v>1</v>
      </c>
      <c r="H38" s="38">
        <v>5017</v>
      </c>
      <c r="I38" s="180"/>
      <c r="J38" s="38" t="e">
        <f t="shared" si="0"/>
        <v>#DIV/0!</v>
      </c>
      <c r="K38" s="18">
        <v>124</v>
      </c>
      <c r="L38" s="190">
        <v>238000</v>
      </c>
      <c r="M38" s="189"/>
    </row>
    <row r="39" spans="1:13">
      <c r="A39">
        <v>9</v>
      </c>
      <c r="B39" s="184" t="s">
        <v>288</v>
      </c>
      <c r="C39" s="17" t="s">
        <v>83</v>
      </c>
      <c r="D39" s="185" t="s">
        <v>278</v>
      </c>
      <c r="E39" s="40" t="s">
        <v>54</v>
      </c>
      <c r="F39" s="28" t="s">
        <v>23</v>
      </c>
      <c r="G39" s="35">
        <v>3</v>
      </c>
      <c r="H39" s="38">
        <v>4523</v>
      </c>
      <c r="I39" s="180"/>
      <c r="J39" s="38" t="e">
        <f t="shared" si="0"/>
        <v>#DIV/0!</v>
      </c>
      <c r="K39" s="20">
        <v>108</v>
      </c>
      <c r="L39" s="191">
        <v>219000</v>
      </c>
      <c r="M39" s="189"/>
    </row>
    <row r="40" spans="1:13">
      <c r="A40">
        <v>10</v>
      </c>
      <c r="B40" s="184" t="s">
        <v>289</v>
      </c>
      <c r="C40" s="17" t="s">
        <v>83</v>
      </c>
      <c r="D40" s="185" t="s">
        <v>284</v>
      </c>
      <c r="E40" s="40" t="s">
        <v>54</v>
      </c>
      <c r="F40" s="28" t="s">
        <v>23</v>
      </c>
      <c r="G40" s="35">
        <v>3</v>
      </c>
      <c r="H40" s="38">
        <v>5651</v>
      </c>
      <c r="I40" s="180"/>
      <c r="J40" s="38" t="e">
        <f t="shared" si="0"/>
        <v>#DIV/0!</v>
      </c>
      <c r="K40" s="20">
        <v>140</v>
      </c>
      <c r="L40" s="191">
        <v>272000</v>
      </c>
      <c r="M40" s="189"/>
    </row>
    <row r="41" spans="1:13">
      <c r="A41">
        <v>11</v>
      </c>
      <c r="B41" s="184" t="s">
        <v>290</v>
      </c>
      <c r="C41" s="17" t="s">
        <v>83</v>
      </c>
      <c r="D41" s="185" t="s">
        <v>284</v>
      </c>
      <c r="E41" s="40" t="s">
        <v>54</v>
      </c>
      <c r="F41" s="28" t="s">
        <v>23</v>
      </c>
      <c r="G41" s="35">
        <v>3</v>
      </c>
      <c r="H41" s="38">
        <v>5946</v>
      </c>
      <c r="I41" s="180"/>
      <c r="J41" s="38" t="e">
        <f t="shared" si="0"/>
        <v>#DIV/0!</v>
      </c>
      <c r="K41" s="20">
        <v>142</v>
      </c>
      <c r="L41" s="191">
        <v>276000</v>
      </c>
      <c r="M41" s="189"/>
    </row>
    <row r="42" spans="1:13">
      <c r="A42">
        <v>12</v>
      </c>
      <c r="B42" s="184" t="s">
        <v>291</v>
      </c>
      <c r="C42" s="17" t="s">
        <v>83</v>
      </c>
      <c r="D42" s="185" t="s">
        <v>278</v>
      </c>
      <c r="E42" s="40" t="s">
        <v>54</v>
      </c>
      <c r="F42" s="28" t="s">
        <v>23</v>
      </c>
      <c r="G42" s="19">
        <v>1</v>
      </c>
      <c r="H42" s="33">
        <v>3057</v>
      </c>
      <c r="I42" s="192"/>
      <c r="J42" s="67" t="e">
        <f t="shared" si="0"/>
        <v>#DIV/0!</v>
      </c>
      <c r="K42" s="20">
        <v>79</v>
      </c>
      <c r="L42" s="191">
        <v>150000</v>
      </c>
      <c r="M42" s="189"/>
    </row>
    <row r="43" spans="1:13">
      <c r="A43">
        <v>13</v>
      </c>
      <c r="B43" s="184" t="s">
        <v>292</v>
      </c>
      <c r="C43" s="17" t="s">
        <v>83</v>
      </c>
      <c r="D43" s="185" t="s">
        <v>293</v>
      </c>
      <c r="E43" s="40" t="s">
        <v>54</v>
      </c>
      <c r="F43" s="28" t="s">
        <v>23</v>
      </c>
      <c r="G43" s="19">
        <v>4</v>
      </c>
      <c r="H43" s="33">
        <v>18719</v>
      </c>
      <c r="I43" s="192"/>
      <c r="J43" s="67" t="e">
        <f t="shared" si="0"/>
        <v>#DIV/0!</v>
      </c>
      <c r="K43" s="18">
        <v>550</v>
      </c>
      <c r="L43" s="190">
        <v>1165000</v>
      </c>
      <c r="M43" s="189"/>
    </row>
    <row r="44" spans="1:13">
      <c r="A44">
        <v>14</v>
      </c>
      <c r="B44" s="184" t="s">
        <v>294</v>
      </c>
      <c r="C44" s="17" t="s">
        <v>83</v>
      </c>
      <c r="D44" s="185" t="s">
        <v>278</v>
      </c>
      <c r="E44" s="40" t="s">
        <v>54</v>
      </c>
      <c r="F44" s="28" t="s">
        <v>23</v>
      </c>
      <c r="G44" s="19">
        <v>2</v>
      </c>
      <c r="H44" s="33">
        <v>1965</v>
      </c>
      <c r="I44" s="192"/>
      <c r="J44" s="67" t="e">
        <f t="shared" si="0"/>
        <v>#DIV/0!</v>
      </c>
      <c r="K44" s="18">
        <v>47</v>
      </c>
      <c r="L44" s="190">
        <v>95000</v>
      </c>
      <c r="M44" s="189"/>
    </row>
    <row r="45" spans="1:13">
      <c r="A45">
        <v>15</v>
      </c>
      <c r="B45" s="184" t="s">
        <v>295</v>
      </c>
      <c r="C45" s="17" t="s">
        <v>83</v>
      </c>
      <c r="D45" s="185" t="s">
        <v>278</v>
      </c>
      <c r="E45" s="40" t="s">
        <v>54</v>
      </c>
      <c r="F45" s="28" t="s">
        <v>23</v>
      </c>
      <c r="G45" s="19">
        <v>1</v>
      </c>
      <c r="H45" s="33">
        <v>3831</v>
      </c>
      <c r="I45" s="192"/>
      <c r="J45" s="67" t="e">
        <f t="shared" si="0"/>
        <v>#DIV/0!</v>
      </c>
      <c r="K45" s="18">
        <v>101</v>
      </c>
      <c r="L45" s="190">
        <v>187000</v>
      </c>
      <c r="M45" s="189"/>
    </row>
    <row r="46" spans="1:13">
      <c r="A46">
        <v>16</v>
      </c>
      <c r="B46" s="184" t="s">
        <v>296</v>
      </c>
      <c r="C46" s="17" t="s">
        <v>83</v>
      </c>
      <c r="D46" s="185" t="s">
        <v>278</v>
      </c>
      <c r="E46" s="40" t="s">
        <v>54</v>
      </c>
      <c r="F46" s="28" t="s">
        <v>23</v>
      </c>
      <c r="G46" s="19">
        <v>3</v>
      </c>
      <c r="H46" s="33">
        <v>2439</v>
      </c>
      <c r="I46" s="192"/>
      <c r="J46" s="67" t="e">
        <f t="shared" si="0"/>
        <v>#DIV/0!</v>
      </c>
      <c r="K46" s="18">
        <v>69</v>
      </c>
      <c r="L46" s="190">
        <v>113000</v>
      </c>
      <c r="M46" s="189"/>
    </row>
    <row r="47" spans="1:13">
      <c r="A47">
        <v>17</v>
      </c>
      <c r="B47" s="184" t="s">
        <v>297</v>
      </c>
      <c r="C47" s="17" t="s">
        <v>83</v>
      </c>
      <c r="D47" s="185" t="s">
        <v>284</v>
      </c>
      <c r="E47" s="40" t="s">
        <v>54</v>
      </c>
      <c r="F47" s="28" t="s">
        <v>23</v>
      </c>
      <c r="G47" s="19">
        <v>3</v>
      </c>
      <c r="H47" s="33">
        <v>6136</v>
      </c>
      <c r="I47" s="192"/>
      <c r="J47" s="67" t="e">
        <f t="shared" si="0"/>
        <v>#DIV/0!</v>
      </c>
      <c r="K47" s="18">
        <v>144</v>
      </c>
      <c r="L47" s="190">
        <v>283000</v>
      </c>
      <c r="M47" s="189"/>
    </row>
    <row r="48" spans="1:13">
      <c r="A48">
        <v>18</v>
      </c>
      <c r="B48" s="184" t="s">
        <v>298</v>
      </c>
      <c r="C48" s="17" t="s">
        <v>83</v>
      </c>
      <c r="D48" s="185" t="s">
        <v>282</v>
      </c>
      <c r="E48" s="40" t="s">
        <v>54</v>
      </c>
      <c r="F48" s="28" t="s">
        <v>23</v>
      </c>
      <c r="G48" s="19">
        <v>3</v>
      </c>
      <c r="H48" s="33">
        <v>4655</v>
      </c>
      <c r="I48" s="192"/>
      <c r="J48" s="67" t="e">
        <f t="shared" si="0"/>
        <v>#DIV/0!</v>
      </c>
      <c r="K48" s="18">
        <v>98</v>
      </c>
      <c r="L48" s="190">
        <v>227000</v>
      </c>
      <c r="M48" s="189"/>
    </row>
    <row r="49" spans="1:13">
      <c r="A49">
        <v>19</v>
      </c>
      <c r="B49" s="184" t="s">
        <v>299</v>
      </c>
      <c r="C49" s="17" t="s">
        <v>83</v>
      </c>
      <c r="D49" s="185" t="s">
        <v>278</v>
      </c>
      <c r="E49" s="40" t="s">
        <v>54</v>
      </c>
      <c r="F49" s="28" t="s">
        <v>23</v>
      </c>
      <c r="G49" s="19">
        <v>3</v>
      </c>
      <c r="H49" s="33">
        <v>4275</v>
      </c>
      <c r="I49" s="192"/>
      <c r="J49" s="67" t="e">
        <f t="shared" si="0"/>
        <v>#DIV/0!</v>
      </c>
      <c r="K49" s="18">
        <v>86</v>
      </c>
      <c r="L49" s="190">
        <v>213000</v>
      </c>
      <c r="M49" s="189"/>
    </row>
    <row r="50" spans="1:13">
      <c r="A50">
        <v>20</v>
      </c>
      <c r="B50" s="209" t="s">
        <v>300</v>
      </c>
      <c r="C50" s="17" t="s">
        <v>83</v>
      </c>
      <c r="D50" s="40" t="s">
        <v>278</v>
      </c>
      <c r="E50" s="40" t="s">
        <v>54</v>
      </c>
      <c r="F50" s="28" t="s">
        <v>23</v>
      </c>
      <c r="G50" s="38">
        <v>2</v>
      </c>
      <c r="H50" s="38">
        <v>7788</v>
      </c>
      <c r="I50" s="180"/>
      <c r="J50" s="38" t="e">
        <f t="shared" si="0"/>
        <v>#DIV/0!</v>
      </c>
      <c r="K50" s="41">
        <v>151</v>
      </c>
      <c r="L50" s="188">
        <v>380000</v>
      </c>
      <c r="M50" s="189"/>
    </row>
    <row r="51" spans="1:13">
      <c r="A51">
        <v>21</v>
      </c>
      <c r="B51" s="209" t="s">
        <v>301</v>
      </c>
      <c r="C51" s="35" t="s">
        <v>83</v>
      </c>
      <c r="D51" s="40" t="s">
        <v>278</v>
      </c>
      <c r="E51" s="40" t="s">
        <v>54</v>
      </c>
      <c r="F51" s="28" t="s">
        <v>23</v>
      </c>
      <c r="G51" s="38">
        <v>3</v>
      </c>
      <c r="H51" s="38">
        <v>4845</v>
      </c>
      <c r="I51" s="180"/>
      <c r="J51" s="38" t="e">
        <f t="shared" si="0"/>
        <v>#DIV/0!</v>
      </c>
      <c r="K51" s="41">
        <v>106</v>
      </c>
      <c r="L51" s="188">
        <v>237000</v>
      </c>
      <c r="M51" s="189"/>
    </row>
    <row r="52" spans="1:13">
      <c r="A52">
        <v>22</v>
      </c>
      <c r="B52" s="210" t="s">
        <v>302</v>
      </c>
      <c r="C52" s="35" t="s">
        <v>83</v>
      </c>
      <c r="D52" s="36" t="s">
        <v>278</v>
      </c>
      <c r="E52" s="40" t="s">
        <v>54</v>
      </c>
      <c r="F52" s="28" t="s">
        <v>23</v>
      </c>
      <c r="G52" s="38">
        <v>3</v>
      </c>
      <c r="H52" s="38">
        <v>3573</v>
      </c>
      <c r="I52" s="180"/>
      <c r="J52" s="38" t="e">
        <f t="shared" si="0"/>
        <v>#DIV/0!</v>
      </c>
      <c r="K52" s="35">
        <v>83</v>
      </c>
      <c r="L52" s="186">
        <v>173000</v>
      </c>
      <c r="M52" s="189"/>
    </row>
    <row r="53" spans="1:13">
      <c r="A53">
        <v>23</v>
      </c>
      <c r="B53" s="209" t="s">
        <v>303</v>
      </c>
      <c r="C53" s="35" t="s">
        <v>83</v>
      </c>
      <c r="D53" s="40" t="s">
        <v>278</v>
      </c>
      <c r="E53" s="40" t="s">
        <v>54</v>
      </c>
      <c r="F53" s="28" t="s">
        <v>23</v>
      </c>
      <c r="G53" s="35">
        <v>2</v>
      </c>
      <c r="H53" s="38">
        <v>5444</v>
      </c>
      <c r="I53" s="180"/>
      <c r="J53" s="38" t="e">
        <f t="shared" si="0"/>
        <v>#DIV/0!</v>
      </c>
      <c r="K53" s="18">
        <v>118</v>
      </c>
      <c r="L53" s="190">
        <v>265000</v>
      </c>
      <c r="M53" s="189"/>
    </row>
    <row r="54" spans="1:13">
      <c r="A54">
        <v>24</v>
      </c>
      <c r="B54" s="209" t="s">
        <v>304</v>
      </c>
      <c r="C54" s="35" t="s">
        <v>83</v>
      </c>
      <c r="D54" s="40" t="s">
        <v>278</v>
      </c>
      <c r="E54" s="40" t="s">
        <v>54</v>
      </c>
      <c r="F54" s="28" t="s">
        <v>23</v>
      </c>
      <c r="G54" s="35">
        <v>2</v>
      </c>
      <c r="H54" s="38">
        <v>4761</v>
      </c>
      <c r="I54" s="180"/>
      <c r="J54" s="38" t="e">
        <f t="shared" si="0"/>
        <v>#DIV/0!</v>
      </c>
      <c r="K54" s="18">
        <v>105</v>
      </c>
      <c r="L54" s="190">
        <v>230000</v>
      </c>
      <c r="M54" s="189"/>
    </row>
    <row r="55" spans="1:13">
      <c r="A55">
        <v>25</v>
      </c>
      <c r="B55" s="209" t="s">
        <v>305</v>
      </c>
      <c r="C55" s="35" t="s">
        <v>83</v>
      </c>
      <c r="D55" s="40" t="s">
        <v>278</v>
      </c>
      <c r="E55" s="40" t="s">
        <v>54</v>
      </c>
      <c r="F55" s="28" t="s">
        <v>23</v>
      </c>
      <c r="G55" s="35">
        <v>3</v>
      </c>
      <c r="H55" s="38">
        <v>10550</v>
      </c>
      <c r="I55" s="180"/>
      <c r="J55" s="38" t="e">
        <f t="shared" si="0"/>
        <v>#DIV/0!</v>
      </c>
      <c r="K55" s="20">
        <v>204</v>
      </c>
      <c r="L55" s="191">
        <v>517000</v>
      </c>
      <c r="M55" s="189"/>
    </row>
    <row r="56" spans="1:13">
      <c r="A56">
        <v>26</v>
      </c>
      <c r="B56" s="210" t="s">
        <v>306</v>
      </c>
      <c r="C56" s="35" t="s">
        <v>83</v>
      </c>
      <c r="D56" s="36" t="s">
        <v>278</v>
      </c>
      <c r="E56" s="40" t="s">
        <v>54</v>
      </c>
      <c r="F56" s="28" t="s">
        <v>23</v>
      </c>
      <c r="G56" s="35">
        <v>2</v>
      </c>
      <c r="H56" s="38">
        <v>6620</v>
      </c>
      <c r="I56" s="180"/>
      <c r="J56" s="38" t="e">
        <f t="shared" si="0"/>
        <v>#DIV/0!</v>
      </c>
      <c r="K56" s="20">
        <v>158</v>
      </c>
      <c r="L56" s="191">
        <v>317000</v>
      </c>
      <c r="M56" s="189"/>
    </row>
    <row r="57" spans="1:13">
      <c r="A57">
        <v>27</v>
      </c>
      <c r="B57" s="209" t="s">
        <v>307</v>
      </c>
      <c r="C57" s="35" t="s">
        <v>83</v>
      </c>
      <c r="D57" s="40" t="s">
        <v>284</v>
      </c>
      <c r="E57" s="40" t="s">
        <v>54</v>
      </c>
      <c r="F57" s="28" t="s">
        <v>23</v>
      </c>
      <c r="G57" s="35">
        <v>2</v>
      </c>
      <c r="H57" s="38">
        <v>6628</v>
      </c>
      <c r="I57" s="180"/>
      <c r="J57" s="38" t="e">
        <f t="shared" si="0"/>
        <v>#DIV/0!</v>
      </c>
      <c r="K57" s="20">
        <v>139</v>
      </c>
      <c r="L57" s="191">
        <v>326000</v>
      </c>
      <c r="M57" s="189"/>
    </row>
    <row r="58" spans="1:13">
      <c r="A58">
        <v>28</v>
      </c>
      <c r="B58" s="140" t="s">
        <v>308</v>
      </c>
      <c r="C58" s="17" t="s">
        <v>83</v>
      </c>
      <c r="D58" s="17" t="s">
        <v>278</v>
      </c>
      <c r="E58" s="40" t="s">
        <v>54</v>
      </c>
      <c r="F58" s="28" t="s">
        <v>23</v>
      </c>
      <c r="G58" s="19">
        <v>1</v>
      </c>
      <c r="H58" s="33">
        <v>7228</v>
      </c>
      <c r="I58" s="192"/>
      <c r="J58" s="67" t="e">
        <f t="shared" si="0"/>
        <v>#DIV/0!</v>
      </c>
      <c r="K58" s="20">
        <v>203</v>
      </c>
      <c r="L58" s="191">
        <v>334000</v>
      </c>
      <c r="M58" s="189"/>
    </row>
    <row r="59" spans="1:13">
      <c r="A59">
        <v>29</v>
      </c>
      <c r="B59" s="140" t="s">
        <v>309</v>
      </c>
      <c r="C59" s="17" t="s">
        <v>83</v>
      </c>
      <c r="D59" s="17" t="s">
        <v>278</v>
      </c>
      <c r="E59" s="40" t="s">
        <v>54</v>
      </c>
      <c r="F59" s="28" t="s">
        <v>23</v>
      </c>
      <c r="G59" s="19">
        <v>2</v>
      </c>
      <c r="H59" s="33">
        <v>5664</v>
      </c>
      <c r="I59" s="192"/>
      <c r="J59" s="67" t="e">
        <f t="shared" si="0"/>
        <v>#DIV/0!</v>
      </c>
      <c r="K59" s="18">
        <v>116</v>
      </c>
      <c r="L59" s="190">
        <v>275000</v>
      </c>
      <c r="M59" s="189"/>
    </row>
    <row r="60" spans="1:13">
      <c r="A60">
        <v>30</v>
      </c>
      <c r="B60" s="140" t="s">
        <v>310</v>
      </c>
      <c r="C60" s="17" t="s">
        <v>83</v>
      </c>
      <c r="D60" s="17" t="s">
        <v>282</v>
      </c>
      <c r="E60" s="40" t="s">
        <v>54</v>
      </c>
      <c r="F60" s="28" t="s">
        <v>23</v>
      </c>
      <c r="G60" s="19">
        <v>2</v>
      </c>
      <c r="H60" s="33">
        <v>5739</v>
      </c>
      <c r="I60" s="192"/>
      <c r="J60" s="67" t="e">
        <f t="shared" si="0"/>
        <v>#DIV/0!</v>
      </c>
      <c r="K60" s="18">
        <v>114</v>
      </c>
      <c r="L60" s="190">
        <v>288000</v>
      </c>
      <c r="M60" s="189"/>
    </row>
    <row r="61" spans="1:13">
      <c r="A61">
        <v>31</v>
      </c>
      <c r="B61" s="140" t="s">
        <v>311</v>
      </c>
      <c r="C61" s="17" t="s">
        <v>83</v>
      </c>
      <c r="D61" s="17" t="s">
        <v>278</v>
      </c>
      <c r="E61" s="40" t="s">
        <v>54</v>
      </c>
      <c r="F61" s="28" t="s">
        <v>23</v>
      </c>
      <c r="G61" s="19">
        <v>2</v>
      </c>
      <c r="H61" s="33">
        <v>4283</v>
      </c>
      <c r="I61" s="192"/>
      <c r="J61" s="67" t="e">
        <f t="shared" si="0"/>
        <v>#DIV/0!</v>
      </c>
      <c r="K61" s="18">
        <v>86</v>
      </c>
      <c r="L61" s="190">
        <v>203000</v>
      </c>
      <c r="M61" s="189"/>
    </row>
    <row r="62" spans="1:13">
      <c r="A62">
        <v>32</v>
      </c>
      <c r="B62" s="140" t="s">
        <v>312</v>
      </c>
      <c r="C62" s="17" t="s">
        <v>83</v>
      </c>
      <c r="D62" s="17" t="s">
        <v>278</v>
      </c>
      <c r="E62" s="40" t="s">
        <v>54</v>
      </c>
      <c r="F62" s="28" t="s">
        <v>23</v>
      </c>
      <c r="G62" s="19">
        <v>3</v>
      </c>
      <c r="H62" s="33">
        <v>5588</v>
      </c>
      <c r="I62" s="192"/>
      <c r="J62" s="67" t="e">
        <f t="shared" si="0"/>
        <v>#DIV/0!</v>
      </c>
      <c r="K62" s="18">
        <v>102</v>
      </c>
      <c r="L62" s="190">
        <v>266000</v>
      </c>
      <c r="M62" s="189"/>
    </row>
    <row r="63" spans="1:13">
      <c r="A63">
        <v>33</v>
      </c>
      <c r="B63" s="140" t="s">
        <v>313</v>
      </c>
      <c r="C63" s="17" t="s">
        <v>83</v>
      </c>
      <c r="D63" s="17" t="s">
        <v>278</v>
      </c>
      <c r="E63" s="40" t="s">
        <v>54</v>
      </c>
      <c r="F63" s="28" t="s">
        <v>23</v>
      </c>
      <c r="G63" s="19">
        <v>2</v>
      </c>
      <c r="H63" s="33">
        <v>4783</v>
      </c>
      <c r="I63" s="192"/>
      <c r="J63" s="67" t="e">
        <f t="shared" si="0"/>
        <v>#DIV/0!</v>
      </c>
      <c r="K63" s="18">
        <v>105</v>
      </c>
      <c r="L63" s="190">
        <v>231000</v>
      </c>
      <c r="M63" s="189"/>
    </row>
    <row r="64" spans="1:13">
      <c r="A64">
        <v>34</v>
      </c>
      <c r="B64" s="140" t="s">
        <v>314</v>
      </c>
      <c r="C64" s="17" t="s">
        <v>83</v>
      </c>
      <c r="D64" s="17" t="s">
        <v>278</v>
      </c>
      <c r="E64" s="40" t="s">
        <v>54</v>
      </c>
      <c r="F64" s="28" t="s">
        <v>23</v>
      </c>
      <c r="G64" s="19">
        <v>2</v>
      </c>
      <c r="H64" s="33">
        <v>4481</v>
      </c>
      <c r="I64" s="192"/>
      <c r="J64" s="67" t="e">
        <f t="shared" si="0"/>
        <v>#DIV/0!</v>
      </c>
      <c r="K64" s="18">
        <v>84</v>
      </c>
      <c r="L64" s="190">
        <v>214000</v>
      </c>
      <c r="M64" s="189"/>
    </row>
    <row r="65" spans="1:13">
      <c r="A65">
        <v>35</v>
      </c>
      <c r="B65" s="140" t="s">
        <v>315</v>
      </c>
      <c r="C65" s="17" t="s">
        <v>83</v>
      </c>
      <c r="D65" s="17" t="s">
        <v>278</v>
      </c>
      <c r="E65" s="40" t="s">
        <v>54</v>
      </c>
      <c r="F65" s="28" t="s">
        <v>23</v>
      </c>
      <c r="G65" s="19">
        <v>2</v>
      </c>
      <c r="H65" s="33">
        <v>6028</v>
      </c>
      <c r="I65" s="192"/>
      <c r="J65" s="67" t="e">
        <f t="shared" si="0"/>
        <v>#DIV/0!</v>
      </c>
      <c r="K65" s="18">
        <v>114</v>
      </c>
      <c r="L65" s="190">
        <v>288000</v>
      </c>
      <c r="M65" s="189"/>
    </row>
    <row r="66" spans="1:13">
      <c r="A66">
        <v>36</v>
      </c>
      <c r="B66" s="140" t="s">
        <v>316</v>
      </c>
      <c r="C66" s="17" t="s">
        <v>83</v>
      </c>
      <c r="D66" s="17" t="s">
        <v>284</v>
      </c>
      <c r="E66" s="40" t="s">
        <v>54</v>
      </c>
      <c r="F66" s="28" t="s">
        <v>23</v>
      </c>
      <c r="G66" s="19">
        <v>2</v>
      </c>
      <c r="H66" s="33">
        <v>6474</v>
      </c>
      <c r="I66" s="192"/>
      <c r="J66" s="67" t="e">
        <f t="shared" si="0"/>
        <v>#DIV/0!</v>
      </c>
      <c r="K66" s="18">
        <v>124</v>
      </c>
      <c r="L66" s="190">
        <v>312000</v>
      </c>
      <c r="M66" s="189"/>
    </row>
    <row r="67" spans="1:13">
      <c r="A67">
        <v>37</v>
      </c>
      <c r="B67" s="140" t="s">
        <v>317</v>
      </c>
      <c r="C67" s="17" t="s">
        <v>83</v>
      </c>
      <c r="D67" s="17" t="s">
        <v>284</v>
      </c>
      <c r="E67" s="40" t="s">
        <v>54</v>
      </c>
      <c r="F67" s="28" t="s">
        <v>23</v>
      </c>
      <c r="G67" s="19">
        <v>2</v>
      </c>
      <c r="H67" s="33">
        <v>4256</v>
      </c>
      <c r="I67" s="192"/>
      <c r="J67" s="67" t="e">
        <f t="shared" si="0"/>
        <v>#DIV/0!</v>
      </c>
      <c r="K67" s="18">
        <v>135</v>
      </c>
      <c r="L67" s="190">
        <v>209000</v>
      </c>
      <c r="M67" s="189"/>
    </row>
    <row r="68" spans="1:13">
      <c r="A68">
        <v>38</v>
      </c>
      <c r="B68" s="140" t="s">
        <v>318</v>
      </c>
      <c r="C68" s="17" t="s">
        <v>83</v>
      </c>
      <c r="D68" s="17" t="s">
        <v>278</v>
      </c>
      <c r="E68" s="40" t="s">
        <v>54</v>
      </c>
      <c r="F68" s="28" t="s">
        <v>23</v>
      </c>
      <c r="G68" s="19">
        <v>2</v>
      </c>
      <c r="H68" s="33">
        <v>5924</v>
      </c>
      <c r="I68" s="192"/>
      <c r="J68" s="67" t="e">
        <f t="shared" si="0"/>
        <v>#DIV/0!</v>
      </c>
      <c r="K68" s="18">
        <v>126</v>
      </c>
      <c r="L68" s="190">
        <v>296000</v>
      </c>
      <c r="M68" s="189"/>
    </row>
    <row r="69" spans="1:13">
      <c r="A69">
        <v>39</v>
      </c>
      <c r="B69" s="140" t="s">
        <v>319</v>
      </c>
      <c r="C69" s="17" t="s">
        <v>83</v>
      </c>
      <c r="D69" s="17" t="s">
        <v>278</v>
      </c>
      <c r="E69" s="40" t="s">
        <v>54</v>
      </c>
      <c r="F69" s="28" t="s">
        <v>23</v>
      </c>
      <c r="G69" s="19">
        <v>2</v>
      </c>
      <c r="H69" s="33">
        <v>6160</v>
      </c>
      <c r="I69" s="192"/>
      <c r="J69" s="67" t="e">
        <f t="shared" si="0"/>
        <v>#DIV/0!</v>
      </c>
      <c r="K69" s="18">
        <v>119</v>
      </c>
      <c r="L69" s="190">
        <v>292000</v>
      </c>
      <c r="M69" s="189"/>
    </row>
    <row r="70" spans="1:13">
      <c r="A70">
        <v>40</v>
      </c>
      <c r="B70" s="140" t="s">
        <v>320</v>
      </c>
      <c r="C70" s="17" t="s">
        <v>83</v>
      </c>
      <c r="D70" s="17" t="s">
        <v>284</v>
      </c>
      <c r="E70" s="40" t="s">
        <v>54</v>
      </c>
      <c r="F70" s="28" t="s">
        <v>23</v>
      </c>
      <c r="G70" s="19">
        <v>2</v>
      </c>
      <c r="H70" s="33">
        <v>5519</v>
      </c>
      <c r="I70" s="192"/>
      <c r="J70" s="67" t="e">
        <f t="shared" si="0"/>
        <v>#DIV/0!</v>
      </c>
      <c r="K70" s="18">
        <v>104</v>
      </c>
      <c r="L70" s="190">
        <v>273000</v>
      </c>
      <c r="M70" s="189"/>
    </row>
    <row r="71" spans="1:13">
      <c r="A71">
        <v>41</v>
      </c>
      <c r="B71" s="140" t="s">
        <v>321</v>
      </c>
      <c r="C71" s="17" t="s">
        <v>83</v>
      </c>
      <c r="D71" s="17" t="s">
        <v>278</v>
      </c>
      <c r="E71" s="40" t="s">
        <v>54</v>
      </c>
      <c r="F71" s="28" t="s">
        <v>23</v>
      </c>
      <c r="G71" s="19">
        <v>1</v>
      </c>
      <c r="H71" s="33">
        <v>3382</v>
      </c>
      <c r="I71" s="192"/>
      <c r="J71" s="67" t="e">
        <f t="shared" si="0"/>
        <v>#DIV/0!</v>
      </c>
      <c r="K71" s="18">
        <v>80</v>
      </c>
      <c r="L71" s="190">
        <v>164000</v>
      </c>
      <c r="M71" s="189"/>
    </row>
    <row r="72" spans="1:13">
      <c r="A72">
        <v>42</v>
      </c>
      <c r="B72" s="140" t="s">
        <v>322</v>
      </c>
      <c r="C72" s="17" t="s">
        <v>83</v>
      </c>
      <c r="D72" s="17" t="s">
        <v>278</v>
      </c>
      <c r="E72" s="40" t="s">
        <v>54</v>
      </c>
      <c r="F72" s="28" t="s">
        <v>23</v>
      </c>
      <c r="G72" s="19">
        <v>3</v>
      </c>
      <c r="H72" s="33">
        <v>7732</v>
      </c>
      <c r="I72" s="192"/>
      <c r="J72" s="67" t="e">
        <f t="shared" si="0"/>
        <v>#DIV/0!</v>
      </c>
      <c r="K72" s="18">
        <v>191</v>
      </c>
      <c r="L72" s="190">
        <v>396000</v>
      </c>
      <c r="M72" s="189"/>
    </row>
    <row r="73" spans="1:13">
      <c r="A73">
        <v>43</v>
      </c>
      <c r="B73" s="140" t="s">
        <v>323</v>
      </c>
      <c r="C73" s="17" t="s">
        <v>83</v>
      </c>
      <c r="D73" s="17" t="s">
        <v>284</v>
      </c>
      <c r="E73" s="40" t="s">
        <v>54</v>
      </c>
      <c r="F73" s="28" t="s">
        <v>23</v>
      </c>
      <c r="G73" s="19">
        <v>3</v>
      </c>
      <c r="H73" s="33">
        <v>4529</v>
      </c>
      <c r="I73" s="192"/>
      <c r="J73" s="67" t="e">
        <f t="shared" si="0"/>
        <v>#DIV/0!</v>
      </c>
      <c r="K73" s="18">
        <v>94</v>
      </c>
      <c r="L73" s="190">
        <v>217000</v>
      </c>
      <c r="M73" s="189"/>
    </row>
    <row r="74" spans="1:13">
      <c r="A74">
        <v>44</v>
      </c>
      <c r="B74" s="140" t="s">
        <v>324</v>
      </c>
      <c r="C74" s="17" t="s">
        <v>83</v>
      </c>
      <c r="D74" s="17" t="s">
        <v>278</v>
      </c>
      <c r="E74" s="40" t="s">
        <v>54</v>
      </c>
      <c r="F74" s="28" t="s">
        <v>23</v>
      </c>
      <c r="G74" s="19">
        <v>1</v>
      </c>
      <c r="H74" s="33">
        <v>5975</v>
      </c>
      <c r="I74" s="192"/>
      <c r="J74" s="67" t="e">
        <f t="shared" si="0"/>
        <v>#DIV/0!</v>
      </c>
      <c r="K74" s="18">
        <v>127</v>
      </c>
      <c r="L74" s="190">
        <v>276300</v>
      </c>
      <c r="M74" s="189"/>
    </row>
    <row r="75" spans="1:13">
      <c r="A75">
        <v>45</v>
      </c>
      <c r="B75" s="140" t="s">
        <v>325</v>
      </c>
      <c r="C75" s="17" t="s">
        <v>83</v>
      </c>
      <c r="D75" s="17" t="s">
        <v>278</v>
      </c>
      <c r="E75" s="40" t="s">
        <v>54</v>
      </c>
      <c r="F75" s="28" t="s">
        <v>23</v>
      </c>
      <c r="G75" s="19">
        <v>2</v>
      </c>
      <c r="H75" s="33">
        <v>4644</v>
      </c>
      <c r="I75" s="192"/>
      <c r="J75" s="67" t="e">
        <f t="shared" si="0"/>
        <v>#DIV/0!</v>
      </c>
      <c r="K75" s="18">
        <v>116</v>
      </c>
      <c r="L75" s="190">
        <v>216000</v>
      </c>
      <c r="M75" s="189"/>
    </row>
    <row r="76" spans="1:13">
      <c r="A76">
        <v>46</v>
      </c>
      <c r="B76" s="140" t="s">
        <v>326</v>
      </c>
      <c r="C76" s="17" t="s">
        <v>83</v>
      </c>
      <c r="D76" s="17" t="s">
        <v>278</v>
      </c>
      <c r="E76" s="40" t="s">
        <v>54</v>
      </c>
      <c r="F76" s="28" t="s">
        <v>23</v>
      </c>
      <c r="G76" s="19">
        <v>2</v>
      </c>
      <c r="H76" s="33">
        <v>8334</v>
      </c>
      <c r="I76" s="192"/>
      <c r="J76" s="67" t="e">
        <f t="shared" si="0"/>
        <v>#DIV/0!</v>
      </c>
      <c r="K76" s="18">
        <v>166</v>
      </c>
      <c r="L76" s="190">
        <v>397000</v>
      </c>
      <c r="M76" s="189"/>
    </row>
    <row r="77" spans="1:13">
      <c r="A77">
        <v>47</v>
      </c>
      <c r="B77" s="140" t="s">
        <v>327</v>
      </c>
      <c r="C77" s="17" t="s">
        <v>83</v>
      </c>
      <c r="D77" s="17" t="s">
        <v>278</v>
      </c>
      <c r="E77" s="40" t="s">
        <v>54</v>
      </c>
      <c r="F77" s="28" t="s">
        <v>23</v>
      </c>
      <c r="G77" s="19">
        <v>2</v>
      </c>
      <c r="H77" s="33">
        <v>6144</v>
      </c>
      <c r="I77" s="192"/>
      <c r="J77" s="67" t="e">
        <f t="shared" si="0"/>
        <v>#DIV/0!</v>
      </c>
      <c r="K77" s="18">
        <v>135</v>
      </c>
      <c r="L77" s="190">
        <v>304000</v>
      </c>
      <c r="M77" s="189"/>
    </row>
    <row r="78" spans="1:13">
      <c r="A78">
        <v>48</v>
      </c>
      <c r="B78" s="140" t="s">
        <v>328</v>
      </c>
      <c r="C78" s="17" t="s">
        <v>83</v>
      </c>
      <c r="D78" s="17" t="s">
        <v>278</v>
      </c>
      <c r="E78" s="40" t="s">
        <v>54</v>
      </c>
      <c r="F78" s="28" t="s">
        <v>23</v>
      </c>
      <c r="G78" s="19">
        <v>2</v>
      </c>
      <c r="H78" s="33">
        <v>6193</v>
      </c>
      <c r="I78" s="192"/>
      <c r="J78" s="67" t="e">
        <f t="shared" si="0"/>
        <v>#DIV/0!</v>
      </c>
      <c r="K78" s="18">
        <v>126</v>
      </c>
      <c r="L78" s="190">
        <v>303000</v>
      </c>
      <c r="M78" s="189"/>
    </row>
    <row r="79" spans="1:13">
      <c r="A79">
        <v>49</v>
      </c>
      <c r="B79" s="140" t="s">
        <v>329</v>
      </c>
      <c r="C79" s="17" t="s">
        <v>83</v>
      </c>
      <c r="D79" s="17" t="s">
        <v>284</v>
      </c>
      <c r="E79" s="40" t="s">
        <v>54</v>
      </c>
      <c r="F79" s="28" t="s">
        <v>23</v>
      </c>
      <c r="G79" s="19">
        <v>2</v>
      </c>
      <c r="H79" s="33">
        <v>4240</v>
      </c>
      <c r="I79" s="192"/>
      <c r="J79" s="67" t="e">
        <f t="shared" si="0"/>
        <v>#DIV/0!</v>
      </c>
      <c r="K79" s="18">
        <v>112</v>
      </c>
      <c r="L79" s="190">
        <v>192000</v>
      </c>
      <c r="M79" s="189"/>
    </row>
    <row r="80" spans="1:13">
      <c r="A80">
        <v>50</v>
      </c>
      <c r="B80" s="140" t="s">
        <v>330</v>
      </c>
      <c r="C80" s="17" t="s">
        <v>83</v>
      </c>
      <c r="D80" s="17" t="s">
        <v>278</v>
      </c>
      <c r="E80" s="40" t="s">
        <v>54</v>
      </c>
      <c r="F80" s="28" t="s">
        <v>23</v>
      </c>
      <c r="G80" s="19">
        <v>1</v>
      </c>
      <c r="H80" s="33">
        <v>6183</v>
      </c>
      <c r="I80" s="192"/>
      <c r="J80" s="67" t="e">
        <f t="shared" si="0"/>
        <v>#DIV/0!</v>
      </c>
      <c r="K80" s="18">
        <v>113</v>
      </c>
      <c r="L80" s="190">
        <v>306000</v>
      </c>
      <c r="M80" s="189"/>
    </row>
    <row r="81" spans="1:13">
      <c r="A81">
        <v>51</v>
      </c>
      <c r="B81" s="140" t="s">
        <v>331</v>
      </c>
      <c r="C81" s="17" t="s">
        <v>83</v>
      </c>
      <c r="D81" s="17" t="s">
        <v>278</v>
      </c>
      <c r="E81" s="40" t="s">
        <v>54</v>
      </c>
      <c r="F81" s="28" t="s">
        <v>23</v>
      </c>
      <c r="G81" s="19">
        <v>2</v>
      </c>
      <c r="H81" s="33">
        <v>10691</v>
      </c>
      <c r="I81" s="192"/>
      <c r="J81" s="67" t="e">
        <f t="shared" si="0"/>
        <v>#DIV/0!</v>
      </c>
      <c r="K81" s="18">
        <v>253</v>
      </c>
      <c r="L81" s="190">
        <v>522000</v>
      </c>
      <c r="M81" s="189"/>
    </row>
    <row r="82" spans="1:13">
      <c r="A82">
        <v>52</v>
      </c>
      <c r="B82" s="140" t="s">
        <v>332</v>
      </c>
      <c r="C82" s="17" t="s">
        <v>83</v>
      </c>
      <c r="D82" s="17" t="s">
        <v>284</v>
      </c>
      <c r="E82" s="40" t="s">
        <v>54</v>
      </c>
      <c r="F82" s="28" t="s">
        <v>23</v>
      </c>
      <c r="G82" s="19">
        <v>3</v>
      </c>
      <c r="H82" s="33">
        <v>7391</v>
      </c>
      <c r="I82" s="192"/>
      <c r="J82" s="67" t="e">
        <f t="shared" si="0"/>
        <v>#DIV/0!</v>
      </c>
      <c r="K82" s="18">
        <v>176</v>
      </c>
      <c r="L82" s="190">
        <v>350000</v>
      </c>
      <c r="M82" s="189"/>
    </row>
    <row r="83" spans="1:13">
      <c r="A83">
        <v>53</v>
      </c>
      <c r="B83" s="140" t="s">
        <v>333</v>
      </c>
      <c r="C83" s="17" t="s">
        <v>83</v>
      </c>
      <c r="D83" s="17" t="s">
        <v>278</v>
      </c>
      <c r="E83" s="40" t="s">
        <v>54</v>
      </c>
      <c r="F83" s="28" t="s">
        <v>23</v>
      </c>
      <c r="G83" s="19">
        <v>3</v>
      </c>
      <c r="H83" s="33">
        <v>6334</v>
      </c>
      <c r="I83" s="192"/>
      <c r="J83" s="67" t="e">
        <f t="shared" si="0"/>
        <v>#DIV/0!</v>
      </c>
      <c r="K83" s="18">
        <v>134</v>
      </c>
      <c r="L83" s="190">
        <v>315000</v>
      </c>
      <c r="M83" s="189"/>
    </row>
    <row r="84" spans="1:13">
      <c r="A84">
        <v>54</v>
      </c>
      <c r="B84" s="140" t="s">
        <v>334</v>
      </c>
      <c r="C84" s="17" t="s">
        <v>83</v>
      </c>
      <c r="D84" s="17" t="s">
        <v>284</v>
      </c>
      <c r="E84" s="40" t="s">
        <v>54</v>
      </c>
      <c r="F84" s="28" t="s">
        <v>23</v>
      </c>
      <c r="G84" s="19">
        <v>3</v>
      </c>
      <c r="H84" s="33">
        <v>6045</v>
      </c>
      <c r="I84" s="192"/>
      <c r="J84" s="67" t="e">
        <f t="shared" si="0"/>
        <v>#DIV/0!</v>
      </c>
      <c r="K84" s="18">
        <v>162</v>
      </c>
      <c r="L84" s="190">
        <v>287000</v>
      </c>
      <c r="M84" s="189"/>
    </row>
    <row r="85" spans="1:13">
      <c r="A85">
        <v>55</v>
      </c>
      <c r="B85" s="140" t="s">
        <v>335</v>
      </c>
      <c r="C85" s="17" t="s">
        <v>83</v>
      </c>
      <c r="D85" s="17" t="s">
        <v>278</v>
      </c>
      <c r="E85" s="40" t="s">
        <v>54</v>
      </c>
      <c r="F85" s="28" t="s">
        <v>23</v>
      </c>
      <c r="G85" s="19">
        <v>2</v>
      </c>
      <c r="H85" s="33">
        <v>6056</v>
      </c>
      <c r="I85" s="192"/>
      <c r="J85" s="67" t="e">
        <f t="shared" si="0"/>
        <v>#DIV/0!</v>
      </c>
      <c r="K85" s="18">
        <v>120</v>
      </c>
      <c r="L85" s="190">
        <v>287000</v>
      </c>
      <c r="M85" s="189"/>
    </row>
    <row r="86" spans="1:13">
      <c r="A86">
        <v>56</v>
      </c>
      <c r="B86" s="140" t="s">
        <v>336</v>
      </c>
      <c r="C86" s="17" t="s">
        <v>83</v>
      </c>
      <c r="D86" s="17" t="s">
        <v>278</v>
      </c>
      <c r="E86" s="40" t="s">
        <v>54</v>
      </c>
      <c r="F86" s="28" t="s">
        <v>23</v>
      </c>
      <c r="G86" s="19">
        <v>2</v>
      </c>
      <c r="H86" s="33">
        <v>5559</v>
      </c>
      <c r="I86" s="192"/>
      <c r="J86" s="67" t="e">
        <f t="shared" si="0"/>
        <v>#DIV/0!</v>
      </c>
      <c r="K86" s="18">
        <v>128</v>
      </c>
      <c r="L86" s="190">
        <v>270000</v>
      </c>
      <c r="M86" s="189"/>
    </row>
    <row r="87" spans="1:13">
      <c r="A87">
        <v>57</v>
      </c>
      <c r="B87" s="140" t="s">
        <v>337</v>
      </c>
      <c r="C87" s="17" t="s">
        <v>83</v>
      </c>
      <c r="D87" s="17" t="s">
        <v>278</v>
      </c>
      <c r="E87" s="40" t="s">
        <v>54</v>
      </c>
      <c r="F87" s="28" t="s">
        <v>23</v>
      </c>
      <c r="G87" s="19">
        <v>2</v>
      </c>
      <c r="H87" s="33">
        <v>6707</v>
      </c>
      <c r="I87" s="192"/>
      <c r="J87" s="67" t="e">
        <f t="shared" si="0"/>
        <v>#DIV/0!</v>
      </c>
      <c r="K87" s="18">
        <v>197</v>
      </c>
      <c r="L87" s="190">
        <v>305000</v>
      </c>
      <c r="M87" s="189"/>
    </row>
    <row r="88" spans="1:13">
      <c r="A88">
        <v>58</v>
      </c>
      <c r="B88" s="140" t="s">
        <v>338</v>
      </c>
      <c r="C88" s="17" t="s">
        <v>83</v>
      </c>
      <c r="D88" s="17" t="s">
        <v>278</v>
      </c>
      <c r="E88" s="40" t="s">
        <v>54</v>
      </c>
      <c r="F88" s="28" t="s">
        <v>23</v>
      </c>
      <c r="G88" s="19">
        <v>3</v>
      </c>
      <c r="H88" s="33">
        <v>6330</v>
      </c>
      <c r="I88" s="192"/>
      <c r="J88" s="67" t="e">
        <f t="shared" si="0"/>
        <v>#DIV/0!</v>
      </c>
      <c r="K88" s="18">
        <v>110</v>
      </c>
      <c r="L88" s="190">
        <v>312000</v>
      </c>
      <c r="M88" s="189"/>
    </row>
    <row r="89" spans="1:13">
      <c r="A89">
        <v>59</v>
      </c>
      <c r="B89" s="140" t="s">
        <v>339</v>
      </c>
      <c r="C89" s="17" t="s">
        <v>83</v>
      </c>
      <c r="D89" s="17" t="s">
        <v>284</v>
      </c>
      <c r="E89" s="40" t="s">
        <v>54</v>
      </c>
      <c r="F89" s="28" t="s">
        <v>23</v>
      </c>
      <c r="G89" s="19">
        <v>2</v>
      </c>
      <c r="H89" s="33">
        <v>4244</v>
      </c>
      <c r="I89" s="192"/>
      <c r="J89" s="67" t="e">
        <f t="shared" si="0"/>
        <v>#DIV/0!</v>
      </c>
      <c r="K89" s="18">
        <v>172</v>
      </c>
      <c r="L89" s="190">
        <v>194000</v>
      </c>
      <c r="M89" s="189"/>
    </row>
    <row r="90" spans="1:13">
      <c r="A90">
        <v>60</v>
      </c>
      <c r="B90" s="140" t="s">
        <v>340</v>
      </c>
      <c r="C90" s="17" t="s">
        <v>83</v>
      </c>
      <c r="D90" s="17" t="s">
        <v>284</v>
      </c>
      <c r="E90" s="40" t="s">
        <v>54</v>
      </c>
      <c r="F90" s="28" t="s">
        <v>23</v>
      </c>
      <c r="G90" s="19">
        <v>2</v>
      </c>
      <c r="H90" s="33">
        <v>6007</v>
      </c>
      <c r="I90" s="192"/>
      <c r="J90" s="67" t="e">
        <f t="shared" si="0"/>
        <v>#DIV/0!</v>
      </c>
      <c r="K90" s="18">
        <v>123</v>
      </c>
      <c r="L90" s="190">
        <v>288000</v>
      </c>
      <c r="M90" s="189"/>
    </row>
    <row r="91" spans="1:13">
      <c r="A91">
        <v>61</v>
      </c>
      <c r="B91" s="140" t="s">
        <v>341</v>
      </c>
      <c r="C91" s="17" t="s">
        <v>83</v>
      </c>
      <c r="D91" s="17" t="s">
        <v>284</v>
      </c>
      <c r="E91" s="40" t="s">
        <v>54</v>
      </c>
      <c r="F91" s="28" t="s">
        <v>23</v>
      </c>
      <c r="G91" s="19">
        <v>3</v>
      </c>
      <c r="H91" s="33">
        <v>5190</v>
      </c>
      <c r="I91" s="192"/>
      <c r="J91" s="67" t="e">
        <f t="shared" si="0"/>
        <v>#DIV/0!</v>
      </c>
      <c r="K91" s="18">
        <v>165</v>
      </c>
      <c r="L91" s="190">
        <v>236000</v>
      </c>
      <c r="M91" s="189"/>
    </row>
    <row r="92" spans="1:13">
      <c r="A92">
        <v>62</v>
      </c>
      <c r="B92" s="140" t="s">
        <v>342</v>
      </c>
      <c r="C92" s="17" t="s">
        <v>83</v>
      </c>
      <c r="D92" s="17" t="s">
        <v>278</v>
      </c>
      <c r="E92" s="40" t="s">
        <v>54</v>
      </c>
      <c r="F92" s="28" t="s">
        <v>23</v>
      </c>
      <c r="G92" s="19">
        <v>2</v>
      </c>
      <c r="H92" s="33">
        <v>5049</v>
      </c>
      <c r="I92" s="192"/>
      <c r="J92" s="67" t="e">
        <f t="shared" si="0"/>
        <v>#DIV/0!</v>
      </c>
      <c r="K92" s="18">
        <v>88</v>
      </c>
      <c r="L92" s="190">
        <v>246000</v>
      </c>
      <c r="M92" s="189"/>
    </row>
    <row r="93" spans="1:13">
      <c r="A93">
        <v>63</v>
      </c>
      <c r="B93" s="140" t="s">
        <v>343</v>
      </c>
      <c r="C93" s="17" t="s">
        <v>83</v>
      </c>
      <c r="D93" s="17" t="s">
        <v>278</v>
      </c>
      <c r="E93" s="40" t="s">
        <v>54</v>
      </c>
      <c r="F93" s="28" t="s">
        <v>23</v>
      </c>
      <c r="G93" s="19">
        <v>1</v>
      </c>
      <c r="H93" s="33">
        <v>5717</v>
      </c>
      <c r="I93" s="192"/>
      <c r="J93" s="67" t="e">
        <f t="shared" si="0"/>
        <v>#DIV/0!</v>
      </c>
      <c r="K93" s="18">
        <v>107</v>
      </c>
      <c r="L93" s="190">
        <v>285000</v>
      </c>
      <c r="M93" s="189"/>
    </row>
    <row r="94" spans="1:13">
      <c r="A94">
        <v>64</v>
      </c>
      <c r="B94" s="140" t="s">
        <v>344</v>
      </c>
      <c r="C94" s="17" t="s">
        <v>83</v>
      </c>
      <c r="D94" s="17" t="s">
        <v>278</v>
      </c>
      <c r="E94" s="40" t="s">
        <v>54</v>
      </c>
      <c r="F94" s="28" t="s">
        <v>23</v>
      </c>
      <c r="G94" s="19">
        <v>2</v>
      </c>
      <c r="H94" s="33">
        <v>3738</v>
      </c>
      <c r="I94" s="192"/>
      <c r="J94" s="67" t="e">
        <f t="shared" si="0"/>
        <v>#DIV/0!</v>
      </c>
      <c r="K94" s="18">
        <v>108</v>
      </c>
      <c r="L94" s="190">
        <v>168000</v>
      </c>
      <c r="M94" s="189"/>
    </row>
    <row r="95" spans="1:13">
      <c r="A95">
        <v>65</v>
      </c>
      <c r="B95" s="140" t="s">
        <v>345</v>
      </c>
      <c r="C95" s="17" t="s">
        <v>83</v>
      </c>
      <c r="D95" s="17" t="s">
        <v>284</v>
      </c>
      <c r="E95" s="40" t="s">
        <v>54</v>
      </c>
      <c r="F95" s="28" t="s">
        <v>23</v>
      </c>
      <c r="G95" s="19">
        <v>3</v>
      </c>
      <c r="H95" s="33">
        <v>6684</v>
      </c>
      <c r="I95" s="192"/>
      <c r="J95" s="67" t="e">
        <f t="shared" si="0"/>
        <v>#DIV/0!</v>
      </c>
      <c r="K95" s="18">
        <v>174</v>
      </c>
      <c r="L95" s="190">
        <v>316800</v>
      </c>
      <c r="M95" s="189"/>
    </row>
    <row r="96" spans="1:13">
      <c r="A96">
        <v>66</v>
      </c>
      <c r="B96" s="140" t="s">
        <v>346</v>
      </c>
      <c r="C96" s="17" t="s">
        <v>83</v>
      </c>
      <c r="D96" s="17" t="s">
        <v>278</v>
      </c>
      <c r="E96" s="40" t="s">
        <v>54</v>
      </c>
      <c r="F96" s="28" t="s">
        <v>23</v>
      </c>
      <c r="G96" s="19">
        <v>1</v>
      </c>
      <c r="H96" s="33">
        <v>5859</v>
      </c>
      <c r="I96" s="192"/>
      <c r="J96" s="67" t="e">
        <f t="shared" si="0"/>
        <v>#DIV/0!</v>
      </c>
      <c r="K96" s="18">
        <v>106</v>
      </c>
      <c r="L96" s="190">
        <v>293000</v>
      </c>
      <c r="M96" s="189"/>
    </row>
    <row r="97" spans="1:13">
      <c r="A97">
        <v>67</v>
      </c>
      <c r="B97" s="140" t="s">
        <v>347</v>
      </c>
      <c r="C97" s="17" t="s">
        <v>83</v>
      </c>
      <c r="D97" s="17" t="s">
        <v>284</v>
      </c>
      <c r="E97" s="40" t="s">
        <v>54</v>
      </c>
      <c r="F97" s="28" t="s">
        <v>23</v>
      </c>
      <c r="G97" s="19">
        <v>3</v>
      </c>
      <c r="H97" s="33">
        <v>5245</v>
      </c>
      <c r="I97" s="192"/>
      <c r="J97" s="67" t="e">
        <f t="shared" si="0"/>
        <v>#DIV/0!</v>
      </c>
      <c r="K97" s="18">
        <v>155</v>
      </c>
      <c r="L97" s="190">
        <v>242000</v>
      </c>
      <c r="M97" s="189"/>
    </row>
    <row r="98" spans="1:13">
      <c r="A98">
        <v>68</v>
      </c>
      <c r="B98" s="140" t="s">
        <v>348</v>
      </c>
      <c r="C98" s="17" t="s">
        <v>83</v>
      </c>
      <c r="D98" s="17" t="s">
        <v>278</v>
      </c>
      <c r="E98" s="40" t="s">
        <v>54</v>
      </c>
      <c r="F98" s="28" t="s">
        <v>23</v>
      </c>
      <c r="G98" s="19">
        <v>1</v>
      </c>
      <c r="H98" s="33">
        <v>5869</v>
      </c>
      <c r="I98" s="192"/>
      <c r="J98" s="67" t="e">
        <f t="shared" ref="J98:J161" si="1">+H98/I98</f>
        <v>#DIV/0!</v>
      </c>
      <c r="K98" s="18">
        <v>137</v>
      </c>
      <c r="L98" s="190">
        <v>282000</v>
      </c>
      <c r="M98" s="189"/>
    </row>
    <row r="99" spans="1:13">
      <c r="A99">
        <v>69</v>
      </c>
      <c r="B99" s="140" t="s">
        <v>349</v>
      </c>
      <c r="C99" s="17" t="s">
        <v>83</v>
      </c>
      <c r="D99" s="17" t="s">
        <v>278</v>
      </c>
      <c r="E99" s="40" t="s">
        <v>54</v>
      </c>
      <c r="F99" s="28" t="s">
        <v>23</v>
      </c>
      <c r="G99" s="19">
        <v>1</v>
      </c>
      <c r="H99" s="33">
        <v>4707</v>
      </c>
      <c r="I99" s="192"/>
      <c r="J99" s="67" t="e">
        <f t="shared" si="1"/>
        <v>#DIV/0!</v>
      </c>
      <c r="K99" s="18">
        <v>98</v>
      </c>
      <c r="L99" s="190">
        <v>219000</v>
      </c>
      <c r="M99" s="189"/>
    </row>
    <row r="100" spans="1:13">
      <c r="A100">
        <v>70</v>
      </c>
      <c r="B100" s="140" t="s">
        <v>350</v>
      </c>
      <c r="C100" s="17" t="s">
        <v>83</v>
      </c>
      <c r="D100" s="17" t="s">
        <v>278</v>
      </c>
      <c r="E100" s="40" t="s">
        <v>54</v>
      </c>
      <c r="F100" s="28" t="s">
        <v>23</v>
      </c>
      <c r="G100" s="19">
        <v>1</v>
      </c>
      <c r="H100" s="33">
        <v>2854</v>
      </c>
      <c r="I100" s="192"/>
      <c r="J100" s="67" t="e">
        <f t="shared" si="1"/>
        <v>#DIV/0!</v>
      </c>
      <c r="K100" s="18">
        <v>55</v>
      </c>
      <c r="L100" s="190">
        <v>135000</v>
      </c>
      <c r="M100" s="189"/>
    </row>
    <row r="101" spans="1:13">
      <c r="A101">
        <v>71</v>
      </c>
      <c r="B101" s="140" t="s">
        <v>351</v>
      </c>
      <c r="C101" s="17" t="s">
        <v>83</v>
      </c>
      <c r="D101" s="17" t="s">
        <v>278</v>
      </c>
      <c r="E101" s="40" t="s">
        <v>54</v>
      </c>
      <c r="F101" s="28" t="s">
        <v>23</v>
      </c>
      <c r="G101" s="19">
        <v>2</v>
      </c>
      <c r="H101" s="33">
        <v>7942</v>
      </c>
      <c r="I101" s="192"/>
      <c r="J101" s="67" t="e">
        <f t="shared" si="1"/>
        <v>#DIV/0!</v>
      </c>
      <c r="K101" s="18">
        <v>188</v>
      </c>
      <c r="L101" s="190">
        <v>389000</v>
      </c>
      <c r="M101" s="189"/>
    </row>
    <row r="102" spans="1:13">
      <c r="A102">
        <v>72</v>
      </c>
      <c r="B102" s="140" t="s">
        <v>352</v>
      </c>
      <c r="C102" s="17" t="s">
        <v>83</v>
      </c>
      <c r="D102" s="17" t="s">
        <v>278</v>
      </c>
      <c r="E102" s="40" t="s">
        <v>54</v>
      </c>
      <c r="F102" s="28" t="s">
        <v>23</v>
      </c>
      <c r="G102" s="19">
        <v>2</v>
      </c>
      <c r="H102" s="33">
        <v>5344</v>
      </c>
      <c r="I102" s="192"/>
      <c r="J102" s="67" t="e">
        <f t="shared" si="1"/>
        <v>#DIV/0!</v>
      </c>
      <c r="K102" s="18">
        <v>113</v>
      </c>
      <c r="L102" s="190">
        <v>257000</v>
      </c>
      <c r="M102" s="189"/>
    </row>
    <row r="103" spans="1:13">
      <c r="A103">
        <v>73</v>
      </c>
      <c r="B103" s="140" t="s">
        <v>353</v>
      </c>
      <c r="C103" s="17" t="s">
        <v>83</v>
      </c>
      <c r="D103" s="17" t="s">
        <v>278</v>
      </c>
      <c r="E103" s="40" t="s">
        <v>54</v>
      </c>
      <c r="F103" s="28" t="s">
        <v>23</v>
      </c>
      <c r="G103" s="19">
        <v>2</v>
      </c>
      <c r="H103" s="33">
        <v>7597</v>
      </c>
      <c r="I103" s="192"/>
      <c r="J103" s="67" t="e">
        <f t="shared" si="1"/>
        <v>#DIV/0!</v>
      </c>
      <c r="K103" s="18">
        <v>287</v>
      </c>
      <c r="L103" s="190">
        <v>305000</v>
      </c>
      <c r="M103" s="189"/>
    </row>
    <row r="104" spans="1:13">
      <c r="A104">
        <v>74</v>
      </c>
      <c r="B104" s="140" t="s">
        <v>354</v>
      </c>
      <c r="C104" s="17" t="s">
        <v>83</v>
      </c>
      <c r="D104" s="17" t="s">
        <v>284</v>
      </c>
      <c r="E104" s="40" t="s">
        <v>54</v>
      </c>
      <c r="F104" s="28" t="s">
        <v>23</v>
      </c>
      <c r="G104" s="19">
        <v>2</v>
      </c>
      <c r="H104" s="33">
        <v>4961</v>
      </c>
      <c r="I104" s="192"/>
      <c r="J104" s="67" t="e">
        <f t="shared" si="1"/>
        <v>#DIV/0!</v>
      </c>
      <c r="K104" s="18">
        <v>137</v>
      </c>
      <c r="L104" s="190">
        <v>226000</v>
      </c>
      <c r="M104" s="189"/>
    </row>
    <row r="105" spans="1:13">
      <c r="A105">
        <v>75</v>
      </c>
      <c r="B105" s="140" t="s">
        <v>355</v>
      </c>
      <c r="C105" s="17" t="s">
        <v>83</v>
      </c>
      <c r="D105" s="17" t="s">
        <v>278</v>
      </c>
      <c r="E105" s="40" t="s">
        <v>54</v>
      </c>
      <c r="F105" s="28" t="s">
        <v>23</v>
      </c>
      <c r="G105" s="19">
        <v>2</v>
      </c>
      <c r="H105" s="33">
        <v>8128</v>
      </c>
      <c r="I105" s="192"/>
      <c r="J105" s="67" t="e">
        <f t="shared" si="1"/>
        <v>#DIV/0!</v>
      </c>
      <c r="K105" s="18">
        <v>170</v>
      </c>
      <c r="L105" s="190">
        <v>400000</v>
      </c>
      <c r="M105" s="189"/>
    </row>
    <row r="106" spans="1:13">
      <c r="A106">
        <v>76</v>
      </c>
      <c r="B106" s="140" t="s">
        <v>356</v>
      </c>
      <c r="C106" s="17" t="s">
        <v>83</v>
      </c>
      <c r="D106" s="17" t="s">
        <v>284</v>
      </c>
      <c r="E106" s="40" t="s">
        <v>54</v>
      </c>
      <c r="F106" s="28" t="s">
        <v>23</v>
      </c>
      <c r="G106" s="19">
        <v>2</v>
      </c>
      <c r="H106" s="33">
        <v>5779</v>
      </c>
      <c r="I106" s="192"/>
      <c r="J106" s="67" t="e">
        <f t="shared" si="1"/>
        <v>#DIV/0!</v>
      </c>
      <c r="K106" s="18">
        <v>146</v>
      </c>
      <c r="L106" s="190">
        <v>275000</v>
      </c>
      <c r="M106" s="189"/>
    </row>
    <row r="107" spans="1:13">
      <c r="A107">
        <v>77</v>
      </c>
      <c r="B107" s="140" t="s">
        <v>357</v>
      </c>
      <c r="C107" s="17" t="s">
        <v>83</v>
      </c>
      <c r="D107" s="17" t="s">
        <v>278</v>
      </c>
      <c r="E107" s="40" t="s">
        <v>54</v>
      </c>
      <c r="F107" s="28" t="s">
        <v>23</v>
      </c>
      <c r="G107" s="19">
        <v>1</v>
      </c>
      <c r="H107" s="33">
        <v>5234</v>
      </c>
      <c r="I107" s="192"/>
      <c r="J107" s="67" t="e">
        <f t="shared" si="1"/>
        <v>#DIV/0!</v>
      </c>
      <c r="K107" s="18">
        <v>160</v>
      </c>
      <c r="L107" s="190">
        <v>226000</v>
      </c>
      <c r="M107" s="189"/>
    </row>
    <row r="108" spans="1:13">
      <c r="A108">
        <v>78</v>
      </c>
      <c r="B108" s="140" t="s">
        <v>358</v>
      </c>
      <c r="C108" s="17" t="s">
        <v>83</v>
      </c>
      <c r="D108" s="17" t="s">
        <v>278</v>
      </c>
      <c r="E108" s="40" t="s">
        <v>54</v>
      </c>
      <c r="F108" s="28" t="s">
        <v>23</v>
      </c>
      <c r="G108" s="19">
        <v>2</v>
      </c>
      <c r="H108" s="33">
        <v>5306</v>
      </c>
      <c r="I108" s="192"/>
      <c r="J108" s="67" t="e">
        <f t="shared" si="1"/>
        <v>#DIV/0!</v>
      </c>
      <c r="K108" s="18">
        <v>112</v>
      </c>
      <c r="L108" s="190">
        <v>253000</v>
      </c>
      <c r="M108" s="189"/>
    </row>
    <row r="109" spans="1:13">
      <c r="A109">
        <v>79</v>
      </c>
      <c r="B109" s="140" t="s">
        <v>359</v>
      </c>
      <c r="C109" s="17" t="s">
        <v>83</v>
      </c>
      <c r="D109" s="17" t="s">
        <v>278</v>
      </c>
      <c r="E109" s="40" t="s">
        <v>54</v>
      </c>
      <c r="F109" s="28" t="s">
        <v>23</v>
      </c>
      <c r="G109" s="19">
        <v>2</v>
      </c>
      <c r="H109" s="33">
        <v>5758</v>
      </c>
      <c r="I109" s="192"/>
      <c r="J109" s="67" t="e">
        <f t="shared" si="1"/>
        <v>#DIV/0!</v>
      </c>
      <c r="K109" s="18">
        <v>145</v>
      </c>
      <c r="L109" s="190">
        <v>263000</v>
      </c>
      <c r="M109" s="189"/>
    </row>
    <row r="110" spans="1:13">
      <c r="A110">
        <v>80</v>
      </c>
      <c r="B110" s="140" t="s">
        <v>360</v>
      </c>
      <c r="C110" s="17" t="s">
        <v>83</v>
      </c>
      <c r="D110" s="17" t="s">
        <v>278</v>
      </c>
      <c r="E110" s="40" t="s">
        <v>54</v>
      </c>
      <c r="F110" s="28" t="s">
        <v>23</v>
      </c>
      <c r="G110" s="19">
        <v>2</v>
      </c>
      <c r="H110" s="33">
        <v>6391</v>
      </c>
      <c r="I110" s="192"/>
      <c r="J110" s="67" t="e">
        <f t="shared" si="1"/>
        <v>#DIV/0!</v>
      </c>
      <c r="K110" s="18">
        <v>136</v>
      </c>
      <c r="L110" s="190">
        <v>309000</v>
      </c>
      <c r="M110" s="189"/>
    </row>
    <row r="111" spans="1:13">
      <c r="A111">
        <v>81</v>
      </c>
      <c r="B111" s="140" t="s">
        <v>361</v>
      </c>
      <c r="C111" s="17" t="s">
        <v>83</v>
      </c>
      <c r="D111" s="17" t="s">
        <v>284</v>
      </c>
      <c r="E111" s="40" t="s">
        <v>54</v>
      </c>
      <c r="F111" s="28" t="s">
        <v>23</v>
      </c>
      <c r="G111" s="19">
        <v>3</v>
      </c>
      <c r="H111" s="33">
        <v>4433</v>
      </c>
      <c r="I111" s="192"/>
      <c r="J111" s="67" t="e">
        <f t="shared" si="1"/>
        <v>#DIV/0!</v>
      </c>
      <c r="K111" s="18">
        <v>130</v>
      </c>
      <c r="L111" s="190">
        <v>210000</v>
      </c>
      <c r="M111" s="189"/>
    </row>
    <row r="112" spans="1:13">
      <c r="A112">
        <v>82</v>
      </c>
      <c r="B112" s="140" t="s">
        <v>362</v>
      </c>
      <c r="C112" s="17" t="s">
        <v>83</v>
      </c>
      <c r="D112" s="17" t="s">
        <v>284</v>
      </c>
      <c r="E112" s="40" t="s">
        <v>54</v>
      </c>
      <c r="F112" s="28" t="s">
        <v>23</v>
      </c>
      <c r="G112" s="19">
        <v>2</v>
      </c>
      <c r="H112" s="33">
        <v>7781</v>
      </c>
      <c r="I112" s="192"/>
      <c r="J112" s="67" t="e">
        <f t="shared" si="1"/>
        <v>#DIV/0!</v>
      </c>
      <c r="K112" s="18">
        <v>217</v>
      </c>
      <c r="L112" s="190">
        <v>374000</v>
      </c>
      <c r="M112" s="189"/>
    </row>
    <row r="113" spans="1:13">
      <c r="A113">
        <v>83</v>
      </c>
      <c r="B113" s="140" t="s">
        <v>363</v>
      </c>
      <c r="C113" s="17" t="s">
        <v>83</v>
      </c>
      <c r="D113" s="17" t="s">
        <v>284</v>
      </c>
      <c r="E113" s="40" t="s">
        <v>54</v>
      </c>
      <c r="F113" s="28" t="s">
        <v>23</v>
      </c>
      <c r="G113" s="19">
        <v>3</v>
      </c>
      <c r="H113" s="33">
        <v>4914</v>
      </c>
      <c r="I113" s="192"/>
      <c r="J113" s="67" t="e">
        <f t="shared" si="1"/>
        <v>#DIV/0!</v>
      </c>
      <c r="K113" s="18">
        <v>140</v>
      </c>
      <c r="L113" s="190">
        <v>233000</v>
      </c>
      <c r="M113" s="189"/>
    </row>
    <row r="114" spans="1:13">
      <c r="A114">
        <v>84</v>
      </c>
      <c r="B114" s="140" t="s">
        <v>364</v>
      </c>
      <c r="C114" s="17" t="s">
        <v>83</v>
      </c>
      <c r="D114" s="17" t="s">
        <v>284</v>
      </c>
      <c r="E114" s="40" t="s">
        <v>54</v>
      </c>
      <c r="F114" s="28" t="s">
        <v>23</v>
      </c>
      <c r="G114" s="19">
        <v>2</v>
      </c>
      <c r="H114" s="33">
        <v>4818</v>
      </c>
      <c r="I114" s="192"/>
      <c r="J114" s="67" t="e">
        <f t="shared" si="1"/>
        <v>#DIV/0!</v>
      </c>
      <c r="K114" s="18">
        <v>108</v>
      </c>
      <c r="L114" s="190">
        <v>233000</v>
      </c>
      <c r="M114" s="189"/>
    </row>
    <row r="115" spans="1:13">
      <c r="A115">
        <v>85</v>
      </c>
      <c r="B115" s="140" t="s">
        <v>365</v>
      </c>
      <c r="C115" s="17" t="s">
        <v>83</v>
      </c>
      <c r="D115" s="17" t="s">
        <v>282</v>
      </c>
      <c r="E115" s="40" t="s">
        <v>54</v>
      </c>
      <c r="F115" s="28" t="s">
        <v>23</v>
      </c>
      <c r="G115" s="19">
        <v>2</v>
      </c>
      <c r="H115" s="33">
        <v>5109</v>
      </c>
      <c r="I115" s="192"/>
      <c r="J115" s="67" t="e">
        <f t="shared" si="1"/>
        <v>#DIV/0!</v>
      </c>
      <c r="K115" s="18">
        <v>102</v>
      </c>
      <c r="L115" s="190">
        <v>253000</v>
      </c>
      <c r="M115" s="189"/>
    </row>
    <row r="116" spans="1:13">
      <c r="A116">
        <v>86</v>
      </c>
      <c r="B116" s="140" t="s">
        <v>366</v>
      </c>
      <c r="C116" s="17" t="s">
        <v>83</v>
      </c>
      <c r="D116" s="17" t="s">
        <v>278</v>
      </c>
      <c r="E116" s="40" t="s">
        <v>54</v>
      </c>
      <c r="F116" s="28" t="s">
        <v>23</v>
      </c>
      <c r="G116" s="19">
        <v>2</v>
      </c>
      <c r="H116" s="33">
        <v>10898</v>
      </c>
      <c r="I116" s="192"/>
      <c r="J116" s="67" t="e">
        <f t="shared" si="1"/>
        <v>#DIV/0!</v>
      </c>
      <c r="K116" s="18">
        <v>216</v>
      </c>
      <c r="L116" s="190">
        <v>539000</v>
      </c>
      <c r="M116" s="189"/>
    </row>
    <row r="117" spans="1:13">
      <c r="A117">
        <v>87</v>
      </c>
      <c r="B117" s="140" t="s">
        <v>367</v>
      </c>
      <c r="C117" s="17" t="s">
        <v>83</v>
      </c>
      <c r="D117" s="17" t="s">
        <v>278</v>
      </c>
      <c r="E117" s="40" t="s">
        <v>54</v>
      </c>
      <c r="F117" s="28" t="s">
        <v>23</v>
      </c>
      <c r="G117" s="19">
        <v>2</v>
      </c>
      <c r="H117" s="33">
        <v>5462</v>
      </c>
      <c r="I117" s="192"/>
      <c r="J117" s="67" t="e">
        <f t="shared" si="1"/>
        <v>#DIV/0!</v>
      </c>
      <c r="K117" s="18">
        <v>69</v>
      </c>
      <c r="L117" s="190">
        <v>287000</v>
      </c>
      <c r="M117" s="189"/>
    </row>
    <row r="118" spans="1:13">
      <c r="A118">
        <v>88</v>
      </c>
      <c r="B118" s="140" t="s">
        <v>368</v>
      </c>
      <c r="C118" s="17" t="s">
        <v>83</v>
      </c>
      <c r="D118" s="17" t="s">
        <v>278</v>
      </c>
      <c r="E118" s="40" t="s">
        <v>54</v>
      </c>
      <c r="F118" s="28" t="s">
        <v>23</v>
      </c>
      <c r="G118" s="19">
        <v>2</v>
      </c>
      <c r="H118" s="33">
        <v>9213</v>
      </c>
      <c r="I118" s="192"/>
      <c r="J118" s="67" t="e">
        <f t="shared" si="1"/>
        <v>#DIV/0!</v>
      </c>
      <c r="K118" s="18">
        <v>208</v>
      </c>
      <c r="L118" s="190">
        <v>434000</v>
      </c>
      <c r="M118" s="189"/>
    </row>
    <row r="119" spans="1:13">
      <c r="A119">
        <v>89</v>
      </c>
      <c r="B119" s="140" t="s">
        <v>369</v>
      </c>
      <c r="C119" s="17" t="s">
        <v>83</v>
      </c>
      <c r="D119" s="17" t="s">
        <v>278</v>
      </c>
      <c r="E119" s="40" t="s">
        <v>54</v>
      </c>
      <c r="F119" s="28" t="s">
        <v>23</v>
      </c>
      <c r="G119" s="19">
        <v>3</v>
      </c>
      <c r="H119" s="33">
        <v>8341</v>
      </c>
      <c r="I119" s="192"/>
      <c r="J119" s="67" t="e">
        <f t="shared" si="1"/>
        <v>#DIV/0!</v>
      </c>
      <c r="K119" s="18">
        <v>221</v>
      </c>
      <c r="L119" s="190">
        <v>385000</v>
      </c>
      <c r="M119" s="189"/>
    </row>
    <row r="120" spans="1:13">
      <c r="A120">
        <v>90</v>
      </c>
      <c r="B120" s="140" t="s">
        <v>370</v>
      </c>
      <c r="C120" s="17" t="s">
        <v>83</v>
      </c>
      <c r="D120" s="17" t="s">
        <v>284</v>
      </c>
      <c r="E120" s="40" t="s">
        <v>54</v>
      </c>
      <c r="F120" s="28" t="s">
        <v>23</v>
      </c>
      <c r="G120" s="19">
        <v>3</v>
      </c>
      <c r="H120" s="33">
        <v>6178</v>
      </c>
      <c r="I120" s="192"/>
      <c r="J120" s="67" t="e">
        <f t="shared" si="1"/>
        <v>#DIV/0!</v>
      </c>
      <c r="K120" s="18">
        <v>175</v>
      </c>
      <c r="L120" s="190">
        <v>294000</v>
      </c>
      <c r="M120" s="189"/>
    </row>
    <row r="121" spans="1:13">
      <c r="A121">
        <v>91</v>
      </c>
      <c r="B121" s="140" t="s">
        <v>371</v>
      </c>
      <c r="C121" s="17" t="s">
        <v>83</v>
      </c>
      <c r="D121" s="17" t="s">
        <v>284</v>
      </c>
      <c r="E121" s="40" t="s">
        <v>54</v>
      </c>
      <c r="F121" s="28" t="s">
        <v>23</v>
      </c>
      <c r="G121" s="19">
        <v>2</v>
      </c>
      <c r="H121" s="33">
        <v>5528</v>
      </c>
      <c r="I121" s="192"/>
      <c r="J121" s="67" t="e">
        <f t="shared" si="1"/>
        <v>#DIV/0!</v>
      </c>
      <c r="K121" s="18">
        <v>125</v>
      </c>
      <c r="L121" s="190">
        <v>261000</v>
      </c>
      <c r="M121" s="189"/>
    </row>
    <row r="122" spans="1:13">
      <c r="A122">
        <v>92</v>
      </c>
      <c r="B122" s="140" t="s">
        <v>372</v>
      </c>
      <c r="C122" s="17" t="s">
        <v>83</v>
      </c>
      <c r="D122" s="17" t="s">
        <v>278</v>
      </c>
      <c r="E122" s="40" t="s">
        <v>54</v>
      </c>
      <c r="F122" s="28" t="s">
        <v>23</v>
      </c>
      <c r="G122" s="19">
        <v>3</v>
      </c>
      <c r="H122" s="33">
        <v>12409</v>
      </c>
      <c r="I122" s="192"/>
      <c r="J122" s="67" t="e">
        <f t="shared" si="1"/>
        <v>#DIV/0!</v>
      </c>
      <c r="K122" s="18">
        <v>202</v>
      </c>
      <c r="L122" s="190">
        <v>617000</v>
      </c>
      <c r="M122" s="189"/>
    </row>
    <row r="123" spans="1:13">
      <c r="A123">
        <v>93</v>
      </c>
      <c r="B123" s="140" t="s">
        <v>373</v>
      </c>
      <c r="C123" s="17" t="s">
        <v>83</v>
      </c>
      <c r="D123" s="17" t="s">
        <v>278</v>
      </c>
      <c r="E123" s="40" t="s">
        <v>54</v>
      </c>
      <c r="F123" s="28" t="s">
        <v>23</v>
      </c>
      <c r="G123" s="19">
        <v>1</v>
      </c>
      <c r="H123" s="33">
        <v>3319</v>
      </c>
      <c r="I123" s="192"/>
      <c r="J123" s="67" t="e">
        <f t="shared" si="1"/>
        <v>#DIV/0!</v>
      </c>
      <c r="K123" s="18">
        <v>96</v>
      </c>
      <c r="L123" s="190">
        <v>155000</v>
      </c>
      <c r="M123" s="189"/>
    </row>
    <row r="124" spans="1:13">
      <c r="A124">
        <v>94</v>
      </c>
      <c r="B124" s="140" t="s">
        <v>374</v>
      </c>
      <c r="C124" s="17" t="s">
        <v>83</v>
      </c>
      <c r="D124" s="17" t="s">
        <v>278</v>
      </c>
      <c r="E124" s="40" t="s">
        <v>54</v>
      </c>
      <c r="F124" s="28" t="s">
        <v>23</v>
      </c>
      <c r="G124" s="19">
        <v>2</v>
      </c>
      <c r="H124" s="33">
        <v>8176</v>
      </c>
      <c r="I124" s="192"/>
      <c r="J124" s="67" t="e">
        <f t="shared" si="1"/>
        <v>#DIV/0!</v>
      </c>
      <c r="K124" s="18">
        <v>158</v>
      </c>
      <c r="L124" s="190">
        <v>396000</v>
      </c>
      <c r="M124" s="189"/>
    </row>
    <row r="125" spans="1:13">
      <c r="A125">
        <v>95</v>
      </c>
      <c r="B125" s="140" t="s">
        <v>375</v>
      </c>
      <c r="C125" s="17" t="s">
        <v>83</v>
      </c>
      <c r="D125" s="17" t="s">
        <v>278</v>
      </c>
      <c r="E125" s="40" t="s">
        <v>54</v>
      </c>
      <c r="F125" s="28" t="s">
        <v>23</v>
      </c>
      <c r="G125" s="19">
        <v>2</v>
      </c>
      <c r="H125" s="33">
        <v>4093</v>
      </c>
      <c r="I125" s="192"/>
      <c r="J125" s="67" t="e">
        <f t="shared" si="1"/>
        <v>#DIV/0!</v>
      </c>
      <c r="K125" s="18">
        <v>94</v>
      </c>
      <c r="L125" s="190">
        <v>196000</v>
      </c>
      <c r="M125" s="189"/>
    </row>
    <row r="126" spans="1:13">
      <c r="A126">
        <v>96</v>
      </c>
      <c r="B126" s="140" t="s">
        <v>376</v>
      </c>
      <c r="C126" s="17" t="s">
        <v>83</v>
      </c>
      <c r="D126" s="17" t="s">
        <v>284</v>
      </c>
      <c r="E126" s="40" t="s">
        <v>54</v>
      </c>
      <c r="F126" s="28" t="s">
        <v>23</v>
      </c>
      <c r="G126" s="19">
        <v>3</v>
      </c>
      <c r="H126" s="33">
        <v>8425</v>
      </c>
      <c r="I126" s="192"/>
      <c r="J126" s="67" t="e">
        <f t="shared" si="1"/>
        <v>#DIV/0!</v>
      </c>
      <c r="K126" s="18">
        <v>235</v>
      </c>
      <c r="L126" s="190">
        <v>415000</v>
      </c>
      <c r="M126" s="189"/>
    </row>
    <row r="127" spans="1:13">
      <c r="A127">
        <v>97</v>
      </c>
      <c r="B127" s="140" t="s">
        <v>377</v>
      </c>
      <c r="C127" s="17" t="s">
        <v>83</v>
      </c>
      <c r="D127" s="17" t="s">
        <v>278</v>
      </c>
      <c r="E127" s="40" t="s">
        <v>54</v>
      </c>
      <c r="F127" s="28" t="s">
        <v>23</v>
      </c>
      <c r="G127" s="19">
        <v>1</v>
      </c>
      <c r="H127" s="33">
        <v>5217</v>
      </c>
      <c r="I127" s="192"/>
      <c r="J127" s="67" t="e">
        <f t="shared" si="1"/>
        <v>#DIV/0!</v>
      </c>
      <c r="K127" s="18">
        <v>128</v>
      </c>
      <c r="L127" s="190">
        <v>246000</v>
      </c>
      <c r="M127" s="189"/>
    </row>
    <row r="128" spans="1:13">
      <c r="A128">
        <v>98</v>
      </c>
      <c r="B128" s="140" t="s">
        <v>378</v>
      </c>
      <c r="C128" s="17" t="s">
        <v>83</v>
      </c>
      <c r="D128" s="17" t="s">
        <v>278</v>
      </c>
      <c r="E128" s="40" t="s">
        <v>54</v>
      </c>
      <c r="F128" s="28" t="s">
        <v>23</v>
      </c>
      <c r="G128" s="19">
        <v>3</v>
      </c>
      <c r="H128" s="33">
        <v>5546</v>
      </c>
      <c r="I128" s="192"/>
      <c r="J128" s="67" t="e">
        <f t="shared" si="1"/>
        <v>#DIV/0!</v>
      </c>
      <c r="K128" s="18">
        <v>109</v>
      </c>
      <c r="L128" s="190">
        <v>277000</v>
      </c>
      <c r="M128" s="189"/>
    </row>
    <row r="129" spans="1:13">
      <c r="A129">
        <v>99</v>
      </c>
      <c r="B129" s="140" t="s">
        <v>379</v>
      </c>
      <c r="C129" s="17" t="s">
        <v>83</v>
      </c>
      <c r="D129" s="17" t="s">
        <v>278</v>
      </c>
      <c r="E129" s="40" t="s">
        <v>54</v>
      </c>
      <c r="F129" s="28" t="s">
        <v>23</v>
      </c>
      <c r="G129" s="19">
        <v>2</v>
      </c>
      <c r="H129" s="33">
        <v>4850</v>
      </c>
      <c r="I129" s="192"/>
      <c r="J129" s="67" t="e">
        <f t="shared" si="1"/>
        <v>#DIV/0!</v>
      </c>
      <c r="K129" s="18">
        <v>95</v>
      </c>
      <c r="L129" s="190">
        <v>239000</v>
      </c>
      <c r="M129" s="189"/>
    </row>
    <row r="130" spans="1:13">
      <c r="A130">
        <v>100</v>
      </c>
      <c r="B130" s="140" t="s">
        <v>380</v>
      </c>
      <c r="C130" s="17" t="s">
        <v>83</v>
      </c>
      <c r="D130" s="17" t="s">
        <v>284</v>
      </c>
      <c r="E130" s="40" t="s">
        <v>54</v>
      </c>
      <c r="F130" s="28" t="s">
        <v>23</v>
      </c>
      <c r="G130" s="19">
        <v>2</v>
      </c>
      <c r="H130" s="33">
        <v>3073</v>
      </c>
      <c r="I130" s="192"/>
      <c r="J130" s="67" t="e">
        <f t="shared" si="1"/>
        <v>#DIV/0!</v>
      </c>
      <c r="K130" s="18">
        <v>71</v>
      </c>
      <c r="L130" s="190">
        <v>141000</v>
      </c>
      <c r="M130" s="189"/>
    </row>
    <row r="131" spans="1:13">
      <c r="A131">
        <v>101</v>
      </c>
      <c r="B131" s="211" t="s">
        <v>381</v>
      </c>
      <c r="C131" s="17" t="s">
        <v>83</v>
      </c>
      <c r="D131" s="17" t="s">
        <v>278</v>
      </c>
      <c r="E131" s="40" t="s">
        <v>54</v>
      </c>
      <c r="F131" s="28" t="s">
        <v>23</v>
      </c>
      <c r="G131" s="19">
        <v>2</v>
      </c>
      <c r="H131" s="33">
        <v>4062</v>
      </c>
      <c r="I131" s="192"/>
      <c r="J131" s="67" t="e">
        <f t="shared" si="1"/>
        <v>#DIV/0!</v>
      </c>
      <c r="K131" s="18">
        <v>80</v>
      </c>
      <c r="L131" s="190">
        <v>200000</v>
      </c>
      <c r="M131" s="189"/>
    </row>
    <row r="132" spans="1:13">
      <c r="A132">
        <v>102</v>
      </c>
      <c r="B132" s="140" t="s">
        <v>382</v>
      </c>
      <c r="C132" s="17" t="s">
        <v>83</v>
      </c>
      <c r="D132" s="17" t="s">
        <v>278</v>
      </c>
      <c r="E132" s="40" t="s">
        <v>54</v>
      </c>
      <c r="F132" s="28" t="s">
        <v>23</v>
      </c>
      <c r="G132" s="19">
        <v>1</v>
      </c>
      <c r="H132" s="33">
        <v>6532</v>
      </c>
      <c r="I132" s="192"/>
      <c r="J132" s="67" t="e">
        <f t="shared" si="1"/>
        <v>#DIV/0!</v>
      </c>
      <c r="K132" s="18">
        <v>159</v>
      </c>
      <c r="L132" s="190">
        <v>306400</v>
      </c>
      <c r="M132" s="189"/>
    </row>
    <row r="133" spans="1:13">
      <c r="A133">
        <v>103</v>
      </c>
      <c r="B133" s="140" t="s">
        <v>383</v>
      </c>
      <c r="C133" s="17" t="s">
        <v>83</v>
      </c>
      <c r="D133" s="17" t="s">
        <v>278</v>
      </c>
      <c r="E133" s="40" t="s">
        <v>54</v>
      </c>
      <c r="F133" s="28" t="s">
        <v>23</v>
      </c>
      <c r="G133" s="19">
        <v>1</v>
      </c>
      <c r="H133" s="33">
        <v>5712</v>
      </c>
      <c r="I133" s="192"/>
      <c r="J133" s="67" t="e">
        <f t="shared" si="1"/>
        <v>#DIV/0!</v>
      </c>
      <c r="K133" s="18">
        <v>128</v>
      </c>
      <c r="L133" s="190">
        <v>272000</v>
      </c>
      <c r="M133" s="189"/>
    </row>
    <row r="134" spans="1:13">
      <c r="A134">
        <v>104</v>
      </c>
      <c r="B134" s="140" t="s">
        <v>384</v>
      </c>
      <c r="C134" s="17" t="s">
        <v>83</v>
      </c>
      <c r="D134" s="17" t="s">
        <v>282</v>
      </c>
      <c r="E134" s="40" t="s">
        <v>54</v>
      </c>
      <c r="F134" s="28" t="s">
        <v>23</v>
      </c>
      <c r="G134" s="19">
        <v>3</v>
      </c>
      <c r="H134" s="33">
        <v>10504</v>
      </c>
      <c r="I134" s="192"/>
      <c r="J134" s="67" t="e">
        <f t="shared" si="1"/>
        <v>#DIV/0!</v>
      </c>
      <c r="K134" s="18">
        <v>238</v>
      </c>
      <c r="L134" s="190">
        <v>515000</v>
      </c>
      <c r="M134" s="189"/>
    </row>
    <row r="135" spans="1:13">
      <c r="A135">
        <v>105</v>
      </c>
      <c r="B135" s="140" t="s">
        <v>385</v>
      </c>
      <c r="C135" s="17" t="s">
        <v>83</v>
      </c>
      <c r="D135" s="17" t="s">
        <v>278</v>
      </c>
      <c r="E135" s="40" t="s">
        <v>54</v>
      </c>
      <c r="F135" s="28" t="s">
        <v>23</v>
      </c>
      <c r="G135" s="19">
        <v>3</v>
      </c>
      <c r="H135" s="33">
        <v>12260</v>
      </c>
      <c r="I135" s="192"/>
      <c r="J135" s="67" t="e">
        <f t="shared" si="1"/>
        <v>#DIV/0!</v>
      </c>
      <c r="K135" s="18">
        <f>149+80</f>
        <v>229</v>
      </c>
      <c r="L135" s="190">
        <f>378000+232000</f>
        <v>610000</v>
      </c>
      <c r="M135" s="189"/>
    </row>
    <row r="136" spans="1:13">
      <c r="A136">
        <v>106</v>
      </c>
      <c r="B136" s="140" t="s">
        <v>386</v>
      </c>
      <c r="C136" s="17" t="s">
        <v>83</v>
      </c>
      <c r="D136" s="17" t="s">
        <v>278</v>
      </c>
      <c r="E136" s="40" t="s">
        <v>54</v>
      </c>
      <c r="F136" s="28" t="s">
        <v>23</v>
      </c>
      <c r="G136" s="19">
        <v>2</v>
      </c>
      <c r="H136" s="33">
        <v>4102</v>
      </c>
      <c r="I136" s="192"/>
      <c r="J136" s="67" t="e">
        <f t="shared" si="1"/>
        <v>#DIV/0!</v>
      </c>
      <c r="K136" s="18">
        <v>90</v>
      </c>
      <c r="L136" s="190">
        <v>193000</v>
      </c>
      <c r="M136" s="189"/>
    </row>
    <row r="137" spans="1:13">
      <c r="A137">
        <v>107</v>
      </c>
      <c r="B137" s="140" t="s">
        <v>387</v>
      </c>
      <c r="C137" s="17" t="s">
        <v>83</v>
      </c>
      <c r="D137" s="17" t="s">
        <v>278</v>
      </c>
      <c r="E137" s="40" t="s">
        <v>54</v>
      </c>
      <c r="F137" s="28" t="s">
        <v>23</v>
      </c>
      <c r="G137" s="19">
        <v>2</v>
      </c>
      <c r="H137" s="33">
        <v>6077</v>
      </c>
      <c r="I137" s="192"/>
      <c r="J137" s="67" t="e">
        <f t="shared" si="1"/>
        <v>#DIV/0!</v>
      </c>
      <c r="K137" s="18">
        <v>133</v>
      </c>
      <c r="L137" s="190">
        <v>284000</v>
      </c>
      <c r="M137" s="189"/>
    </row>
    <row r="138" spans="1:13">
      <c r="A138">
        <v>108</v>
      </c>
      <c r="B138" s="140" t="s">
        <v>388</v>
      </c>
      <c r="C138" s="17" t="s">
        <v>83</v>
      </c>
      <c r="D138" s="17" t="s">
        <v>278</v>
      </c>
      <c r="E138" s="40" t="s">
        <v>54</v>
      </c>
      <c r="F138" s="28" t="s">
        <v>23</v>
      </c>
      <c r="G138" s="19">
        <v>2</v>
      </c>
      <c r="H138" s="33">
        <v>6349</v>
      </c>
      <c r="I138" s="192"/>
      <c r="J138" s="67" t="e">
        <f t="shared" si="1"/>
        <v>#DIV/0!</v>
      </c>
      <c r="K138" s="18">
        <v>148</v>
      </c>
      <c r="L138" s="190">
        <v>328000</v>
      </c>
      <c r="M138" s="189"/>
    </row>
    <row r="139" spans="1:13">
      <c r="A139">
        <v>109</v>
      </c>
      <c r="B139" s="140" t="s">
        <v>389</v>
      </c>
      <c r="C139" s="17" t="s">
        <v>83</v>
      </c>
      <c r="D139" s="17" t="s">
        <v>282</v>
      </c>
      <c r="E139" s="40" t="s">
        <v>54</v>
      </c>
      <c r="F139" s="28" t="s">
        <v>23</v>
      </c>
      <c r="G139" s="19">
        <v>3</v>
      </c>
      <c r="H139" s="33">
        <v>5710</v>
      </c>
      <c r="I139" s="192"/>
      <c r="J139" s="67" t="e">
        <f t="shared" si="1"/>
        <v>#DIV/0!</v>
      </c>
      <c r="K139" s="18">
        <v>155</v>
      </c>
      <c r="L139" s="190">
        <v>271000</v>
      </c>
      <c r="M139" s="189"/>
    </row>
    <row r="140" spans="1:13">
      <c r="A140">
        <v>110</v>
      </c>
      <c r="B140" s="140" t="s">
        <v>390</v>
      </c>
      <c r="C140" s="17" t="s">
        <v>83</v>
      </c>
      <c r="D140" s="17" t="s">
        <v>278</v>
      </c>
      <c r="E140" s="40" t="s">
        <v>54</v>
      </c>
      <c r="F140" s="28" t="s">
        <v>23</v>
      </c>
      <c r="G140" s="19">
        <v>1</v>
      </c>
      <c r="H140" s="33">
        <v>7138</v>
      </c>
      <c r="I140" s="192"/>
      <c r="J140" s="67" t="e">
        <f t="shared" si="1"/>
        <v>#DIV/0!</v>
      </c>
      <c r="K140" s="18">
        <v>161</v>
      </c>
      <c r="L140" s="190">
        <v>337000</v>
      </c>
      <c r="M140" s="189"/>
    </row>
    <row r="141" spans="1:13">
      <c r="A141">
        <v>111</v>
      </c>
      <c r="B141" s="140" t="s">
        <v>391</v>
      </c>
      <c r="C141" s="17" t="s">
        <v>83</v>
      </c>
      <c r="D141" s="17" t="s">
        <v>278</v>
      </c>
      <c r="E141" s="40" t="s">
        <v>54</v>
      </c>
      <c r="F141" s="28" t="s">
        <v>23</v>
      </c>
      <c r="G141" s="19">
        <v>1</v>
      </c>
      <c r="H141" s="33">
        <v>3505</v>
      </c>
      <c r="I141" s="192"/>
      <c r="J141" s="67" t="e">
        <f t="shared" si="1"/>
        <v>#DIV/0!</v>
      </c>
      <c r="K141" s="18">
        <v>78</v>
      </c>
      <c r="L141" s="190">
        <v>161000</v>
      </c>
      <c r="M141" s="189"/>
    </row>
    <row r="142" spans="1:13">
      <c r="A142">
        <v>112</v>
      </c>
      <c r="B142" s="140" t="s">
        <v>392</v>
      </c>
      <c r="C142" s="17" t="s">
        <v>83</v>
      </c>
      <c r="D142" s="17" t="s">
        <v>284</v>
      </c>
      <c r="E142" s="40" t="s">
        <v>54</v>
      </c>
      <c r="F142" s="28" t="s">
        <v>23</v>
      </c>
      <c r="G142" s="19">
        <v>3</v>
      </c>
      <c r="H142" s="33">
        <v>3940</v>
      </c>
      <c r="I142" s="192"/>
      <c r="J142" s="67" t="e">
        <f t="shared" si="1"/>
        <v>#DIV/0!</v>
      </c>
      <c r="K142" s="18">
        <v>111</v>
      </c>
      <c r="L142" s="190">
        <v>189000</v>
      </c>
      <c r="M142" s="189"/>
    </row>
    <row r="143" spans="1:13">
      <c r="A143">
        <v>113</v>
      </c>
      <c r="B143" s="140" t="s">
        <v>393</v>
      </c>
      <c r="C143" s="17" t="s">
        <v>83</v>
      </c>
      <c r="D143" s="17" t="s">
        <v>278</v>
      </c>
      <c r="E143" s="40" t="s">
        <v>54</v>
      </c>
      <c r="F143" s="28" t="s">
        <v>23</v>
      </c>
      <c r="G143" s="19">
        <v>3</v>
      </c>
      <c r="H143" s="33">
        <v>6179</v>
      </c>
      <c r="I143" s="192"/>
      <c r="J143" s="67" t="e">
        <f t="shared" si="1"/>
        <v>#DIV/0!</v>
      </c>
      <c r="K143" s="18">
        <v>146</v>
      </c>
      <c r="L143" s="190">
        <v>296000</v>
      </c>
      <c r="M143" s="189"/>
    </row>
    <row r="144" spans="1:13">
      <c r="A144">
        <v>114</v>
      </c>
      <c r="B144" s="140" t="s">
        <v>394</v>
      </c>
      <c r="C144" s="17" t="s">
        <v>83</v>
      </c>
      <c r="D144" s="17" t="s">
        <v>284</v>
      </c>
      <c r="E144" s="40" t="s">
        <v>54</v>
      </c>
      <c r="F144" s="28" t="s">
        <v>23</v>
      </c>
      <c r="G144" s="19">
        <v>3</v>
      </c>
      <c r="H144" s="33">
        <v>4044</v>
      </c>
      <c r="I144" s="192"/>
      <c r="J144" s="67" t="e">
        <f t="shared" si="1"/>
        <v>#DIV/0!</v>
      </c>
      <c r="K144" s="18">
        <v>92</v>
      </c>
      <c r="L144" s="190">
        <v>190000</v>
      </c>
      <c r="M144" s="189"/>
    </row>
    <row r="145" spans="1:13">
      <c r="A145">
        <v>115</v>
      </c>
      <c r="B145" s="140" t="s">
        <v>395</v>
      </c>
      <c r="C145" s="17" t="s">
        <v>83</v>
      </c>
      <c r="D145" s="17" t="s">
        <v>284</v>
      </c>
      <c r="E145" s="40" t="s">
        <v>54</v>
      </c>
      <c r="F145" s="28" t="s">
        <v>23</v>
      </c>
      <c r="G145" s="19">
        <v>3</v>
      </c>
      <c r="H145" s="33">
        <v>2936</v>
      </c>
      <c r="I145" s="192"/>
      <c r="J145" s="67" t="e">
        <f t="shared" si="1"/>
        <v>#DIV/0!</v>
      </c>
      <c r="K145" s="18">
        <v>73</v>
      </c>
      <c r="L145" s="190">
        <v>147000</v>
      </c>
      <c r="M145" s="189"/>
    </row>
    <row r="146" spans="1:13">
      <c r="A146">
        <v>116</v>
      </c>
      <c r="B146" s="140" t="s">
        <v>396</v>
      </c>
      <c r="C146" s="17" t="s">
        <v>83</v>
      </c>
      <c r="D146" s="17" t="s">
        <v>284</v>
      </c>
      <c r="E146" s="40" t="s">
        <v>54</v>
      </c>
      <c r="F146" s="28" t="s">
        <v>23</v>
      </c>
      <c r="G146" s="19">
        <v>3</v>
      </c>
      <c r="H146" s="33">
        <v>3193</v>
      </c>
      <c r="I146" s="192"/>
      <c r="J146" s="67" t="e">
        <f t="shared" si="1"/>
        <v>#DIV/0!</v>
      </c>
      <c r="K146" s="18">
        <v>77</v>
      </c>
      <c r="L146" s="190">
        <v>148000</v>
      </c>
      <c r="M146" s="189"/>
    </row>
    <row r="147" spans="1:13">
      <c r="A147">
        <v>117</v>
      </c>
      <c r="B147" s="140" t="s">
        <v>397</v>
      </c>
      <c r="C147" s="17" t="s">
        <v>83</v>
      </c>
      <c r="D147" s="17" t="s">
        <v>278</v>
      </c>
      <c r="E147" s="40" t="s">
        <v>54</v>
      </c>
      <c r="F147" s="28" t="s">
        <v>23</v>
      </c>
      <c r="G147" s="19">
        <v>2</v>
      </c>
      <c r="H147" s="33">
        <v>5201</v>
      </c>
      <c r="I147" s="192"/>
      <c r="J147" s="67" t="e">
        <f t="shared" si="1"/>
        <v>#DIV/0!</v>
      </c>
      <c r="K147" s="18">
        <v>131</v>
      </c>
      <c r="L147" s="190">
        <v>233000</v>
      </c>
      <c r="M147" s="189"/>
    </row>
    <row r="148" spans="1:13">
      <c r="A148">
        <v>118</v>
      </c>
      <c r="B148" s="140" t="s">
        <v>398</v>
      </c>
      <c r="C148" s="17" t="s">
        <v>83</v>
      </c>
      <c r="D148" s="17" t="s">
        <v>278</v>
      </c>
      <c r="E148" s="40" t="s">
        <v>54</v>
      </c>
      <c r="F148" s="28" t="s">
        <v>23</v>
      </c>
      <c r="G148" s="19">
        <v>2</v>
      </c>
      <c r="H148" s="33">
        <v>3997</v>
      </c>
      <c r="I148" s="192"/>
      <c r="J148" s="67" t="e">
        <f t="shared" si="1"/>
        <v>#DIV/0!</v>
      </c>
      <c r="K148" s="18">
        <v>103</v>
      </c>
      <c r="L148" s="190">
        <v>177000</v>
      </c>
      <c r="M148" s="189"/>
    </row>
    <row r="149" spans="1:13">
      <c r="A149">
        <v>119</v>
      </c>
      <c r="B149" s="140" t="s">
        <v>399</v>
      </c>
      <c r="C149" s="17" t="s">
        <v>83</v>
      </c>
      <c r="D149" s="17" t="s">
        <v>284</v>
      </c>
      <c r="E149" s="40" t="s">
        <v>54</v>
      </c>
      <c r="F149" s="28" t="s">
        <v>23</v>
      </c>
      <c r="G149" s="19">
        <v>2</v>
      </c>
      <c r="H149" s="33">
        <v>4691</v>
      </c>
      <c r="I149" s="192"/>
      <c r="J149" s="67" t="e">
        <f t="shared" si="1"/>
        <v>#DIV/0!</v>
      </c>
      <c r="K149" s="18">
        <v>95</v>
      </c>
      <c r="L149" s="190">
        <v>224000</v>
      </c>
      <c r="M149" s="189"/>
    </row>
    <row r="150" spans="1:13">
      <c r="A150">
        <v>120</v>
      </c>
      <c r="B150" s="140" t="s">
        <v>400</v>
      </c>
      <c r="C150" s="17" t="s">
        <v>83</v>
      </c>
      <c r="D150" s="17" t="s">
        <v>278</v>
      </c>
      <c r="E150" s="40" t="s">
        <v>54</v>
      </c>
      <c r="F150" s="28" t="s">
        <v>23</v>
      </c>
      <c r="G150" s="19">
        <v>2</v>
      </c>
      <c r="H150" s="33">
        <v>4529</v>
      </c>
      <c r="I150" s="192"/>
      <c r="J150" s="67" t="e">
        <f t="shared" si="1"/>
        <v>#DIV/0!</v>
      </c>
      <c r="K150" s="18">
        <v>99</v>
      </c>
      <c r="L150" s="190">
        <v>218000</v>
      </c>
      <c r="M150" s="189"/>
    </row>
    <row r="151" spans="1:13">
      <c r="A151">
        <v>121</v>
      </c>
      <c r="B151" s="140" t="s">
        <v>401</v>
      </c>
      <c r="C151" s="17" t="s">
        <v>83</v>
      </c>
      <c r="D151" s="17" t="s">
        <v>278</v>
      </c>
      <c r="E151" s="40" t="s">
        <v>54</v>
      </c>
      <c r="F151" s="28" t="s">
        <v>23</v>
      </c>
      <c r="G151" s="19">
        <v>1</v>
      </c>
      <c r="H151" s="33">
        <v>5542</v>
      </c>
      <c r="I151" s="192"/>
      <c r="J151" s="67" t="e">
        <f t="shared" si="1"/>
        <v>#DIV/0!</v>
      </c>
      <c r="K151" s="18">
        <v>130</v>
      </c>
      <c r="L151" s="190">
        <v>267000</v>
      </c>
      <c r="M151" s="189"/>
    </row>
    <row r="152" spans="1:13">
      <c r="A152">
        <v>122</v>
      </c>
      <c r="B152" s="140" t="s">
        <v>402</v>
      </c>
      <c r="C152" s="17" t="s">
        <v>83</v>
      </c>
      <c r="D152" s="17" t="s">
        <v>278</v>
      </c>
      <c r="E152" s="40" t="s">
        <v>54</v>
      </c>
      <c r="F152" s="28" t="s">
        <v>23</v>
      </c>
      <c r="G152" s="19">
        <v>2</v>
      </c>
      <c r="H152" s="33">
        <v>1995</v>
      </c>
      <c r="I152" s="192"/>
      <c r="J152" s="67" t="e">
        <f t="shared" si="1"/>
        <v>#DIV/0!</v>
      </c>
      <c r="K152" s="18">
        <v>60</v>
      </c>
      <c r="L152" s="190">
        <v>95000</v>
      </c>
      <c r="M152" s="189"/>
    </row>
    <row r="153" spans="1:13">
      <c r="A153">
        <v>123</v>
      </c>
      <c r="B153" s="140" t="s">
        <v>403</v>
      </c>
      <c r="C153" s="17" t="s">
        <v>83</v>
      </c>
      <c r="D153" s="17" t="s">
        <v>282</v>
      </c>
      <c r="E153" s="40" t="s">
        <v>54</v>
      </c>
      <c r="F153" s="28" t="s">
        <v>23</v>
      </c>
      <c r="G153" s="19">
        <v>2</v>
      </c>
      <c r="H153" s="33">
        <v>4948</v>
      </c>
      <c r="I153" s="192"/>
      <c r="J153" s="67" t="e">
        <f t="shared" si="1"/>
        <v>#DIV/0!</v>
      </c>
      <c r="K153" s="18">
        <v>161</v>
      </c>
      <c r="L153" s="190">
        <v>222000</v>
      </c>
      <c r="M153" s="189"/>
    </row>
    <row r="154" spans="1:13">
      <c r="A154">
        <v>124</v>
      </c>
      <c r="B154" s="140" t="s">
        <v>404</v>
      </c>
      <c r="C154" s="17" t="s">
        <v>83</v>
      </c>
      <c r="D154" s="17" t="s">
        <v>284</v>
      </c>
      <c r="E154" s="40" t="s">
        <v>54</v>
      </c>
      <c r="F154" s="28" t="s">
        <v>23</v>
      </c>
      <c r="G154" s="19">
        <v>3</v>
      </c>
      <c r="H154" s="33">
        <v>3548</v>
      </c>
      <c r="I154" s="192"/>
      <c r="J154" s="67" t="e">
        <f t="shared" si="1"/>
        <v>#DIV/0!</v>
      </c>
      <c r="K154" s="18">
        <v>98</v>
      </c>
      <c r="L154" s="190">
        <v>162000</v>
      </c>
      <c r="M154" s="189"/>
    </row>
    <row r="155" spans="1:13">
      <c r="A155">
        <v>125</v>
      </c>
      <c r="B155" s="140" t="s">
        <v>405</v>
      </c>
      <c r="C155" s="17" t="s">
        <v>83</v>
      </c>
      <c r="D155" s="17" t="s">
        <v>284</v>
      </c>
      <c r="E155" s="40" t="s">
        <v>54</v>
      </c>
      <c r="F155" s="28" t="s">
        <v>23</v>
      </c>
      <c r="G155" s="19">
        <v>2</v>
      </c>
      <c r="H155" s="33">
        <v>4089</v>
      </c>
      <c r="I155" s="192"/>
      <c r="J155" s="67" t="e">
        <f t="shared" si="1"/>
        <v>#DIV/0!</v>
      </c>
      <c r="K155" s="18">
        <v>168</v>
      </c>
      <c r="L155" s="190">
        <v>196000</v>
      </c>
      <c r="M155" s="189"/>
    </row>
    <row r="156" spans="1:13">
      <c r="A156">
        <v>126</v>
      </c>
      <c r="B156" s="140" t="s">
        <v>406</v>
      </c>
      <c r="C156" s="17" t="s">
        <v>83</v>
      </c>
      <c r="D156" s="17" t="s">
        <v>284</v>
      </c>
      <c r="E156" s="40" t="s">
        <v>54</v>
      </c>
      <c r="F156" s="28" t="s">
        <v>23</v>
      </c>
      <c r="G156" s="19">
        <v>3</v>
      </c>
      <c r="H156" s="33">
        <v>4156</v>
      </c>
      <c r="I156" s="192"/>
      <c r="J156" s="67" t="e">
        <f t="shared" si="1"/>
        <v>#DIV/0!</v>
      </c>
      <c r="K156" s="18">
        <v>117</v>
      </c>
      <c r="L156" s="190">
        <v>205000</v>
      </c>
      <c r="M156" s="189"/>
    </row>
    <row r="157" spans="1:13">
      <c r="A157">
        <v>127</v>
      </c>
      <c r="B157" s="140" t="s">
        <v>407</v>
      </c>
      <c r="C157" s="17" t="s">
        <v>83</v>
      </c>
      <c r="D157" s="17" t="s">
        <v>278</v>
      </c>
      <c r="E157" s="40" t="s">
        <v>54</v>
      </c>
      <c r="F157" s="28" t="s">
        <v>23</v>
      </c>
      <c r="G157" s="19">
        <v>2</v>
      </c>
      <c r="H157" s="33">
        <v>3129</v>
      </c>
      <c r="I157" s="192"/>
      <c r="J157" s="67" t="e">
        <f t="shared" si="1"/>
        <v>#DIV/0!</v>
      </c>
      <c r="K157" s="18">
        <v>78</v>
      </c>
      <c r="L157" s="190">
        <v>149000</v>
      </c>
      <c r="M157" s="189"/>
    </row>
    <row r="158" spans="1:13">
      <c r="A158">
        <v>128</v>
      </c>
      <c r="B158" s="211" t="s">
        <v>408</v>
      </c>
      <c r="C158" s="17" t="s">
        <v>83</v>
      </c>
      <c r="D158" s="17" t="s">
        <v>284</v>
      </c>
      <c r="E158" s="40" t="s">
        <v>54</v>
      </c>
      <c r="F158" s="28" t="s">
        <v>23</v>
      </c>
      <c r="G158" s="19">
        <v>2</v>
      </c>
      <c r="H158" s="33">
        <v>4352</v>
      </c>
      <c r="I158" s="192"/>
      <c r="J158" s="67" t="e">
        <f t="shared" si="1"/>
        <v>#DIV/0!</v>
      </c>
      <c r="K158" s="18">
        <v>116</v>
      </c>
      <c r="L158" s="190">
        <v>213000</v>
      </c>
      <c r="M158" s="189"/>
    </row>
    <row r="159" spans="1:13">
      <c r="A159">
        <v>129</v>
      </c>
      <c r="B159" s="140" t="s">
        <v>409</v>
      </c>
      <c r="C159" s="17" t="s">
        <v>83</v>
      </c>
      <c r="D159" s="17" t="s">
        <v>284</v>
      </c>
      <c r="E159" s="40" t="s">
        <v>54</v>
      </c>
      <c r="F159" s="28" t="s">
        <v>23</v>
      </c>
      <c r="G159" s="19">
        <v>3</v>
      </c>
      <c r="H159" s="33">
        <v>4602</v>
      </c>
      <c r="I159" s="192"/>
      <c r="J159" s="67" t="e">
        <f t="shared" si="1"/>
        <v>#DIV/0!</v>
      </c>
      <c r="K159" s="18">
        <v>127</v>
      </c>
      <c r="L159" s="190">
        <v>230000</v>
      </c>
      <c r="M159" s="189"/>
    </row>
    <row r="160" spans="1:13">
      <c r="A160">
        <v>130</v>
      </c>
      <c r="B160" s="140" t="s">
        <v>410</v>
      </c>
      <c r="C160" s="17" t="s">
        <v>83</v>
      </c>
      <c r="D160" s="17" t="s">
        <v>284</v>
      </c>
      <c r="E160" s="40" t="s">
        <v>54</v>
      </c>
      <c r="F160" s="28" t="s">
        <v>23</v>
      </c>
      <c r="G160" s="19">
        <v>3</v>
      </c>
      <c r="H160" s="33">
        <v>3519</v>
      </c>
      <c r="I160" s="192"/>
      <c r="J160" s="67" t="e">
        <f t="shared" si="1"/>
        <v>#DIV/0!</v>
      </c>
      <c r="K160" s="18">
        <v>109</v>
      </c>
      <c r="L160" s="190">
        <v>164000</v>
      </c>
      <c r="M160" s="189"/>
    </row>
    <row r="161" spans="1:13">
      <c r="A161">
        <v>131</v>
      </c>
      <c r="B161" s="140" t="s">
        <v>411</v>
      </c>
      <c r="C161" s="17" t="s">
        <v>83</v>
      </c>
      <c r="D161" s="17" t="s">
        <v>278</v>
      </c>
      <c r="E161" s="40" t="s">
        <v>54</v>
      </c>
      <c r="F161" s="28" t="s">
        <v>23</v>
      </c>
      <c r="G161" s="19">
        <v>1</v>
      </c>
      <c r="H161" s="33">
        <v>4029</v>
      </c>
      <c r="I161" s="192"/>
      <c r="J161" s="67" t="e">
        <f t="shared" si="1"/>
        <v>#DIV/0!</v>
      </c>
      <c r="K161" s="18">
        <v>160</v>
      </c>
      <c r="L161" s="190">
        <v>173500</v>
      </c>
      <c r="M161" s="189"/>
    </row>
    <row r="162" spans="1:13">
      <c r="A162">
        <v>132</v>
      </c>
      <c r="B162" s="211" t="s">
        <v>412</v>
      </c>
      <c r="C162" s="17" t="s">
        <v>83</v>
      </c>
      <c r="D162" s="17" t="s">
        <v>284</v>
      </c>
      <c r="E162" s="40" t="s">
        <v>54</v>
      </c>
      <c r="F162" s="28" t="s">
        <v>23</v>
      </c>
      <c r="G162" s="19">
        <v>2</v>
      </c>
      <c r="H162" s="33">
        <v>8906</v>
      </c>
      <c r="I162" s="192"/>
      <c r="J162" s="67" t="e">
        <f t="shared" ref="J162:J209" si="2">+H162/I162</f>
        <v>#DIV/0!</v>
      </c>
      <c r="K162" s="18">
        <f>102+127</f>
        <v>229</v>
      </c>
      <c r="L162" s="190">
        <f>216000+195000</f>
        <v>411000</v>
      </c>
      <c r="M162" s="189"/>
    </row>
    <row r="163" spans="1:13">
      <c r="A163">
        <v>133</v>
      </c>
      <c r="B163" s="140" t="s">
        <v>413</v>
      </c>
      <c r="C163" s="17" t="s">
        <v>83</v>
      </c>
      <c r="D163" s="17" t="s">
        <v>284</v>
      </c>
      <c r="E163" s="40" t="s">
        <v>54</v>
      </c>
      <c r="F163" s="28" t="s">
        <v>23</v>
      </c>
      <c r="G163" s="19">
        <v>2</v>
      </c>
      <c r="H163" s="33">
        <v>2893</v>
      </c>
      <c r="I163" s="192"/>
      <c r="J163" s="67" t="e">
        <f t="shared" si="2"/>
        <v>#DIV/0!</v>
      </c>
      <c r="K163" s="18">
        <v>118</v>
      </c>
      <c r="L163" s="190">
        <v>131400</v>
      </c>
      <c r="M163" s="189"/>
    </row>
    <row r="164" spans="1:13">
      <c r="A164">
        <v>134</v>
      </c>
      <c r="B164" s="140" t="s">
        <v>414</v>
      </c>
      <c r="C164" s="17" t="s">
        <v>83</v>
      </c>
      <c r="D164" s="17" t="s">
        <v>278</v>
      </c>
      <c r="E164" s="40" t="s">
        <v>54</v>
      </c>
      <c r="F164" s="28" t="s">
        <v>23</v>
      </c>
      <c r="G164" s="19">
        <v>1</v>
      </c>
      <c r="H164" s="33">
        <v>2872</v>
      </c>
      <c r="I164" s="192"/>
      <c r="J164" s="67" t="e">
        <f t="shared" si="2"/>
        <v>#DIV/0!</v>
      </c>
      <c r="K164" s="18">
        <v>142</v>
      </c>
      <c r="L164" s="190">
        <v>108000</v>
      </c>
      <c r="M164" s="189"/>
    </row>
    <row r="165" spans="1:13">
      <c r="A165">
        <v>135</v>
      </c>
      <c r="B165" s="140" t="s">
        <v>415</v>
      </c>
      <c r="C165" s="17" t="s">
        <v>83</v>
      </c>
      <c r="D165" s="17" t="s">
        <v>284</v>
      </c>
      <c r="E165" s="40" t="s">
        <v>54</v>
      </c>
      <c r="F165" s="28" t="s">
        <v>23</v>
      </c>
      <c r="G165" s="19">
        <v>3</v>
      </c>
      <c r="H165" s="33">
        <v>4825</v>
      </c>
      <c r="I165" s="192"/>
      <c r="J165" s="67" t="e">
        <f t="shared" si="2"/>
        <v>#DIV/0!</v>
      </c>
      <c r="K165" s="18">
        <v>175</v>
      </c>
      <c r="L165" s="190">
        <v>227000</v>
      </c>
      <c r="M165" s="189"/>
    </row>
    <row r="166" spans="1:13">
      <c r="A166">
        <v>136</v>
      </c>
      <c r="B166" s="140" t="s">
        <v>416</v>
      </c>
      <c r="C166" s="17" t="s">
        <v>83</v>
      </c>
      <c r="D166" s="17" t="s">
        <v>284</v>
      </c>
      <c r="E166" s="40" t="s">
        <v>54</v>
      </c>
      <c r="F166" s="28" t="s">
        <v>23</v>
      </c>
      <c r="G166" s="19">
        <v>3</v>
      </c>
      <c r="H166" s="33">
        <v>2065</v>
      </c>
      <c r="I166" s="192"/>
      <c r="J166" s="67" t="e">
        <f t="shared" si="2"/>
        <v>#DIV/0!</v>
      </c>
      <c r="K166" s="18">
        <v>70</v>
      </c>
      <c r="L166" s="190">
        <v>96000</v>
      </c>
      <c r="M166" s="189"/>
    </row>
    <row r="167" spans="1:13">
      <c r="A167">
        <v>137</v>
      </c>
      <c r="B167" s="140" t="s">
        <v>417</v>
      </c>
      <c r="C167" s="17" t="s">
        <v>83</v>
      </c>
      <c r="D167" s="17" t="s">
        <v>278</v>
      </c>
      <c r="E167" s="40" t="s">
        <v>54</v>
      </c>
      <c r="F167" s="28" t="s">
        <v>23</v>
      </c>
      <c r="G167" s="19">
        <v>2</v>
      </c>
      <c r="H167" s="33">
        <v>3011</v>
      </c>
      <c r="I167" s="192"/>
      <c r="J167" s="67" t="e">
        <f t="shared" si="2"/>
        <v>#DIV/0!</v>
      </c>
      <c r="K167" s="18">
        <v>72</v>
      </c>
      <c r="L167" s="190">
        <v>139000</v>
      </c>
      <c r="M167" s="189"/>
    </row>
    <row r="168" spans="1:13">
      <c r="A168">
        <v>138</v>
      </c>
      <c r="B168" s="140" t="s">
        <v>418</v>
      </c>
      <c r="C168" s="17" t="s">
        <v>83</v>
      </c>
      <c r="D168" s="17" t="s">
        <v>278</v>
      </c>
      <c r="E168" s="40" t="s">
        <v>54</v>
      </c>
      <c r="F168" s="28" t="s">
        <v>23</v>
      </c>
      <c r="G168" s="19">
        <v>2</v>
      </c>
      <c r="H168" s="33">
        <v>3631</v>
      </c>
      <c r="I168" s="192"/>
      <c r="J168" s="67" t="e">
        <f t="shared" si="2"/>
        <v>#DIV/0!</v>
      </c>
      <c r="K168" s="18">
        <v>91</v>
      </c>
      <c r="L168" s="190">
        <v>168000</v>
      </c>
      <c r="M168" s="189"/>
    </row>
    <row r="169" spans="1:13">
      <c r="A169">
        <v>139</v>
      </c>
      <c r="B169" s="140" t="s">
        <v>419</v>
      </c>
      <c r="C169" s="17" t="s">
        <v>83</v>
      </c>
      <c r="D169" s="17" t="s">
        <v>284</v>
      </c>
      <c r="E169" s="40" t="s">
        <v>54</v>
      </c>
      <c r="F169" s="28" t="s">
        <v>23</v>
      </c>
      <c r="G169" s="19">
        <v>2</v>
      </c>
      <c r="H169" s="33">
        <v>4125</v>
      </c>
      <c r="I169" s="192"/>
      <c r="J169" s="67" t="e">
        <f t="shared" si="2"/>
        <v>#DIV/0!</v>
      </c>
      <c r="K169" s="18">
        <v>196</v>
      </c>
      <c r="L169" s="190">
        <v>191000</v>
      </c>
      <c r="M169" s="189"/>
    </row>
    <row r="170" spans="1:13">
      <c r="A170">
        <v>140</v>
      </c>
      <c r="B170" s="140" t="s">
        <v>420</v>
      </c>
      <c r="C170" s="17" t="s">
        <v>83</v>
      </c>
      <c r="D170" s="17" t="s">
        <v>278</v>
      </c>
      <c r="E170" s="40" t="s">
        <v>54</v>
      </c>
      <c r="F170" s="28" t="s">
        <v>23</v>
      </c>
      <c r="G170" s="19">
        <v>1</v>
      </c>
      <c r="H170" s="33">
        <v>3213</v>
      </c>
      <c r="I170" s="192"/>
      <c r="J170" s="67" t="e">
        <f t="shared" si="2"/>
        <v>#DIV/0!</v>
      </c>
      <c r="K170" s="18">
        <v>116</v>
      </c>
      <c r="L170" s="190">
        <v>127000</v>
      </c>
      <c r="M170" s="189"/>
    </row>
    <row r="171" spans="1:13">
      <c r="A171">
        <v>141</v>
      </c>
      <c r="B171" s="140" t="s">
        <v>421</v>
      </c>
      <c r="C171" s="17" t="s">
        <v>83</v>
      </c>
      <c r="D171" s="17" t="s">
        <v>278</v>
      </c>
      <c r="E171" s="40" t="s">
        <v>54</v>
      </c>
      <c r="F171" s="28" t="s">
        <v>23</v>
      </c>
      <c r="G171" s="19">
        <v>2</v>
      </c>
      <c r="H171" s="33">
        <v>3598</v>
      </c>
      <c r="I171" s="192"/>
      <c r="J171" s="67" t="e">
        <f t="shared" si="2"/>
        <v>#DIV/0!</v>
      </c>
      <c r="K171" s="18">
        <v>96</v>
      </c>
      <c r="L171" s="190">
        <v>172000</v>
      </c>
      <c r="M171" s="189"/>
    </row>
    <row r="172" spans="1:13">
      <c r="A172">
        <v>142</v>
      </c>
      <c r="B172" s="140" t="s">
        <v>422</v>
      </c>
      <c r="C172" s="17" t="s">
        <v>83</v>
      </c>
      <c r="D172" s="17" t="s">
        <v>284</v>
      </c>
      <c r="E172" s="40" t="s">
        <v>54</v>
      </c>
      <c r="F172" s="28" t="s">
        <v>23</v>
      </c>
      <c r="G172" s="19">
        <v>2</v>
      </c>
      <c r="H172" s="33">
        <v>3381</v>
      </c>
      <c r="I172" s="192"/>
      <c r="J172" s="67" t="e">
        <f t="shared" si="2"/>
        <v>#DIV/0!</v>
      </c>
      <c r="K172" s="18">
        <v>113</v>
      </c>
      <c r="L172" s="190">
        <v>163000</v>
      </c>
      <c r="M172" s="189"/>
    </row>
    <row r="173" spans="1:13">
      <c r="A173">
        <v>143</v>
      </c>
      <c r="B173" s="140" t="s">
        <v>423</v>
      </c>
      <c r="C173" s="17" t="s">
        <v>83</v>
      </c>
      <c r="D173" s="17" t="s">
        <v>284</v>
      </c>
      <c r="E173" s="40" t="s">
        <v>54</v>
      </c>
      <c r="F173" s="28" t="s">
        <v>23</v>
      </c>
      <c r="G173" s="19">
        <v>2</v>
      </c>
      <c r="H173" s="33">
        <v>4950</v>
      </c>
      <c r="I173" s="192"/>
      <c r="J173" s="67" t="e">
        <f t="shared" si="2"/>
        <v>#DIV/0!</v>
      </c>
      <c r="K173" s="18">
        <v>136</v>
      </c>
      <c r="L173" s="190">
        <v>227000</v>
      </c>
      <c r="M173" s="189"/>
    </row>
    <row r="174" spans="1:13">
      <c r="A174">
        <v>144</v>
      </c>
      <c r="B174" s="140" t="s">
        <v>424</v>
      </c>
      <c r="C174" s="17" t="s">
        <v>83</v>
      </c>
      <c r="D174" s="17" t="s">
        <v>278</v>
      </c>
      <c r="E174" s="40" t="s">
        <v>54</v>
      </c>
      <c r="F174" s="28" t="s">
        <v>23</v>
      </c>
      <c r="G174" s="19">
        <v>3</v>
      </c>
      <c r="H174" s="33">
        <v>3048</v>
      </c>
      <c r="I174" s="192"/>
      <c r="J174" s="67" t="e">
        <f t="shared" si="2"/>
        <v>#DIV/0!</v>
      </c>
      <c r="K174" s="18">
        <v>71</v>
      </c>
      <c r="L174" s="190">
        <v>145800</v>
      </c>
      <c r="M174" s="189"/>
    </row>
    <row r="175" spans="1:13">
      <c r="A175">
        <v>145</v>
      </c>
      <c r="B175" s="140" t="s">
        <v>425</v>
      </c>
      <c r="C175" s="17" t="s">
        <v>83</v>
      </c>
      <c r="D175" s="17" t="s">
        <v>278</v>
      </c>
      <c r="E175" s="40" t="s">
        <v>54</v>
      </c>
      <c r="F175" s="28" t="s">
        <v>23</v>
      </c>
      <c r="G175" s="19">
        <v>2</v>
      </c>
      <c r="H175" s="33">
        <v>2687</v>
      </c>
      <c r="I175" s="192"/>
      <c r="J175" s="67" t="e">
        <f t="shared" si="2"/>
        <v>#DIV/0!</v>
      </c>
      <c r="K175" s="18">
        <v>78</v>
      </c>
      <c r="L175" s="190">
        <v>128000</v>
      </c>
      <c r="M175" s="189"/>
    </row>
    <row r="176" spans="1:13">
      <c r="A176">
        <v>146</v>
      </c>
      <c r="B176" s="140" t="s">
        <v>426</v>
      </c>
      <c r="C176" s="17" t="s">
        <v>83</v>
      </c>
      <c r="D176" s="17" t="s">
        <v>278</v>
      </c>
      <c r="E176" s="40" t="s">
        <v>54</v>
      </c>
      <c r="F176" s="28" t="s">
        <v>23</v>
      </c>
      <c r="G176" s="19">
        <v>2</v>
      </c>
      <c r="H176" s="33">
        <v>3049</v>
      </c>
      <c r="I176" s="192"/>
      <c r="J176" s="67" t="e">
        <f t="shared" si="2"/>
        <v>#DIV/0!</v>
      </c>
      <c r="K176" s="18">
        <v>71</v>
      </c>
      <c r="L176" s="190">
        <v>139000</v>
      </c>
      <c r="M176" s="189"/>
    </row>
    <row r="177" spans="1:13">
      <c r="A177">
        <v>147</v>
      </c>
      <c r="B177" s="140" t="s">
        <v>427</v>
      </c>
      <c r="C177" s="17" t="s">
        <v>83</v>
      </c>
      <c r="D177" s="17" t="s">
        <v>278</v>
      </c>
      <c r="E177" s="40" t="s">
        <v>54</v>
      </c>
      <c r="F177" s="28" t="s">
        <v>23</v>
      </c>
      <c r="G177" s="19">
        <v>2</v>
      </c>
      <c r="H177" s="33">
        <v>1838</v>
      </c>
      <c r="I177" s="192"/>
      <c r="J177" s="67" t="e">
        <f t="shared" si="2"/>
        <v>#DIV/0!</v>
      </c>
      <c r="K177" s="18">
        <v>50</v>
      </c>
      <c r="L177" s="190">
        <v>80000</v>
      </c>
      <c r="M177" s="189"/>
    </row>
    <row r="178" spans="1:13">
      <c r="A178">
        <v>148</v>
      </c>
      <c r="B178" s="140" t="s">
        <v>428</v>
      </c>
      <c r="C178" s="17" t="s">
        <v>83</v>
      </c>
      <c r="D178" s="17" t="s">
        <v>284</v>
      </c>
      <c r="E178" s="40" t="s">
        <v>54</v>
      </c>
      <c r="F178" s="28" t="s">
        <v>23</v>
      </c>
      <c r="G178" s="19">
        <v>2</v>
      </c>
      <c r="H178" s="33">
        <v>3218</v>
      </c>
      <c r="I178" s="192"/>
      <c r="J178" s="67" t="e">
        <f t="shared" si="2"/>
        <v>#DIV/0!</v>
      </c>
      <c r="K178" s="18">
        <v>97</v>
      </c>
      <c r="L178" s="190">
        <v>150000</v>
      </c>
      <c r="M178" s="189"/>
    </row>
    <row r="179" spans="1:13">
      <c r="A179">
        <v>149</v>
      </c>
      <c r="B179" s="140" t="s">
        <v>429</v>
      </c>
      <c r="C179" s="17" t="s">
        <v>83</v>
      </c>
      <c r="D179" s="17" t="s">
        <v>278</v>
      </c>
      <c r="E179" s="40" t="s">
        <v>54</v>
      </c>
      <c r="F179" s="28" t="s">
        <v>23</v>
      </c>
      <c r="G179" s="19">
        <v>1</v>
      </c>
      <c r="H179" s="33">
        <v>4439</v>
      </c>
      <c r="I179" s="192"/>
      <c r="J179" s="67" t="e">
        <f t="shared" si="2"/>
        <v>#DIV/0!</v>
      </c>
      <c r="K179" s="18">
        <v>152</v>
      </c>
      <c r="L179" s="190">
        <v>195000</v>
      </c>
      <c r="M179" s="189"/>
    </row>
    <row r="180" spans="1:13">
      <c r="A180">
        <v>150</v>
      </c>
      <c r="B180" s="140" t="s">
        <v>430</v>
      </c>
      <c r="C180" s="17" t="s">
        <v>83</v>
      </c>
      <c r="D180" s="17" t="s">
        <v>293</v>
      </c>
      <c r="E180" s="40" t="s">
        <v>54</v>
      </c>
      <c r="F180" s="28" t="s">
        <v>23</v>
      </c>
      <c r="G180" s="19">
        <v>5</v>
      </c>
      <c r="H180" s="33">
        <v>32574</v>
      </c>
      <c r="I180" s="192"/>
      <c r="J180" s="67" t="e">
        <f t="shared" si="2"/>
        <v>#DIV/0!</v>
      </c>
      <c r="K180" s="18">
        <v>762</v>
      </c>
      <c r="L180" s="190">
        <v>1778000</v>
      </c>
      <c r="M180" s="189"/>
    </row>
    <row r="181" spans="1:13">
      <c r="A181">
        <v>151</v>
      </c>
      <c r="B181" s="140" t="s">
        <v>431</v>
      </c>
      <c r="C181" s="17" t="s">
        <v>83</v>
      </c>
      <c r="D181" s="17" t="s">
        <v>284</v>
      </c>
      <c r="E181" s="40" t="s">
        <v>54</v>
      </c>
      <c r="F181" s="28" t="s">
        <v>23</v>
      </c>
      <c r="G181" s="19">
        <v>2</v>
      </c>
      <c r="H181" s="33">
        <v>6331</v>
      </c>
      <c r="I181" s="192"/>
      <c r="J181" s="67" t="e">
        <f t="shared" si="2"/>
        <v>#DIV/0!</v>
      </c>
      <c r="K181" s="18">
        <v>209</v>
      </c>
      <c r="L181" s="190">
        <v>298000</v>
      </c>
      <c r="M181" s="189"/>
    </row>
    <row r="182" spans="1:13">
      <c r="A182">
        <v>152</v>
      </c>
      <c r="B182" s="140" t="s">
        <v>432</v>
      </c>
      <c r="C182" s="17" t="s">
        <v>83</v>
      </c>
      <c r="D182" s="17" t="s">
        <v>284</v>
      </c>
      <c r="E182" s="40" t="s">
        <v>54</v>
      </c>
      <c r="F182" s="28" t="s">
        <v>23</v>
      </c>
      <c r="G182" s="19">
        <v>1</v>
      </c>
      <c r="H182" s="33">
        <v>4231</v>
      </c>
      <c r="I182" s="192"/>
      <c r="J182" s="67" t="e">
        <f t="shared" si="2"/>
        <v>#DIV/0!</v>
      </c>
      <c r="K182" s="18">
        <v>91</v>
      </c>
      <c r="L182" s="190">
        <v>198000</v>
      </c>
      <c r="M182" s="189"/>
    </row>
    <row r="183" spans="1:13">
      <c r="A183">
        <v>153</v>
      </c>
      <c r="B183" s="140" t="s">
        <v>433</v>
      </c>
      <c r="C183" s="17" t="s">
        <v>83</v>
      </c>
      <c r="D183" s="17" t="s">
        <v>284</v>
      </c>
      <c r="E183" s="40" t="s">
        <v>54</v>
      </c>
      <c r="F183" s="28" t="s">
        <v>23</v>
      </c>
      <c r="G183" s="19">
        <v>1</v>
      </c>
      <c r="H183" s="33">
        <v>4656</v>
      </c>
      <c r="I183" s="192"/>
      <c r="J183" s="67" t="e">
        <f t="shared" si="2"/>
        <v>#DIV/0!</v>
      </c>
      <c r="K183" s="18">
        <v>110</v>
      </c>
      <c r="L183" s="190">
        <v>218000</v>
      </c>
      <c r="M183" s="189"/>
    </row>
    <row r="184" spans="1:13">
      <c r="A184">
        <v>154</v>
      </c>
      <c r="B184" s="140" t="s">
        <v>434</v>
      </c>
      <c r="C184" s="17" t="s">
        <v>83</v>
      </c>
      <c r="D184" s="17" t="s">
        <v>284</v>
      </c>
      <c r="E184" s="40" t="s">
        <v>54</v>
      </c>
      <c r="F184" s="28" t="s">
        <v>23</v>
      </c>
      <c r="G184" s="19">
        <v>2</v>
      </c>
      <c r="H184" s="33">
        <v>10956</v>
      </c>
      <c r="I184" s="192"/>
      <c r="J184" s="67" t="e">
        <f t="shared" si="2"/>
        <v>#DIV/0!</v>
      </c>
      <c r="K184" s="18">
        <v>286</v>
      </c>
      <c r="L184" s="190">
        <v>528000</v>
      </c>
      <c r="M184" s="189"/>
    </row>
    <row r="185" spans="1:13">
      <c r="A185">
        <v>155</v>
      </c>
      <c r="B185" s="140" t="s">
        <v>435</v>
      </c>
      <c r="C185" s="17" t="s">
        <v>83</v>
      </c>
      <c r="D185" s="17" t="s">
        <v>284</v>
      </c>
      <c r="E185" s="40" t="s">
        <v>54</v>
      </c>
      <c r="F185" s="28" t="s">
        <v>23</v>
      </c>
      <c r="G185" s="19">
        <v>1</v>
      </c>
      <c r="H185" s="33">
        <v>9530</v>
      </c>
      <c r="I185" s="192"/>
      <c r="J185" s="67" t="e">
        <f t="shared" si="2"/>
        <v>#DIV/0!</v>
      </c>
      <c r="K185" s="18">
        <v>151</v>
      </c>
      <c r="L185" s="190">
        <v>470000</v>
      </c>
      <c r="M185" s="189"/>
    </row>
    <row r="186" spans="1:13">
      <c r="A186">
        <v>156</v>
      </c>
      <c r="B186" s="140" t="s">
        <v>436</v>
      </c>
      <c r="C186" s="17" t="s">
        <v>83</v>
      </c>
      <c r="D186" s="17" t="s">
        <v>284</v>
      </c>
      <c r="E186" s="40" t="s">
        <v>54</v>
      </c>
      <c r="F186" s="28" t="s">
        <v>23</v>
      </c>
      <c r="G186" s="19">
        <v>1</v>
      </c>
      <c r="H186" s="33">
        <v>15135</v>
      </c>
      <c r="I186" s="192"/>
      <c r="J186" s="67" t="e">
        <f t="shared" si="2"/>
        <v>#DIV/0!</v>
      </c>
      <c r="K186" s="18">
        <v>362</v>
      </c>
      <c r="L186" s="190">
        <v>728000</v>
      </c>
      <c r="M186" s="189"/>
    </row>
    <row r="187" spans="1:13">
      <c r="A187">
        <v>157</v>
      </c>
      <c r="B187" s="140" t="s">
        <v>437</v>
      </c>
      <c r="C187" s="17" t="s">
        <v>83</v>
      </c>
      <c r="D187" s="17" t="s">
        <v>293</v>
      </c>
      <c r="E187" s="40" t="s">
        <v>54</v>
      </c>
      <c r="F187" s="28" t="s">
        <v>23</v>
      </c>
      <c r="G187" s="19">
        <v>4</v>
      </c>
      <c r="H187" s="33">
        <v>23175</v>
      </c>
      <c r="I187" s="192"/>
      <c r="J187" s="67" t="e">
        <f t="shared" si="2"/>
        <v>#DIV/0!</v>
      </c>
      <c r="K187" s="18">
        <v>530</v>
      </c>
      <c r="L187" s="190">
        <v>1284000</v>
      </c>
      <c r="M187" s="189"/>
    </row>
    <row r="188" spans="1:13">
      <c r="A188">
        <v>158</v>
      </c>
      <c r="B188" s="140" t="s">
        <v>438</v>
      </c>
      <c r="C188" s="17" t="s">
        <v>83</v>
      </c>
      <c r="D188" s="17" t="s">
        <v>284</v>
      </c>
      <c r="E188" s="40" t="s">
        <v>54</v>
      </c>
      <c r="F188" s="28" t="s">
        <v>23</v>
      </c>
      <c r="G188" s="19">
        <v>2</v>
      </c>
      <c r="H188" s="33">
        <v>2368</v>
      </c>
      <c r="I188" s="192"/>
      <c r="J188" s="67" t="e">
        <f t="shared" si="2"/>
        <v>#DIV/0!</v>
      </c>
      <c r="K188" s="18">
        <v>85</v>
      </c>
      <c r="L188" s="190">
        <v>109100</v>
      </c>
      <c r="M188" s="189"/>
    </row>
    <row r="189" spans="1:13" ht="14.25" thickBot="1">
      <c r="A189">
        <v>159</v>
      </c>
      <c r="B189" s="129" t="s">
        <v>439</v>
      </c>
      <c r="C189" s="194" t="s">
        <v>83</v>
      </c>
      <c r="D189" s="194" t="s">
        <v>284</v>
      </c>
      <c r="E189" s="196" t="s">
        <v>54</v>
      </c>
      <c r="F189" s="212" t="s">
        <v>23</v>
      </c>
      <c r="G189" s="197">
        <v>2</v>
      </c>
      <c r="H189" s="198">
        <v>3810</v>
      </c>
      <c r="I189" s="199"/>
      <c r="J189" s="200" t="e">
        <f t="shared" si="2"/>
        <v>#DIV/0!</v>
      </c>
      <c r="K189" s="126">
        <v>128</v>
      </c>
      <c r="L189" s="201">
        <v>165000</v>
      </c>
      <c r="M189" s="189"/>
    </row>
    <row r="190" spans="1:13">
      <c r="A190">
        <v>1</v>
      </c>
      <c r="B190" s="178" t="s">
        <v>440</v>
      </c>
      <c r="C190" s="202" t="s">
        <v>20</v>
      </c>
      <c r="D190" s="179" t="s">
        <v>21</v>
      </c>
      <c r="E190" s="203" t="s">
        <v>54</v>
      </c>
      <c r="F190" s="202" t="s">
        <v>23</v>
      </c>
      <c r="G190" s="205">
        <v>2</v>
      </c>
      <c r="H190" s="205">
        <v>23894</v>
      </c>
      <c r="I190" s="206"/>
      <c r="J190" s="205" t="e">
        <f t="shared" si="2"/>
        <v>#DIV/0!</v>
      </c>
      <c r="K190" s="207">
        <v>316</v>
      </c>
      <c r="L190" s="208">
        <v>1393000</v>
      </c>
      <c r="M190" s="183"/>
    </row>
    <row r="191" spans="1:13">
      <c r="A191">
        <v>2</v>
      </c>
      <c r="B191" s="213" t="s">
        <v>441</v>
      </c>
      <c r="C191" s="214" t="s">
        <v>20</v>
      </c>
      <c r="D191" s="215" t="s">
        <v>21</v>
      </c>
      <c r="E191" s="216" t="s">
        <v>54</v>
      </c>
      <c r="F191" s="76" t="s">
        <v>23</v>
      </c>
      <c r="G191" s="217">
        <v>3</v>
      </c>
      <c r="H191" s="217">
        <v>22227</v>
      </c>
      <c r="I191" s="218"/>
      <c r="J191" s="217" t="e">
        <f t="shared" si="2"/>
        <v>#DIV/0!</v>
      </c>
      <c r="K191" s="219">
        <v>552</v>
      </c>
      <c r="L191" s="220">
        <v>1237000</v>
      </c>
      <c r="M191" s="183"/>
    </row>
    <row r="192" spans="1:13" ht="14.25" thickBot="1">
      <c r="A192">
        <v>3</v>
      </c>
      <c r="B192" s="221" t="s">
        <v>442</v>
      </c>
      <c r="C192" s="194" t="s">
        <v>20</v>
      </c>
      <c r="D192" s="195" t="s">
        <v>116</v>
      </c>
      <c r="E192" s="196" t="s">
        <v>54</v>
      </c>
      <c r="F192" s="194" t="s">
        <v>23</v>
      </c>
      <c r="G192" s="222">
        <v>1</v>
      </c>
      <c r="H192" s="222">
        <v>15676</v>
      </c>
      <c r="I192" s="223"/>
      <c r="J192" s="222" t="e">
        <f t="shared" si="2"/>
        <v>#DIV/0!</v>
      </c>
      <c r="K192" s="224">
        <v>303</v>
      </c>
      <c r="L192" s="225">
        <v>751000</v>
      </c>
      <c r="M192" s="183"/>
    </row>
    <row r="193" spans="1:13" ht="14.25" thickTop="1">
      <c r="A193">
        <v>1</v>
      </c>
      <c r="B193" s="178" t="s">
        <v>443</v>
      </c>
      <c r="C193" s="202" t="s">
        <v>444</v>
      </c>
      <c r="D193" s="179" t="s">
        <v>445</v>
      </c>
      <c r="E193" s="203" t="s">
        <v>54</v>
      </c>
      <c r="F193" s="202" t="s">
        <v>446</v>
      </c>
      <c r="G193" s="205">
        <v>2</v>
      </c>
      <c r="H193" s="226">
        <v>558907</v>
      </c>
      <c r="I193" s="206"/>
      <c r="J193" s="226" t="e">
        <f t="shared" si="2"/>
        <v>#DIV/0!</v>
      </c>
      <c r="K193" s="207">
        <v>7400</v>
      </c>
      <c r="L193" s="227">
        <v>35757197</v>
      </c>
      <c r="M193" s="228"/>
    </row>
    <row r="194" spans="1:13">
      <c r="A194">
        <v>2</v>
      </c>
      <c r="B194" s="184" t="s">
        <v>447</v>
      </c>
      <c r="C194" s="17" t="s">
        <v>444</v>
      </c>
      <c r="D194" s="185" t="s">
        <v>445</v>
      </c>
      <c r="E194" s="40" t="s">
        <v>54</v>
      </c>
      <c r="F194" s="17" t="s">
        <v>446</v>
      </c>
      <c r="G194" s="38">
        <v>1</v>
      </c>
      <c r="H194" s="98">
        <v>78236</v>
      </c>
      <c r="I194" s="180"/>
      <c r="J194" s="98" t="e">
        <f t="shared" si="2"/>
        <v>#DIV/0!</v>
      </c>
      <c r="K194" s="41">
        <v>991</v>
      </c>
      <c r="L194" s="229">
        <v>4578540</v>
      </c>
      <c r="M194" s="183"/>
    </row>
    <row r="195" spans="1:13">
      <c r="A195">
        <v>3</v>
      </c>
      <c r="B195" s="184" t="s">
        <v>448</v>
      </c>
      <c r="C195" s="17" t="s">
        <v>444</v>
      </c>
      <c r="D195" s="185" t="s">
        <v>445</v>
      </c>
      <c r="E195" s="40" t="s">
        <v>54</v>
      </c>
      <c r="F195" s="17" t="s">
        <v>446</v>
      </c>
      <c r="G195" s="38">
        <v>3</v>
      </c>
      <c r="H195" s="98">
        <v>69977</v>
      </c>
      <c r="I195" s="180"/>
      <c r="J195" s="98" t="e">
        <f t="shared" si="2"/>
        <v>#DIV/0!</v>
      </c>
      <c r="K195" s="35">
        <v>1550</v>
      </c>
      <c r="L195" s="230">
        <v>4446026</v>
      </c>
      <c r="M195" s="183"/>
    </row>
    <row r="196" spans="1:13">
      <c r="A196">
        <v>4</v>
      </c>
      <c r="B196" s="187" t="s">
        <v>449</v>
      </c>
      <c r="C196" s="17" t="s">
        <v>444</v>
      </c>
      <c r="D196" s="185" t="s">
        <v>445</v>
      </c>
      <c r="E196" s="40" t="s">
        <v>54</v>
      </c>
      <c r="F196" s="17" t="s">
        <v>446</v>
      </c>
      <c r="G196" s="38">
        <v>2</v>
      </c>
      <c r="H196" s="98">
        <v>49162</v>
      </c>
      <c r="I196" s="180"/>
      <c r="J196" s="98" t="e">
        <f t="shared" si="2"/>
        <v>#DIV/0!</v>
      </c>
      <c r="K196" s="41">
        <v>886</v>
      </c>
      <c r="L196" s="231">
        <v>2816528</v>
      </c>
      <c r="M196" s="183"/>
    </row>
    <row r="197" spans="1:13">
      <c r="A197">
        <v>5</v>
      </c>
      <c r="B197" s="187" t="s">
        <v>450</v>
      </c>
      <c r="C197" s="17" t="s">
        <v>444</v>
      </c>
      <c r="D197" s="185" t="s">
        <v>445</v>
      </c>
      <c r="E197" s="40" t="s">
        <v>54</v>
      </c>
      <c r="F197" s="17" t="s">
        <v>446</v>
      </c>
      <c r="G197" s="38">
        <v>2</v>
      </c>
      <c r="H197" s="98">
        <v>120652</v>
      </c>
      <c r="I197" s="180"/>
      <c r="J197" s="98" t="e">
        <f t="shared" si="2"/>
        <v>#DIV/0!</v>
      </c>
      <c r="K197" s="41">
        <v>2064</v>
      </c>
      <c r="L197" s="231">
        <v>7735899</v>
      </c>
      <c r="M197" s="183"/>
    </row>
    <row r="198" spans="1:13" s="42" customFormat="1">
      <c r="A198">
        <v>6</v>
      </c>
      <c r="B198" s="187" t="s">
        <v>451</v>
      </c>
      <c r="C198" s="17" t="s">
        <v>444</v>
      </c>
      <c r="D198" s="185" t="s">
        <v>445</v>
      </c>
      <c r="E198" s="40" t="s">
        <v>54</v>
      </c>
      <c r="F198" s="17" t="s">
        <v>446</v>
      </c>
      <c r="G198" s="38">
        <v>3</v>
      </c>
      <c r="H198" s="98">
        <v>75766</v>
      </c>
      <c r="I198" s="180"/>
      <c r="J198" s="98" t="e">
        <f t="shared" si="2"/>
        <v>#DIV/0!</v>
      </c>
      <c r="K198" s="5">
        <v>1484</v>
      </c>
      <c r="L198" s="230">
        <v>4777300</v>
      </c>
      <c r="M198" s="183"/>
    </row>
    <row r="199" spans="1:13" s="42" customFormat="1">
      <c r="A199">
        <v>7</v>
      </c>
      <c r="B199" s="187" t="s">
        <v>452</v>
      </c>
      <c r="C199" s="17" t="s">
        <v>444</v>
      </c>
      <c r="D199" s="185" t="s">
        <v>445</v>
      </c>
      <c r="E199" s="40" t="s">
        <v>54</v>
      </c>
      <c r="F199" s="17" t="s">
        <v>446</v>
      </c>
      <c r="G199" s="35">
        <v>3</v>
      </c>
      <c r="H199" s="98">
        <v>56571</v>
      </c>
      <c r="I199" s="180"/>
      <c r="J199" s="98" t="e">
        <f t="shared" si="2"/>
        <v>#DIV/0!</v>
      </c>
      <c r="K199" s="73">
        <v>1010</v>
      </c>
      <c r="L199" s="232">
        <v>3226351</v>
      </c>
      <c r="M199" s="183"/>
    </row>
    <row r="200" spans="1:13">
      <c r="A200">
        <v>8</v>
      </c>
      <c r="B200" s="233" t="s">
        <v>453</v>
      </c>
      <c r="C200" s="20" t="s">
        <v>444</v>
      </c>
      <c r="D200" s="234" t="s">
        <v>113</v>
      </c>
      <c r="E200" s="235" t="s">
        <v>78</v>
      </c>
      <c r="F200" s="236" t="s">
        <v>23</v>
      </c>
      <c r="G200" s="236">
        <v>1</v>
      </c>
      <c r="H200" s="237">
        <v>8785</v>
      </c>
      <c r="I200" s="238">
        <v>8785</v>
      </c>
      <c r="J200" s="98">
        <f t="shared" si="2"/>
        <v>1</v>
      </c>
      <c r="K200" s="239">
        <v>175</v>
      </c>
      <c r="L200" s="240">
        <v>471948</v>
      </c>
      <c r="M200" s="241">
        <f>+I200</f>
        <v>8785</v>
      </c>
    </row>
    <row r="201" spans="1:13">
      <c r="A201">
        <v>9</v>
      </c>
      <c r="B201" s="184" t="s">
        <v>454</v>
      </c>
      <c r="C201" s="17" t="s">
        <v>444</v>
      </c>
      <c r="D201" s="185" t="s">
        <v>455</v>
      </c>
      <c r="E201" s="40" t="s">
        <v>54</v>
      </c>
      <c r="F201" s="17" t="s">
        <v>23</v>
      </c>
      <c r="G201" s="35">
        <v>2</v>
      </c>
      <c r="H201" s="38">
        <v>10105</v>
      </c>
      <c r="I201" s="180"/>
      <c r="J201" s="38" t="e">
        <f t="shared" si="2"/>
        <v>#DIV/0!</v>
      </c>
      <c r="K201" s="20">
        <v>223</v>
      </c>
      <c r="L201" s="240">
        <v>502000</v>
      </c>
      <c r="M201" s="189"/>
    </row>
    <row r="202" spans="1:13" ht="14.25" thickBot="1">
      <c r="A202">
        <v>10</v>
      </c>
      <c r="B202" s="242" t="s">
        <v>456</v>
      </c>
      <c r="C202" s="243" t="s">
        <v>444</v>
      </c>
      <c r="D202" s="244" t="s">
        <v>455</v>
      </c>
      <c r="E202" s="245" t="s">
        <v>54</v>
      </c>
      <c r="F202" s="243" t="s">
        <v>23</v>
      </c>
      <c r="G202" s="246">
        <v>1</v>
      </c>
      <c r="H202" s="247">
        <v>5825</v>
      </c>
      <c r="I202" s="248"/>
      <c r="J202" s="247" t="e">
        <f t="shared" si="2"/>
        <v>#DIV/0!</v>
      </c>
      <c r="K202" s="249">
        <v>83</v>
      </c>
      <c r="L202" s="250">
        <v>295000</v>
      </c>
      <c r="M202" s="189"/>
    </row>
    <row r="203" spans="1:13">
      <c r="A203" s="251">
        <v>1</v>
      </c>
      <c r="B203" s="252" t="s">
        <v>457</v>
      </c>
      <c r="C203" s="253" t="s">
        <v>458</v>
      </c>
      <c r="D203" s="254" t="s">
        <v>459</v>
      </c>
      <c r="E203" s="255" t="s">
        <v>78</v>
      </c>
      <c r="F203" s="256" t="s">
        <v>446</v>
      </c>
      <c r="G203" s="256">
        <v>2</v>
      </c>
      <c r="H203" s="257">
        <f>386843439/108*100/1000</f>
        <v>358188.36944444448</v>
      </c>
      <c r="I203" s="258">
        <f>H203</f>
        <v>358188.36944444448</v>
      </c>
      <c r="J203" s="259">
        <f t="shared" si="2"/>
        <v>1</v>
      </c>
      <c r="K203" s="260">
        <v>4500</v>
      </c>
      <c r="L203" s="261">
        <v>23460000</v>
      </c>
      <c r="M203" s="262">
        <f>+H203</f>
        <v>358188.36944444448</v>
      </c>
    </row>
    <row r="204" spans="1:13">
      <c r="A204" s="251">
        <v>2</v>
      </c>
      <c r="B204" s="263" t="s">
        <v>460</v>
      </c>
      <c r="C204" s="264" t="s">
        <v>458</v>
      </c>
      <c r="D204" s="265" t="s">
        <v>455</v>
      </c>
      <c r="E204" s="266" t="s">
        <v>54</v>
      </c>
      <c r="F204" s="264" t="s">
        <v>23</v>
      </c>
      <c r="G204" s="267">
        <v>1</v>
      </c>
      <c r="H204" s="237">
        <f>8421048/108*100/1000</f>
        <v>7797.2666666666673</v>
      </c>
      <c r="I204" s="268"/>
      <c r="J204" s="269" t="e">
        <f t="shared" si="2"/>
        <v>#DIV/0!</v>
      </c>
      <c r="K204" s="270">
        <v>239</v>
      </c>
      <c r="L204" s="271">
        <v>360000</v>
      </c>
      <c r="M204" s="189"/>
    </row>
    <row r="205" spans="1:13" ht="14.25" thickBot="1">
      <c r="A205" s="251">
        <v>3</v>
      </c>
      <c r="B205" s="272" t="s">
        <v>461</v>
      </c>
      <c r="C205" s="273" t="s">
        <v>458</v>
      </c>
      <c r="D205" s="274" t="s">
        <v>462</v>
      </c>
      <c r="E205" s="275" t="s">
        <v>54</v>
      </c>
      <c r="F205" s="276" t="s">
        <v>446</v>
      </c>
      <c r="G205" s="277">
        <v>3</v>
      </c>
      <c r="H205" s="277">
        <f>69695582/108*100/1000</f>
        <v>64532.946296296293</v>
      </c>
      <c r="I205" s="278">
        <v>67452</v>
      </c>
      <c r="J205" s="279">
        <f t="shared" si="2"/>
        <v>0.95672398589065255</v>
      </c>
      <c r="K205" s="280">
        <v>700</v>
      </c>
      <c r="L205" s="281">
        <v>4015000</v>
      </c>
      <c r="M205" s="262">
        <f>+H205</f>
        <v>64532.946296296293</v>
      </c>
    </row>
    <row r="206" spans="1:13">
      <c r="A206">
        <v>1</v>
      </c>
      <c r="B206" s="282" t="s">
        <v>463</v>
      </c>
      <c r="C206" s="283" t="s">
        <v>464</v>
      </c>
      <c r="D206" s="284" t="s">
        <v>465</v>
      </c>
      <c r="E206" s="285" t="s">
        <v>54</v>
      </c>
      <c r="F206" s="283" t="s">
        <v>466</v>
      </c>
      <c r="G206" s="226">
        <v>2</v>
      </c>
      <c r="H206" s="226">
        <v>74735</v>
      </c>
      <c r="I206" s="206"/>
      <c r="J206" s="226" t="e">
        <f t="shared" si="2"/>
        <v>#DIV/0!</v>
      </c>
      <c r="K206" s="286">
        <v>870</v>
      </c>
      <c r="L206" s="227">
        <v>4260000</v>
      </c>
      <c r="M206" s="183"/>
    </row>
    <row r="207" spans="1:13">
      <c r="A207">
        <v>2</v>
      </c>
      <c r="B207" s="287" t="s">
        <v>467</v>
      </c>
      <c r="C207" s="19" t="s">
        <v>464</v>
      </c>
      <c r="D207" s="288" t="s">
        <v>468</v>
      </c>
      <c r="E207" s="97" t="s">
        <v>54</v>
      </c>
      <c r="F207" s="19" t="s">
        <v>23</v>
      </c>
      <c r="G207" s="98">
        <v>2</v>
      </c>
      <c r="H207" s="98">
        <v>67802</v>
      </c>
      <c r="I207" s="180"/>
      <c r="J207" s="98" t="e">
        <f t="shared" si="2"/>
        <v>#DIV/0!</v>
      </c>
      <c r="K207" s="99">
        <v>900</v>
      </c>
      <c r="L207" s="229">
        <v>3674000</v>
      </c>
      <c r="M207" s="183"/>
    </row>
    <row r="208" spans="1:13">
      <c r="A208">
        <v>3</v>
      </c>
      <c r="B208" s="233" t="s">
        <v>469</v>
      </c>
      <c r="C208" s="19" t="s">
        <v>464</v>
      </c>
      <c r="D208" s="289" t="s">
        <v>260</v>
      </c>
      <c r="E208" s="97" t="s">
        <v>54</v>
      </c>
      <c r="F208" s="19" t="s">
        <v>23</v>
      </c>
      <c r="G208" s="98">
        <v>2</v>
      </c>
      <c r="H208" s="98">
        <v>88265</v>
      </c>
      <c r="I208" s="180"/>
      <c r="J208" s="98" t="e">
        <f t="shared" si="2"/>
        <v>#DIV/0!</v>
      </c>
      <c r="K208" s="99">
        <v>1300</v>
      </c>
      <c r="L208" s="229">
        <v>4861000</v>
      </c>
      <c r="M208" s="183"/>
    </row>
    <row r="209" spans="1:13" ht="14.25" thickBot="1">
      <c r="A209">
        <v>4</v>
      </c>
      <c r="B209" s="290" t="s">
        <v>153</v>
      </c>
      <c r="C209" s="291" t="s">
        <v>464</v>
      </c>
      <c r="D209" s="292" t="s">
        <v>468</v>
      </c>
      <c r="E209" s="293" t="s">
        <v>54</v>
      </c>
      <c r="F209" s="291" t="s">
        <v>23</v>
      </c>
      <c r="G209" s="294">
        <v>2</v>
      </c>
      <c r="H209" s="294">
        <v>132890</v>
      </c>
      <c r="I209" s="248"/>
      <c r="J209" s="294" t="e">
        <f t="shared" si="2"/>
        <v>#DIV/0!</v>
      </c>
      <c r="K209" s="295">
        <v>1800</v>
      </c>
      <c r="L209" s="296">
        <v>7640000</v>
      </c>
      <c r="M209" s="189"/>
    </row>
    <row r="210" spans="1:13">
      <c r="B210" s="2"/>
      <c r="H210" s="44"/>
      <c r="I210" s="44"/>
      <c r="J210" s="45"/>
    </row>
    <row r="211" spans="1:13">
      <c r="B211" s="2"/>
      <c r="H211" s="44"/>
      <c r="I211" s="44"/>
      <c r="J211" s="45"/>
    </row>
  </sheetData>
  <mergeCells count="3">
    <mergeCell ref="E2:G2"/>
    <mergeCell ref="E3:G3"/>
    <mergeCell ref="E4:G4"/>
  </mergeCells>
  <phoneticPr fontId="2"/>
  <dataValidations count="1">
    <dataValidation type="list" allowBlank="1" showInputMessage="1" showErrorMessage="1" sqref="E8:E209">
      <formula1>"10電力,PPS"</formula1>
    </dataValidation>
  </dataValidations>
  <pageMargins left="0.39370078740157483" right="0.43307086614173229" top="0.59055118110236227" bottom="0.32" header="0.51181102362204722" footer="0.28999999999999998"/>
  <pageSetup paperSize="8" scale="83"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
  <sheetViews>
    <sheetView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6">
      <c r="A1" t="s">
        <v>0</v>
      </c>
      <c r="B1" s="1" t="e">
        <f>#REF!</f>
        <v>#REF!</v>
      </c>
      <c r="I1" t="s">
        <v>1</v>
      </c>
    </row>
    <row r="2" spans="1:16" s="42" customFormat="1" ht="51" customHeight="1">
      <c r="B2" s="46"/>
      <c r="E2" s="813" t="s">
        <v>27</v>
      </c>
      <c r="F2" s="813"/>
      <c r="G2" s="814"/>
      <c r="H2" s="5">
        <f>SUMIF(E8:E12,"PPS",H8:H12)</f>
        <v>5851</v>
      </c>
      <c r="I2" s="6"/>
      <c r="J2" s="3"/>
      <c r="K2" s="47"/>
      <c r="L2" s="47"/>
      <c r="O2"/>
    </row>
    <row r="3" spans="1:16" s="42" customFormat="1" ht="41.25" customHeight="1">
      <c r="B3" s="2"/>
      <c r="E3" s="815" t="s">
        <v>28</v>
      </c>
      <c r="F3" s="815"/>
      <c r="G3" s="816"/>
      <c r="H3" s="5">
        <f>O7</f>
        <v>0</v>
      </c>
      <c r="I3" s="6"/>
      <c r="J3" s="2"/>
      <c r="K3" s="47"/>
      <c r="L3" s="47"/>
      <c r="O3"/>
    </row>
    <row r="4" spans="1:16" s="42" customFormat="1" ht="60" customHeight="1">
      <c r="B4" s="2"/>
      <c r="E4" s="817" t="s">
        <v>29</v>
      </c>
      <c r="F4" s="817"/>
      <c r="G4" s="817"/>
      <c r="H4" s="48" t="e">
        <f>H3/I7</f>
        <v>#DIV/0!</v>
      </c>
      <c r="I4" s="49"/>
      <c r="J4" s="2"/>
      <c r="K4" s="47"/>
      <c r="L4" s="47"/>
    </row>
    <row r="5" spans="1:16" s="2" customFormat="1" ht="12.75" customHeight="1">
      <c r="B5" s="11"/>
      <c r="E5" s="12"/>
      <c r="F5" s="12"/>
      <c r="G5" s="12"/>
      <c r="H5" s="14"/>
      <c r="I5" s="14"/>
      <c r="J5" s="11"/>
      <c r="K5" s="15"/>
      <c r="L5" s="15"/>
    </row>
    <row r="6" spans="1:16"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6" s="21" customFormat="1" ht="14.25" thickBot="1">
      <c r="B7" s="22" t="s">
        <v>18</v>
      </c>
      <c r="C7" s="22"/>
      <c r="D7" s="22"/>
      <c r="E7" s="22"/>
      <c r="F7" s="22"/>
      <c r="G7" s="22"/>
      <c r="H7" s="23">
        <f>SUM(H8:H12)</f>
        <v>5851</v>
      </c>
      <c r="I7" s="23">
        <f>SUM(I8:I12)</f>
        <v>0</v>
      </c>
      <c r="J7" s="24" t="e">
        <f t="shared" ref="J7:J12" si="0">H7/I7</f>
        <v>#DIV/0!</v>
      </c>
      <c r="K7" s="51"/>
      <c r="L7" s="51"/>
      <c r="M7" s="22"/>
      <c r="N7" s="22"/>
      <c r="O7" s="75">
        <f>SUM(O8:O12)</f>
        <v>0</v>
      </c>
    </row>
    <row r="8" spans="1:16" ht="61.5" customHeight="1" thickTop="1">
      <c r="A8">
        <v>1</v>
      </c>
      <c r="B8" s="103" t="s">
        <v>470</v>
      </c>
      <c r="C8" s="35" t="s">
        <v>20</v>
      </c>
      <c r="D8" s="35" t="s">
        <v>199</v>
      </c>
      <c r="E8" s="28" t="s">
        <v>54</v>
      </c>
      <c r="F8" s="297" t="s">
        <v>471</v>
      </c>
      <c r="G8" s="81">
        <v>0</v>
      </c>
      <c r="H8" s="82">
        <v>5851</v>
      </c>
      <c r="I8" s="98"/>
      <c r="J8" s="9" t="e">
        <f t="shared" si="0"/>
        <v>#DIV/0!</v>
      </c>
      <c r="K8" s="84">
        <v>104</v>
      </c>
      <c r="L8" s="298">
        <v>278000</v>
      </c>
      <c r="M8" s="299" t="s">
        <v>472</v>
      </c>
      <c r="N8" s="299" t="s">
        <v>473</v>
      </c>
      <c r="P8" s="300"/>
    </row>
    <row r="9" spans="1:16">
      <c r="A9">
        <v>2</v>
      </c>
      <c r="B9" s="18"/>
      <c r="C9" s="17"/>
      <c r="D9" s="17"/>
      <c r="E9" s="28"/>
      <c r="F9" s="59"/>
      <c r="G9" s="19"/>
      <c r="H9" s="29"/>
      <c r="I9" s="30"/>
      <c r="J9" s="9" t="e">
        <f t="shared" si="0"/>
        <v>#DIV/0!</v>
      </c>
      <c r="K9" s="18"/>
      <c r="L9" s="18"/>
      <c r="M9" s="17"/>
      <c r="N9" s="17"/>
      <c r="O9" s="17" t="str">
        <f>IF(ISBLANK(I9),"",H9)</f>
        <v/>
      </c>
    </row>
    <row r="10" spans="1:16">
      <c r="A10">
        <v>3</v>
      </c>
      <c r="B10" s="20"/>
      <c r="C10" s="18"/>
      <c r="D10" s="17"/>
      <c r="E10" s="28"/>
      <c r="F10" s="59"/>
      <c r="G10" s="19"/>
      <c r="H10" s="60"/>
      <c r="I10" s="30"/>
      <c r="J10" s="9" t="e">
        <f t="shared" si="0"/>
        <v>#DIV/0!</v>
      </c>
      <c r="K10" s="18"/>
      <c r="L10" s="18"/>
      <c r="M10" s="17"/>
      <c r="N10" s="17"/>
      <c r="O10" s="17" t="str">
        <f>IF(ISBLANK(I10),"",H10)</f>
        <v/>
      </c>
    </row>
    <row r="11" spans="1:16">
      <c r="A11">
        <v>4</v>
      </c>
      <c r="B11" s="61"/>
      <c r="C11" s="62"/>
      <c r="D11" s="19"/>
      <c r="E11" s="28"/>
      <c r="F11" s="63"/>
      <c r="G11" s="19"/>
      <c r="H11" s="64"/>
      <c r="I11" s="30"/>
      <c r="J11" s="9" t="e">
        <f t="shared" si="0"/>
        <v>#DIV/0!</v>
      </c>
      <c r="K11" s="18"/>
      <c r="L11" s="18"/>
      <c r="M11" s="17"/>
      <c r="N11" s="17"/>
      <c r="O11" s="17" t="str">
        <f>IF(ISBLANK(I11),"",H11)</f>
        <v/>
      </c>
    </row>
    <row r="12" spans="1:16">
      <c r="A12">
        <v>5</v>
      </c>
      <c r="B12" s="65"/>
      <c r="C12" s="35"/>
      <c r="D12" s="19"/>
      <c r="E12" s="28"/>
      <c r="F12" s="17"/>
      <c r="G12" s="19"/>
      <c r="H12" s="66"/>
      <c r="I12" s="30"/>
      <c r="J12" s="9" t="e">
        <f t="shared" si="0"/>
        <v>#DIV/0!</v>
      </c>
      <c r="K12" s="18"/>
      <c r="L12" s="18"/>
      <c r="M12" s="17"/>
      <c r="N12" s="17"/>
      <c r="O12" s="17" t="str">
        <f>IF(ISBLANK(I12),"",H12)</f>
        <v/>
      </c>
    </row>
  </sheetData>
  <mergeCells count="3">
    <mergeCell ref="E2:G2"/>
    <mergeCell ref="E3:G3"/>
    <mergeCell ref="E4:G4"/>
  </mergeCells>
  <phoneticPr fontId="2"/>
  <dataValidations count="1">
    <dataValidation type="list" allowBlank="1" showInputMessage="1" showErrorMessage="1" sqref="E8:E12">
      <formula1>"10電力,PPS"</formula1>
    </dataValidation>
  </dataValidations>
  <pageMargins left="0.78740157480314965" right="0.78740157480314965" top="0.59055118110236227" bottom="0.55118110236220474" header="0.51181102362204722" footer="0.51181102362204722"/>
  <pageSetup paperSize="9" scale="76"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10"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topLeftCell="A19" zoomScale="85" zoomScaleNormal="100" zoomScaleSheetLayoutView="85" workbookViewId="0">
      <selection activeCell="O59" sqref="O5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3">
      <c r="A1" t="s">
        <v>0</v>
      </c>
      <c r="B1" s="1" t="str">
        <f>'[9]電気購入額+配慮契約＋売却額'!B6</f>
        <v>東京都（H27年度）</v>
      </c>
      <c r="I1" t="s">
        <v>1</v>
      </c>
    </row>
    <row r="2" spans="1:13" ht="54" customHeight="1">
      <c r="B2" s="4"/>
      <c r="E2" s="813" t="s">
        <v>2</v>
      </c>
      <c r="F2" s="813"/>
      <c r="G2" s="814"/>
      <c r="H2" s="5">
        <f>SUMIF(E8:E357,"PPS",H8:H357)</f>
        <v>2484298</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2484298</v>
      </c>
      <c r="I7" s="23">
        <f>SUM(I8:I357)</f>
        <v>0</v>
      </c>
      <c r="J7" s="24" t="e">
        <f>H7/I7</f>
        <v>#DIV/0!</v>
      </c>
      <c r="K7" s="25">
        <f>SUM(K8:K357)</f>
        <v>54771</v>
      </c>
      <c r="L7" s="785">
        <f>SUM(L8:L357)</f>
        <v>138218909</v>
      </c>
      <c r="M7" s="27">
        <f>SUM(M8:M357)</f>
        <v>0</v>
      </c>
    </row>
    <row r="8" spans="1:13" ht="34.5" thickTop="1">
      <c r="A8">
        <v>1</v>
      </c>
      <c r="B8" s="786" t="s">
        <v>1842</v>
      </c>
      <c r="C8" s="35" t="s">
        <v>83</v>
      </c>
      <c r="D8" s="787" t="s">
        <v>157</v>
      </c>
      <c r="E8" s="40" t="s">
        <v>54</v>
      </c>
      <c r="F8" s="788" t="s">
        <v>1843</v>
      </c>
      <c r="G8" s="38">
        <v>5</v>
      </c>
      <c r="H8" s="38">
        <v>162458</v>
      </c>
      <c r="I8" s="41"/>
      <c r="J8" s="9" t="e">
        <f>H8/I8</f>
        <v>#DIV/0!</v>
      </c>
      <c r="K8" s="41">
        <v>3358</v>
      </c>
      <c r="L8" s="41">
        <v>8806115</v>
      </c>
      <c r="M8" s="17" t="str">
        <f t="shared" ref="M8:M14" si="0">IF(ISBLANK(I8),"",H8)</f>
        <v/>
      </c>
    </row>
    <row r="9" spans="1:13" ht="33.75">
      <c r="A9">
        <v>2</v>
      </c>
      <c r="B9" s="786" t="s">
        <v>1844</v>
      </c>
      <c r="C9" s="35" t="s">
        <v>83</v>
      </c>
      <c r="D9" s="787" t="s">
        <v>157</v>
      </c>
      <c r="E9" s="40" t="s">
        <v>54</v>
      </c>
      <c r="F9" s="788" t="s">
        <v>1843</v>
      </c>
      <c r="G9" s="38">
        <v>5</v>
      </c>
      <c r="H9" s="38">
        <v>136165</v>
      </c>
      <c r="I9" s="41"/>
      <c r="J9" s="9" t="e">
        <f>H9/I9</f>
        <v>#DIV/0!</v>
      </c>
      <c r="K9" s="41">
        <v>2831</v>
      </c>
      <c r="L9" s="41">
        <v>7376066</v>
      </c>
      <c r="M9" s="17" t="str">
        <f t="shared" si="0"/>
        <v/>
      </c>
    </row>
    <row r="10" spans="1:13" ht="33.75">
      <c r="A10">
        <v>3</v>
      </c>
      <c r="B10" s="36" t="s">
        <v>1845</v>
      </c>
      <c r="C10" s="35" t="s">
        <v>83</v>
      </c>
      <c r="D10" s="36" t="s">
        <v>157</v>
      </c>
      <c r="E10" s="37" t="s">
        <v>54</v>
      </c>
      <c r="F10" s="788" t="s">
        <v>1843</v>
      </c>
      <c r="G10" s="38">
        <v>5</v>
      </c>
      <c r="H10" s="38">
        <v>131332</v>
      </c>
      <c r="I10" s="38"/>
      <c r="J10" s="9" t="e">
        <f>H10/I10</f>
        <v>#DIV/0!</v>
      </c>
      <c r="K10" s="35">
        <v>2793</v>
      </c>
      <c r="L10" s="38">
        <v>7098263</v>
      </c>
      <c r="M10" s="17" t="str">
        <f t="shared" si="0"/>
        <v/>
      </c>
    </row>
    <row r="11" spans="1:13" ht="33.75">
      <c r="A11">
        <v>4</v>
      </c>
      <c r="B11" s="786" t="s">
        <v>1846</v>
      </c>
      <c r="C11" s="35" t="s">
        <v>83</v>
      </c>
      <c r="D11" s="787" t="s">
        <v>157</v>
      </c>
      <c r="E11" s="28" t="s">
        <v>54</v>
      </c>
      <c r="F11" s="789" t="s">
        <v>1843</v>
      </c>
      <c r="G11" s="35">
        <v>5</v>
      </c>
      <c r="H11" s="38">
        <v>153373</v>
      </c>
      <c r="I11" s="41"/>
      <c r="J11" s="9" t="e">
        <f t="shared" ref="J11:J74" si="1">H11/I11</f>
        <v>#DIV/0!</v>
      </c>
      <c r="K11" s="18">
        <v>3378</v>
      </c>
      <c r="L11" s="18">
        <v>8257076</v>
      </c>
      <c r="M11" s="17" t="str">
        <f t="shared" si="0"/>
        <v/>
      </c>
    </row>
    <row r="12" spans="1:13" ht="33.75">
      <c r="A12">
        <v>5</v>
      </c>
      <c r="B12" s="786" t="s">
        <v>1847</v>
      </c>
      <c r="C12" s="35" t="s">
        <v>83</v>
      </c>
      <c r="D12" s="787" t="s">
        <v>157</v>
      </c>
      <c r="E12" s="28" t="s">
        <v>54</v>
      </c>
      <c r="F12" s="789" t="s">
        <v>1843</v>
      </c>
      <c r="G12" s="35">
        <v>5</v>
      </c>
      <c r="H12" s="38">
        <v>126488</v>
      </c>
      <c r="I12" s="41"/>
      <c r="J12" s="9" t="e">
        <f t="shared" si="1"/>
        <v>#DIV/0!</v>
      </c>
      <c r="K12" s="18">
        <v>2638</v>
      </c>
      <c r="L12" s="18">
        <v>6853088</v>
      </c>
      <c r="M12" s="17" t="str">
        <f t="shared" si="0"/>
        <v/>
      </c>
    </row>
    <row r="13" spans="1:13" s="42" customFormat="1" ht="22.5">
      <c r="A13" s="42">
        <v>6</v>
      </c>
      <c r="B13" s="786" t="s">
        <v>1848</v>
      </c>
      <c r="C13" s="35" t="s">
        <v>83</v>
      </c>
      <c r="D13" s="787" t="s">
        <v>144</v>
      </c>
      <c r="E13" s="28" t="s">
        <v>54</v>
      </c>
      <c r="F13" s="789" t="s">
        <v>1843</v>
      </c>
      <c r="G13" s="35">
        <v>6</v>
      </c>
      <c r="H13" s="38">
        <v>153860</v>
      </c>
      <c r="I13" s="41"/>
      <c r="J13" s="43" t="e">
        <f t="shared" si="1"/>
        <v>#DIV/0!</v>
      </c>
      <c r="K13" s="20">
        <v>3335</v>
      </c>
      <c r="L13" s="20">
        <v>8728553</v>
      </c>
      <c r="M13" s="17" t="str">
        <f t="shared" si="0"/>
        <v/>
      </c>
    </row>
    <row r="14" spans="1:13" s="42" customFormat="1" ht="33.75">
      <c r="A14" s="42">
        <v>7</v>
      </c>
      <c r="B14" s="36" t="s">
        <v>1849</v>
      </c>
      <c r="C14" s="35" t="s">
        <v>83</v>
      </c>
      <c r="D14" s="36" t="s">
        <v>144</v>
      </c>
      <c r="E14" s="28" t="s">
        <v>54</v>
      </c>
      <c r="F14" s="790" t="s">
        <v>1843</v>
      </c>
      <c r="G14" s="35">
        <v>6</v>
      </c>
      <c r="H14" s="38">
        <v>140689</v>
      </c>
      <c r="I14" s="38"/>
      <c r="J14" s="43" t="e">
        <f t="shared" si="1"/>
        <v>#DIV/0!</v>
      </c>
      <c r="K14" s="20">
        <v>3046</v>
      </c>
      <c r="L14" s="20">
        <v>7983324</v>
      </c>
      <c r="M14" s="17" t="str">
        <f t="shared" si="0"/>
        <v/>
      </c>
    </row>
    <row r="15" spans="1:13" ht="22.5">
      <c r="A15">
        <v>8</v>
      </c>
      <c r="B15" s="786" t="s">
        <v>1850</v>
      </c>
      <c r="C15" s="35" t="s">
        <v>83</v>
      </c>
      <c r="D15" s="787" t="s">
        <v>1851</v>
      </c>
      <c r="E15" s="28" t="s">
        <v>54</v>
      </c>
      <c r="F15" s="789" t="s">
        <v>1843</v>
      </c>
      <c r="G15" s="35">
        <v>6</v>
      </c>
      <c r="H15" s="38">
        <v>125586</v>
      </c>
      <c r="I15" s="41"/>
      <c r="J15" s="9" t="e">
        <f t="shared" si="1"/>
        <v>#DIV/0!</v>
      </c>
      <c r="K15" s="20">
        <v>2610</v>
      </c>
      <c r="L15" s="20">
        <v>6851528</v>
      </c>
      <c r="M15" s="17" t="str">
        <f>IF(ISBLANK(I15),"",I15)</f>
        <v/>
      </c>
    </row>
    <row r="16" spans="1:13" ht="36.75" customHeight="1">
      <c r="A16">
        <v>9</v>
      </c>
      <c r="B16" s="791" t="s">
        <v>1852</v>
      </c>
      <c r="C16" s="17" t="s">
        <v>83</v>
      </c>
      <c r="D16" s="792" t="s">
        <v>144</v>
      </c>
      <c r="E16" s="28" t="s">
        <v>54</v>
      </c>
      <c r="F16" s="793" t="s">
        <v>1843</v>
      </c>
      <c r="G16" s="19">
        <v>6</v>
      </c>
      <c r="H16" s="33">
        <v>153992</v>
      </c>
      <c r="I16" s="30"/>
      <c r="J16" s="43" t="e">
        <f t="shared" si="1"/>
        <v>#DIV/0!</v>
      </c>
      <c r="K16" s="20">
        <v>3407</v>
      </c>
      <c r="L16" s="20">
        <v>8689323</v>
      </c>
      <c r="M16" s="17"/>
    </row>
    <row r="17" spans="1:13" ht="36.75" customHeight="1">
      <c r="A17">
        <v>10</v>
      </c>
      <c r="B17" s="791" t="s">
        <v>1853</v>
      </c>
      <c r="C17" s="17" t="s">
        <v>83</v>
      </c>
      <c r="D17" s="792" t="s">
        <v>1851</v>
      </c>
      <c r="E17" s="28" t="s">
        <v>54</v>
      </c>
      <c r="F17" s="793" t="s">
        <v>1843</v>
      </c>
      <c r="G17" s="19">
        <v>6</v>
      </c>
      <c r="H17" s="33">
        <v>137430</v>
      </c>
      <c r="I17" s="30"/>
      <c r="J17" s="43" t="e">
        <f t="shared" si="1"/>
        <v>#DIV/0!</v>
      </c>
      <c r="K17" s="18">
        <v>2887</v>
      </c>
      <c r="L17" s="18">
        <v>7532849</v>
      </c>
      <c r="M17" s="17"/>
    </row>
    <row r="18" spans="1:13" ht="36.75" customHeight="1">
      <c r="A18">
        <v>11</v>
      </c>
      <c r="B18" s="791" t="s">
        <v>1854</v>
      </c>
      <c r="C18" s="17" t="s">
        <v>83</v>
      </c>
      <c r="D18" s="792" t="s">
        <v>144</v>
      </c>
      <c r="E18" s="28" t="s">
        <v>54</v>
      </c>
      <c r="F18" s="793" t="s">
        <v>1843</v>
      </c>
      <c r="G18" s="19">
        <v>6</v>
      </c>
      <c r="H18" s="33">
        <v>144812</v>
      </c>
      <c r="I18" s="30"/>
      <c r="J18" s="9" t="e">
        <f t="shared" si="1"/>
        <v>#DIV/0!</v>
      </c>
      <c r="K18" s="18">
        <v>3132</v>
      </c>
      <c r="L18" s="18">
        <v>8221544</v>
      </c>
      <c r="M18" s="17"/>
    </row>
    <row r="19" spans="1:13" ht="36.75" customHeight="1">
      <c r="A19">
        <v>12</v>
      </c>
      <c r="B19" s="791" t="s">
        <v>1855</v>
      </c>
      <c r="C19" s="17" t="s">
        <v>83</v>
      </c>
      <c r="D19" s="792" t="s">
        <v>144</v>
      </c>
      <c r="E19" s="28" t="s">
        <v>54</v>
      </c>
      <c r="F19" s="793" t="s">
        <v>1843</v>
      </c>
      <c r="G19" s="19">
        <v>6</v>
      </c>
      <c r="H19" s="33">
        <v>144103</v>
      </c>
      <c r="I19" s="30"/>
      <c r="J19" s="9" t="e">
        <f t="shared" si="1"/>
        <v>#DIV/0!</v>
      </c>
      <c r="K19" s="18">
        <v>3118</v>
      </c>
      <c r="L19" s="18">
        <v>8186845</v>
      </c>
      <c r="M19" s="17"/>
    </row>
    <row r="20" spans="1:13" ht="36.75" customHeight="1">
      <c r="A20">
        <v>13</v>
      </c>
      <c r="B20" s="791" t="s">
        <v>1856</v>
      </c>
      <c r="C20" s="17" t="s">
        <v>83</v>
      </c>
      <c r="D20" s="792" t="s">
        <v>144</v>
      </c>
      <c r="E20" s="28" t="s">
        <v>54</v>
      </c>
      <c r="F20" s="793" t="s">
        <v>1843</v>
      </c>
      <c r="G20" s="19">
        <v>6</v>
      </c>
      <c r="H20" s="33">
        <v>149022</v>
      </c>
      <c r="I20" s="30"/>
      <c r="J20" s="9" t="e">
        <f t="shared" si="1"/>
        <v>#DIV/0!</v>
      </c>
      <c r="K20" s="18">
        <v>3234</v>
      </c>
      <c r="L20" s="18">
        <v>8459009</v>
      </c>
      <c r="M20" s="17"/>
    </row>
    <row r="21" spans="1:13" ht="36.75" customHeight="1">
      <c r="A21">
        <v>14</v>
      </c>
      <c r="B21" s="791" t="s">
        <v>1857</v>
      </c>
      <c r="C21" s="17" t="s">
        <v>83</v>
      </c>
      <c r="D21" s="792" t="s">
        <v>1858</v>
      </c>
      <c r="E21" s="28" t="s">
        <v>54</v>
      </c>
      <c r="F21" s="793" t="s">
        <v>1843</v>
      </c>
      <c r="G21" s="19">
        <v>5</v>
      </c>
      <c r="H21" s="33">
        <v>100198</v>
      </c>
      <c r="I21" s="30"/>
      <c r="J21" s="9" t="e">
        <f t="shared" si="1"/>
        <v>#DIV/0!</v>
      </c>
      <c r="K21" s="18">
        <v>2514</v>
      </c>
      <c r="L21" s="18">
        <v>5307333</v>
      </c>
      <c r="M21" s="17"/>
    </row>
    <row r="22" spans="1:13" ht="36.75" customHeight="1">
      <c r="A22">
        <v>15</v>
      </c>
      <c r="B22" s="791" t="s">
        <v>1859</v>
      </c>
      <c r="C22" s="17" t="s">
        <v>83</v>
      </c>
      <c r="D22" s="792" t="s">
        <v>1858</v>
      </c>
      <c r="E22" s="28" t="s">
        <v>54</v>
      </c>
      <c r="F22" s="793" t="s">
        <v>1843</v>
      </c>
      <c r="G22" s="19">
        <v>6</v>
      </c>
      <c r="H22" s="33">
        <v>127759</v>
      </c>
      <c r="I22" s="30"/>
      <c r="J22" s="43" t="e">
        <f t="shared" si="1"/>
        <v>#DIV/0!</v>
      </c>
      <c r="K22" s="18">
        <v>3073</v>
      </c>
      <c r="L22" s="18">
        <v>7036712</v>
      </c>
      <c r="M22" s="17"/>
    </row>
    <row r="23" spans="1:13" ht="36.75" customHeight="1">
      <c r="A23" s="42">
        <v>16</v>
      </c>
      <c r="B23" s="791" t="s">
        <v>1860</v>
      </c>
      <c r="C23" s="17" t="s">
        <v>83</v>
      </c>
      <c r="D23" s="792" t="s">
        <v>110</v>
      </c>
      <c r="E23" s="28" t="s">
        <v>54</v>
      </c>
      <c r="F23" s="793" t="s">
        <v>1843</v>
      </c>
      <c r="G23" s="19">
        <v>6</v>
      </c>
      <c r="H23" s="33">
        <v>74482</v>
      </c>
      <c r="I23" s="30"/>
      <c r="J23" s="43" t="e">
        <f t="shared" si="1"/>
        <v>#DIV/0!</v>
      </c>
      <c r="K23" s="18">
        <v>2141</v>
      </c>
      <c r="L23" s="18">
        <v>3871152</v>
      </c>
      <c r="M23" s="17"/>
    </row>
    <row r="24" spans="1:13" ht="36.75" customHeight="1">
      <c r="A24" s="42">
        <v>17</v>
      </c>
      <c r="B24" s="791" t="s">
        <v>1861</v>
      </c>
      <c r="C24" s="17" t="s">
        <v>83</v>
      </c>
      <c r="D24" s="792" t="s">
        <v>1862</v>
      </c>
      <c r="E24" s="28" t="s">
        <v>54</v>
      </c>
      <c r="F24" s="793" t="s">
        <v>1843</v>
      </c>
      <c r="G24" s="19">
        <v>5</v>
      </c>
      <c r="H24" s="33">
        <v>101991</v>
      </c>
      <c r="I24" s="30"/>
      <c r="J24" s="9" t="e">
        <f t="shared" si="1"/>
        <v>#DIV/0!</v>
      </c>
      <c r="K24" s="18">
        <v>2231</v>
      </c>
      <c r="L24" s="18">
        <v>5563129</v>
      </c>
      <c r="M24" s="17"/>
    </row>
    <row r="25" spans="1:13" ht="36.75" customHeight="1">
      <c r="A25">
        <v>18</v>
      </c>
      <c r="B25" s="791" t="s">
        <v>1863</v>
      </c>
      <c r="C25" s="17" t="s">
        <v>1171</v>
      </c>
      <c r="D25" s="792" t="s">
        <v>1864</v>
      </c>
      <c r="E25" s="28" t="s">
        <v>54</v>
      </c>
      <c r="F25" s="794" t="s">
        <v>1794</v>
      </c>
      <c r="G25" s="19">
        <v>4</v>
      </c>
      <c r="H25" s="33">
        <v>88703</v>
      </c>
      <c r="I25" s="30"/>
      <c r="J25" s="43" t="e">
        <f t="shared" si="1"/>
        <v>#DIV/0!</v>
      </c>
      <c r="K25" s="18">
        <v>1894</v>
      </c>
      <c r="L25" s="18">
        <v>5390000</v>
      </c>
      <c r="M25" s="17"/>
    </row>
    <row r="26" spans="1:13" ht="36.75" customHeight="1">
      <c r="A26">
        <v>19</v>
      </c>
      <c r="B26" s="791" t="s">
        <v>1865</v>
      </c>
      <c r="C26" s="17" t="s">
        <v>1171</v>
      </c>
      <c r="D26" s="792" t="s">
        <v>1866</v>
      </c>
      <c r="E26" s="28" t="s">
        <v>54</v>
      </c>
      <c r="F26" s="794" t="s">
        <v>1794</v>
      </c>
      <c r="G26" s="19">
        <v>2</v>
      </c>
      <c r="H26" s="33">
        <v>17913</v>
      </c>
      <c r="I26" s="30"/>
      <c r="J26" s="43" t="e">
        <f t="shared" si="1"/>
        <v>#DIV/0!</v>
      </c>
      <c r="K26" s="18">
        <v>392</v>
      </c>
      <c r="L26" s="18">
        <v>840000</v>
      </c>
      <c r="M26" s="17"/>
    </row>
    <row r="27" spans="1:13" ht="36.75" customHeight="1">
      <c r="A27">
        <v>20</v>
      </c>
      <c r="B27" s="791" t="s">
        <v>1867</v>
      </c>
      <c r="C27" s="17" t="s">
        <v>1171</v>
      </c>
      <c r="D27" s="792" t="s">
        <v>1864</v>
      </c>
      <c r="E27" s="28" t="s">
        <v>54</v>
      </c>
      <c r="F27" s="794" t="s">
        <v>1794</v>
      </c>
      <c r="G27" s="19">
        <v>4</v>
      </c>
      <c r="H27" s="33">
        <v>37196</v>
      </c>
      <c r="I27" s="30"/>
      <c r="J27" s="9" t="e">
        <f t="shared" si="1"/>
        <v>#DIV/0!</v>
      </c>
      <c r="K27" s="18">
        <v>1123</v>
      </c>
      <c r="L27" s="18">
        <v>2099000</v>
      </c>
      <c r="M27" s="17"/>
    </row>
    <row r="28" spans="1:13" ht="36.75" customHeight="1">
      <c r="A28">
        <v>21</v>
      </c>
      <c r="B28" s="791" t="s">
        <v>1868</v>
      </c>
      <c r="C28" s="17" t="s">
        <v>1171</v>
      </c>
      <c r="D28" s="792" t="s">
        <v>1864</v>
      </c>
      <c r="E28" s="28" t="s">
        <v>54</v>
      </c>
      <c r="F28" s="794" t="s">
        <v>1794</v>
      </c>
      <c r="G28" s="19">
        <v>1</v>
      </c>
      <c r="H28" s="33">
        <v>10232</v>
      </c>
      <c r="I28" s="30"/>
      <c r="J28" s="9" t="e">
        <f t="shared" si="1"/>
        <v>#DIV/0!</v>
      </c>
      <c r="K28" s="18">
        <v>204</v>
      </c>
      <c r="L28" s="18">
        <v>597000</v>
      </c>
      <c r="M28" s="17"/>
    </row>
    <row r="29" spans="1:13" ht="36.75" customHeight="1">
      <c r="A29">
        <v>22</v>
      </c>
      <c r="B29" s="791" t="s">
        <v>1869</v>
      </c>
      <c r="C29" s="17" t="s">
        <v>1171</v>
      </c>
      <c r="D29" s="792" t="s">
        <v>1864</v>
      </c>
      <c r="E29" s="28" t="s">
        <v>54</v>
      </c>
      <c r="F29" s="794" t="s">
        <v>1794</v>
      </c>
      <c r="G29" s="19">
        <v>4</v>
      </c>
      <c r="H29" s="33">
        <v>66514</v>
      </c>
      <c r="I29" s="30"/>
      <c r="J29" s="9" t="e">
        <f t="shared" si="1"/>
        <v>#DIV/0!</v>
      </c>
      <c r="K29" s="18">
        <v>1432</v>
      </c>
      <c r="L29" s="18">
        <v>4471000</v>
      </c>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5" fitToWidth="0" orientation="landscape" r:id="rId1"/>
  <headerFooter alignWithMargins="0"/>
  <rowBreaks count="1" manualBreakCount="1">
    <brk id="17"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workbookViewId="0">
      <selection activeCell="J6" sqref="J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3">
      <c r="A1" t="s">
        <v>0</v>
      </c>
      <c r="B1" s="1" t="str">
        <f>'[2]電気購入額+配慮契約＋売却額'!B6</f>
        <v>青森県</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C1" zoomScale="60" zoomScaleNormal="100" workbookViewId="0">
      <selection activeCell="O59" sqref="O5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25" bestFit="1" customWidth="1"/>
    <col min="10" max="10" width="9.125" bestFit="1" customWidth="1"/>
    <col min="11" max="11" width="9.125" style="3" bestFit="1" customWidth="1"/>
    <col min="12" max="12" width="10.5" style="3" bestFit="1" customWidth="1"/>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25" bestFit="1" customWidth="1"/>
    <col min="266" max="267" width="9.125" bestFit="1" customWidth="1"/>
    <col min="268" max="268" width="10.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25" bestFit="1" customWidth="1"/>
    <col min="522" max="523" width="9.125" bestFit="1" customWidth="1"/>
    <col min="524" max="524" width="10.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25" bestFit="1" customWidth="1"/>
    <col min="778" max="779" width="9.125" bestFit="1" customWidth="1"/>
    <col min="780" max="780" width="10.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25" bestFit="1" customWidth="1"/>
    <col min="1034" max="1035" width="9.125" bestFit="1" customWidth="1"/>
    <col min="1036" max="1036" width="10.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25" bestFit="1" customWidth="1"/>
    <col min="1290" max="1291" width="9.125" bestFit="1" customWidth="1"/>
    <col min="1292" max="1292" width="10.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25" bestFit="1" customWidth="1"/>
    <col min="1546" max="1547" width="9.125" bestFit="1" customWidth="1"/>
    <col min="1548" max="1548" width="10.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25" bestFit="1" customWidth="1"/>
    <col min="1802" max="1803" width="9.125" bestFit="1" customWidth="1"/>
    <col min="1804" max="1804" width="10.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25" bestFit="1" customWidth="1"/>
    <col min="2058" max="2059" width="9.125" bestFit="1" customWidth="1"/>
    <col min="2060" max="2060" width="10.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25" bestFit="1" customWidth="1"/>
    <col min="2314" max="2315" width="9.125" bestFit="1" customWidth="1"/>
    <col min="2316" max="2316" width="10.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25" bestFit="1" customWidth="1"/>
    <col min="2570" max="2571" width="9.125" bestFit="1" customWidth="1"/>
    <col min="2572" max="2572" width="10.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25" bestFit="1" customWidth="1"/>
    <col min="2826" max="2827" width="9.125" bestFit="1" customWidth="1"/>
    <col min="2828" max="2828" width="10.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25" bestFit="1" customWidth="1"/>
    <col min="3082" max="3083" width="9.125" bestFit="1" customWidth="1"/>
    <col min="3084" max="3084" width="10.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25" bestFit="1" customWidth="1"/>
    <col min="3338" max="3339" width="9.125" bestFit="1" customWidth="1"/>
    <col min="3340" max="3340" width="10.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25" bestFit="1" customWidth="1"/>
    <col min="3594" max="3595" width="9.125" bestFit="1" customWidth="1"/>
    <col min="3596" max="3596" width="10.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25" bestFit="1" customWidth="1"/>
    <col min="3850" max="3851" width="9.125" bestFit="1" customWidth="1"/>
    <col min="3852" max="3852" width="10.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25" bestFit="1" customWidth="1"/>
    <col min="4106" max="4107" width="9.125" bestFit="1" customWidth="1"/>
    <col min="4108" max="4108" width="10.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25" bestFit="1" customWidth="1"/>
    <col min="4362" max="4363" width="9.125" bestFit="1" customWidth="1"/>
    <col min="4364" max="4364" width="10.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25" bestFit="1" customWidth="1"/>
    <col min="4618" max="4619" width="9.125" bestFit="1" customWidth="1"/>
    <col min="4620" max="4620" width="10.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25" bestFit="1" customWidth="1"/>
    <col min="4874" max="4875" width="9.125" bestFit="1" customWidth="1"/>
    <col min="4876" max="4876" width="10.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25" bestFit="1" customWidth="1"/>
    <col min="5130" max="5131" width="9.125" bestFit="1" customWidth="1"/>
    <col min="5132" max="5132" width="10.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25" bestFit="1" customWidth="1"/>
    <col min="5386" max="5387" width="9.125" bestFit="1" customWidth="1"/>
    <col min="5388" max="5388" width="10.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25" bestFit="1" customWidth="1"/>
    <col min="5642" max="5643" width="9.125" bestFit="1" customWidth="1"/>
    <col min="5644" max="5644" width="10.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25" bestFit="1" customWidth="1"/>
    <col min="5898" max="5899" width="9.125" bestFit="1" customWidth="1"/>
    <col min="5900" max="5900" width="10.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25" bestFit="1" customWidth="1"/>
    <col min="6154" max="6155" width="9.125" bestFit="1" customWidth="1"/>
    <col min="6156" max="6156" width="10.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25" bestFit="1" customWidth="1"/>
    <col min="6410" max="6411" width="9.125" bestFit="1" customWidth="1"/>
    <col min="6412" max="6412" width="10.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25" bestFit="1" customWidth="1"/>
    <col min="6666" max="6667" width="9.125" bestFit="1" customWidth="1"/>
    <col min="6668" max="6668" width="10.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25" bestFit="1" customWidth="1"/>
    <col min="6922" max="6923" width="9.125" bestFit="1" customWidth="1"/>
    <col min="6924" max="6924" width="10.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25" bestFit="1" customWidth="1"/>
    <col min="7178" max="7179" width="9.125" bestFit="1" customWidth="1"/>
    <col min="7180" max="7180" width="10.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25" bestFit="1" customWidth="1"/>
    <col min="7434" max="7435" width="9.125" bestFit="1" customWidth="1"/>
    <col min="7436" max="7436" width="10.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25" bestFit="1" customWidth="1"/>
    <col min="7690" max="7691" width="9.125" bestFit="1" customWidth="1"/>
    <col min="7692" max="7692" width="10.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25" bestFit="1" customWidth="1"/>
    <col min="7946" max="7947" width="9.125" bestFit="1" customWidth="1"/>
    <col min="7948" max="7948" width="10.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25" bestFit="1" customWidth="1"/>
    <col min="8202" max="8203" width="9.125" bestFit="1" customWidth="1"/>
    <col min="8204" max="8204" width="10.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25" bestFit="1" customWidth="1"/>
    <col min="8458" max="8459" width="9.125" bestFit="1" customWidth="1"/>
    <col min="8460" max="8460" width="10.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25" bestFit="1" customWidth="1"/>
    <col min="8714" max="8715" width="9.125" bestFit="1" customWidth="1"/>
    <col min="8716" max="8716" width="10.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25" bestFit="1" customWidth="1"/>
    <col min="8970" max="8971" width="9.125" bestFit="1" customWidth="1"/>
    <col min="8972" max="8972" width="10.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25" bestFit="1" customWidth="1"/>
    <col min="9226" max="9227" width="9.125" bestFit="1" customWidth="1"/>
    <col min="9228" max="9228" width="10.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25" bestFit="1" customWidth="1"/>
    <col min="9482" max="9483" width="9.125" bestFit="1" customWidth="1"/>
    <col min="9484" max="9484" width="10.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25" bestFit="1" customWidth="1"/>
    <col min="9738" max="9739" width="9.125" bestFit="1" customWidth="1"/>
    <col min="9740" max="9740" width="10.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25" bestFit="1" customWidth="1"/>
    <col min="9994" max="9995" width="9.125" bestFit="1" customWidth="1"/>
    <col min="9996" max="9996" width="10.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25" bestFit="1" customWidth="1"/>
    <col min="10250" max="10251" width="9.125" bestFit="1" customWidth="1"/>
    <col min="10252" max="10252" width="10.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25" bestFit="1" customWidth="1"/>
    <col min="10506" max="10507" width="9.125" bestFit="1" customWidth="1"/>
    <col min="10508" max="10508" width="10.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25" bestFit="1" customWidth="1"/>
    <col min="10762" max="10763" width="9.125" bestFit="1" customWidth="1"/>
    <col min="10764" max="10764" width="10.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25" bestFit="1" customWidth="1"/>
    <col min="11018" max="11019" width="9.125" bestFit="1" customWidth="1"/>
    <col min="11020" max="11020" width="10.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25" bestFit="1" customWidth="1"/>
    <col min="11274" max="11275" width="9.125" bestFit="1" customWidth="1"/>
    <col min="11276" max="11276" width="10.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25" bestFit="1" customWidth="1"/>
    <col min="11530" max="11531" width="9.125" bestFit="1" customWidth="1"/>
    <col min="11532" max="11532" width="10.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25" bestFit="1" customWidth="1"/>
    <col min="11786" max="11787" width="9.125" bestFit="1" customWidth="1"/>
    <col min="11788" max="11788" width="10.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25" bestFit="1" customWidth="1"/>
    <col min="12042" max="12043" width="9.125" bestFit="1" customWidth="1"/>
    <col min="12044" max="12044" width="10.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25" bestFit="1" customWidth="1"/>
    <col min="12298" max="12299" width="9.125" bestFit="1" customWidth="1"/>
    <col min="12300" max="12300" width="10.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25" bestFit="1" customWidth="1"/>
    <col min="12554" max="12555" width="9.125" bestFit="1" customWidth="1"/>
    <col min="12556" max="12556" width="10.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25" bestFit="1" customWidth="1"/>
    <col min="12810" max="12811" width="9.125" bestFit="1" customWidth="1"/>
    <col min="12812" max="12812" width="10.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25" bestFit="1" customWidth="1"/>
    <col min="13066" max="13067" width="9.125" bestFit="1" customWidth="1"/>
    <col min="13068" max="13068" width="10.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25" bestFit="1" customWidth="1"/>
    <col min="13322" max="13323" width="9.125" bestFit="1" customWidth="1"/>
    <col min="13324" max="13324" width="10.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25" bestFit="1" customWidth="1"/>
    <col min="13578" max="13579" width="9.125" bestFit="1" customWidth="1"/>
    <col min="13580" max="13580" width="10.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25" bestFit="1" customWidth="1"/>
    <col min="13834" max="13835" width="9.125" bestFit="1" customWidth="1"/>
    <col min="13836" max="13836" width="10.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25" bestFit="1" customWidth="1"/>
    <col min="14090" max="14091" width="9.125" bestFit="1" customWidth="1"/>
    <col min="14092" max="14092" width="10.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25" bestFit="1" customWidth="1"/>
    <col min="14346" max="14347" width="9.125" bestFit="1" customWidth="1"/>
    <col min="14348" max="14348" width="10.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25" bestFit="1" customWidth="1"/>
    <col min="14602" max="14603" width="9.125" bestFit="1" customWidth="1"/>
    <col min="14604" max="14604" width="10.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25" bestFit="1" customWidth="1"/>
    <col min="14858" max="14859" width="9.125" bestFit="1" customWidth="1"/>
    <col min="14860" max="14860" width="10.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25" bestFit="1" customWidth="1"/>
    <col min="15114" max="15115" width="9.125" bestFit="1" customWidth="1"/>
    <col min="15116" max="15116" width="10.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25" bestFit="1" customWidth="1"/>
    <col min="15370" max="15371" width="9.125" bestFit="1" customWidth="1"/>
    <col min="15372" max="15372" width="10.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25" bestFit="1" customWidth="1"/>
    <col min="15626" max="15627" width="9.125" bestFit="1" customWidth="1"/>
    <col min="15628" max="15628" width="10.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25" bestFit="1" customWidth="1"/>
    <col min="15882" max="15883" width="9.125" bestFit="1" customWidth="1"/>
    <col min="15884" max="15884" width="10.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25" bestFit="1" customWidth="1"/>
    <col min="16138" max="16139" width="9.125" bestFit="1" customWidth="1"/>
    <col min="16140" max="16140" width="10.5" bestFit="1" customWidth="1"/>
    <col min="16143" max="16143" width="11.125" customWidth="1"/>
  </cols>
  <sheetData>
    <row r="1" spans="1:15">
      <c r="A1" t="s">
        <v>0</v>
      </c>
      <c r="B1" s="1" t="str">
        <f>'[9]電気購入額+配慮契約＋売却額'!B6</f>
        <v>東京都（H27年度）</v>
      </c>
      <c r="I1" t="s">
        <v>1</v>
      </c>
    </row>
    <row r="2" spans="1:15" s="42" customFormat="1" ht="51" customHeight="1">
      <c r="B2" s="46"/>
      <c r="E2" s="813" t="s">
        <v>27</v>
      </c>
      <c r="F2" s="813"/>
      <c r="G2" s="814"/>
      <c r="H2" s="5">
        <f>SUMIF(E8:E357,"PPS",H8:H357)</f>
        <v>418457</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54">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418457</v>
      </c>
      <c r="I7" s="23">
        <f>SUM(I8:I357)</f>
        <v>0</v>
      </c>
      <c r="J7" s="24" t="e">
        <f>H7/I7</f>
        <v>#DIV/0!</v>
      </c>
      <c r="K7" s="51"/>
      <c r="L7" s="51"/>
      <c r="M7" s="22"/>
      <c r="N7" s="22"/>
      <c r="O7" s="52">
        <f>SUM(O8:O357)</f>
        <v>0</v>
      </c>
    </row>
    <row r="8" spans="1:15" ht="41.25" customHeight="1" thickTop="1">
      <c r="A8">
        <v>1</v>
      </c>
      <c r="B8" s="627" t="s">
        <v>1870</v>
      </c>
      <c r="C8" s="670" t="s">
        <v>1871</v>
      </c>
      <c r="D8" s="670" t="s">
        <v>1872</v>
      </c>
      <c r="E8" s="28" t="s">
        <v>54</v>
      </c>
      <c r="F8" s="795" t="s">
        <v>1873</v>
      </c>
      <c r="G8" s="81">
        <v>3</v>
      </c>
      <c r="H8" s="82">
        <v>108308</v>
      </c>
      <c r="I8" s="82"/>
      <c r="J8" s="55" t="e">
        <f>H8/I8</f>
        <v>#DIV/0!</v>
      </c>
      <c r="K8" s="782">
        <v>2109</v>
      </c>
      <c r="L8" s="782"/>
      <c r="M8" s="796" t="s">
        <v>1874</v>
      </c>
      <c r="N8" s="796" t="s">
        <v>1875</v>
      </c>
      <c r="O8" s="17" t="str">
        <f>IF(ISBLANK(I8),"",H8)</f>
        <v/>
      </c>
    </row>
    <row r="9" spans="1:15" ht="41.25" customHeight="1">
      <c r="A9">
        <v>2</v>
      </c>
      <c r="B9" s="627" t="s">
        <v>1876</v>
      </c>
      <c r="C9" s="670" t="s">
        <v>1871</v>
      </c>
      <c r="D9" s="670" t="s">
        <v>1877</v>
      </c>
      <c r="E9" s="28" t="s">
        <v>54</v>
      </c>
      <c r="F9" s="795" t="s">
        <v>1873</v>
      </c>
      <c r="G9" s="81">
        <v>3</v>
      </c>
      <c r="H9" s="29">
        <v>93666</v>
      </c>
      <c r="I9" s="30"/>
      <c r="J9" s="9" t="e">
        <f>H9/I9</f>
        <v>#DIV/0!</v>
      </c>
      <c r="K9" s="18">
        <v>2115</v>
      </c>
      <c r="L9" s="18"/>
      <c r="M9" s="796" t="s">
        <v>1874</v>
      </c>
      <c r="N9" s="796" t="s">
        <v>1875</v>
      </c>
      <c r="O9" s="17" t="str">
        <f>IF(ISBLANK(I9),"",H9)</f>
        <v/>
      </c>
    </row>
    <row r="10" spans="1:15" ht="41.25" customHeight="1">
      <c r="A10">
        <v>3</v>
      </c>
      <c r="B10" s="627" t="s">
        <v>1878</v>
      </c>
      <c r="C10" s="670" t="s">
        <v>1879</v>
      </c>
      <c r="D10" s="797" t="s">
        <v>1159</v>
      </c>
      <c r="E10" s="28" t="s">
        <v>54</v>
      </c>
      <c r="F10" s="798" t="s">
        <v>1880</v>
      </c>
      <c r="G10" s="81">
        <v>5</v>
      </c>
      <c r="H10" s="82">
        <v>13561</v>
      </c>
      <c r="I10" s="30"/>
      <c r="J10" s="9" t="e">
        <f t="shared" ref="J10:J253" si="0">H10/I10</f>
        <v>#DIV/0!</v>
      </c>
      <c r="K10" s="782">
        <v>505</v>
      </c>
      <c r="L10" s="135">
        <v>594733</v>
      </c>
      <c r="M10" s="799" t="s">
        <v>1881</v>
      </c>
      <c r="N10" s="782"/>
      <c r="O10" s="17" t="str">
        <f>IF(ISBLANK(I10),"",H10)</f>
        <v/>
      </c>
    </row>
    <row r="11" spans="1:15" ht="41.25" customHeight="1">
      <c r="A11">
        <v>4</v>
      </c>
      <c r="B11" s="627" t="s">
        <v>1882</v>
      </c>
      <c r="C11" s="670" t="s">
        <v>1879</v>
      </c>
      <c r="D11" s="797" t="s">
        <v>1159</v>
      </c>
      <c r="E11" s="28" t="s">
        <v>54</v>
      </c>
      <c r="F11" s="798" t="s">
        <v>1880</v>
      </c>
      <c r="G11" s="19">
        <v>5</v>
      </c>
      <c r="H11" s="29">
        <v>13512</v>
      </c>
      <c r="I11" s="30"/>
      <c r="J11" s="9" t="e">
        <f t="shared" si="0"/>
        <v>#DIV/0!</v>
      </c>
      <c r="K11" s="18">
        <v>365</v>
      </c>
      <c r="L11" s="73">
        <v>632444</v>
      </c>
      <c r="M11" s="799" t="s">
        <v>1881</v>
      </c>
      <c r="N11" s="17"/>
      <c r="O11" s="17" t="str">
        <f t="shared" ref="O11:O20" si="1">IF(ISBLANK(I11),"",H11)</f>
        <v/>
      </c>
    </row>
    <row r="12" spans="1:15" ht="41.25" customHeight="1">
      <c r="A12">
        <v>5</v>
      </c>
      <c r="B12" s="800" t="s">
        <v>1883</v>
      </c>
      <c r="C12" s="801" t="s">
        <v>1879</v>
      </c>
      <c r="D12" s="670" t="s">
        <v>1884</v>
      </c>
      <c r="E12" s="28" t="s">
        <v>54</v>
      </c>
      <c r="F12" s="798" t="s">
        <v>1880</v>
      </c>
      <c r="G12" s="19">
        <v>5</v>
      </c>
      <c r="H12" s="60">
        <v>17879</v>
      </c>
      <c r="I12" s="30"/>
      <c r="J12" s="9" t="e">
        <f t="shared" si="0"/>
        <v>#DIV/0!</v>
      </c>
      <c r="K12" s="18">
        <v>307</v>
      </c>
      <c r="L12" s="73">
        <v>873582</v>
      </c>
      <c r="M12" s="799" t="s">
        <v>1881</v>
      </c>
      <c r="N12" s="17"/>
      <c r="O12" s="17" t="str">
        <f t="shared" si="1"/>
        <v/>
      </c>
    </row>
    <row r="13" spans="1:15" ht="41.25" customHeight="1">
      <c r="A13" s="42">
        <v>6</v>
      </c>
      <c r="B13" s="802" t="s">
        <v>1885</v>
      </c>
      <c r="C13" s="797" t="s">
        <v>1879</v>
      </c>
      <c r="D13" s="797" t="s">
        <v>1159</v>
      </c>
      <c r="E13" s="28" t="s">
        <v>54</v>
      </c>
      <c r="F13" s="798" t="s">
        <v>1880</v>
      </c>
      <c r="G13" s="19">
        <v>5</v>
      </c>
      <c r="H13" s="64">
        <v>13569</v>
      </c>
      <c r="I13" s="68"/>
      <c r="J13" s="43" t="e">
        <f t="shared" si="0"/>
        <v>#DIV/0!</v>
      </c>
      <c r="K13" s="18">
        <v>319</v>
      </c>
      <c r="L13" s="73">
        <v>638363</v>
      </c>
      <c r="M13" s="799" t="s">
        <v>1881</v>
      </c>
      <c r="N13" s="17"/>
      <c r="O13" s="17" t="str">
        <f t="shared" si="1"/>
        <v/>
      </c>
    </row>
    <row r="14" spans="1:15" ht="41.25" customHeight="1">
      <c r="A14" s="42">
        <v>7</v>
      </c>
      <c r="B14" s="803" t="s">
        <v>1886</v>
      </c>
      <c r="C14" s="670" t="s">
        <v>1879</v>
      </c>
      <c r="D14" s="797" t="s">
        <v>116</v>
      </c>
      <c r="E14" s="28" t="s">
        <v>54</v>
      </c>
      <c r="F14" s="798" t="s">
        <v>1880</v>
      </c>
      <c r="G14" s="19">
        <v>5</v>
      </c>
      <c r="H14" s="66">
        <v>44837</v>
      </c>
      <c r="I14" s="70"/>
      <c r="J14" s="43" t="e">
        <f t="shared" si="0"/>
        <v>#DIV/0!</v>
      </c>
      <c r="K14" s="18">
        <v>814</v>
      </c>
      <c r="L14" s="73">
        <v>2204000</v>
      </c>
      <c r="M14" s="799" t="s">
        <v>1881</v>
      </c>
      <c r="N14" s="17"/>
      <c r="O14" s="17" t="str">
        <f t="shared" si="1"/>
        <v/>
      </c>
    </row>
    <row r="15" spans="1:15" ht="41.25" customHeight="1">
      <c r="A15">
        <v>8</v>
      </c>
      <c r="B15" s="627" t="s">
        <v>1887</v>
      </c>
      <c r="C15" s="670" t="s">
        <v>491</v>
      </c>
      <c r="D15" s="670" t="s">
        <v>1888</v>
      </c>
      <c r="E15" s="28" t="s">
        <v>54</v>
      </c>
      <c r="F15" s="795" t="s">
        <v>1188</v>
      </c>
      <c r="G15" s="81">
        <v>4</v>
      </c>
      <c r="H15" s="82">
        <v>91478</v>
      </c>
      <c r="I15" s="83"/>
      <c r="J15" s="9" t="e">
        <f t="shared" si="0"/>
        <v>#DIV/0!</v>
      </c>
      <c r="K15" s="782">
        <v>700</v>
      </c>
      <c r="L15" s="782">
        <v>847688</v>
      </c>
      <c r="M15" s="76"/>
      <c r="N15" s="76"/>
      <c r="O15" s="17" t="str">
        <f>IF(ISBLANK(I15),"",H15)</f>
        <v/>
      </c>
    </row>
    <row r="16" spans="1:15" ht="41.25" customHeight="1">
      <c r="A16">
        <v>9</v>
      </c>
      <c r="B16" s="627" t="s">
        <v>1889</v>
      </c>
      <c r="C16" s="670" t="s">
        <v>491</v>
      </c>
      <c r="D16" s="670" t="s">
        <v>1888</v>
      </c>
      <c r="E16" s="28" t="s">
        <v>54</v>
      </c>
      <c r="F16" s="795" t="s">
        <v>1188</v>
      </c>
      <c r="G16" s="19">
        <v>2</v>
      </c>
      <c r="H16" s="29">
        <v>14987</v>
      </c>
      <c r="I16" s="30"/>
      <c r="J16" s="43" t="e">
        <f t="shared" si="0"/>
        <v>#DIV/0!</v>
      </c>
      <c r="K16" s="18">
        <v>280</v>
      </c>
      <c r="L16" s="18">
        <v>683000</v>
      </c>
      <c r="M16" s="17"/>
      <c r="N16" s="17"/>
      <c r="O16" s="17" t="str">
        <f>IF(ISBLANK(I16),"",H16)</f>
        <v/>
      </c>
    </row>
    <row r="17" spans="1:15" ht="41.25" customHeight="1">
      <c r="A17">
        <v>10</v>
      </c>
      <c r="B17" s="627" t="s">
        <v>1890</v>
      </c>
      <c r="C17" s="801" t="s">
        <v>1891</v>
      </c>
      <c r="D17" s="670" t="s">
        <v>674</v>
      </c>
      <c r="E17" s="28" t="s">
        <v>54</v>
      </c>
      <c r="F17" s="795" t="s">
        <v>90</v>
      </c>
      <c r="G17" s="81">
        <v>1</v>
      </c>
      <c r="H17" s="82">
        <v>6660</v>
      </c>
      <c r="I17" s="804"/>
      <c r="J17" s="43" t="e">
        <f t="shared" si="0"/>
        <v>#DIV/0!</v>
      </c>
      <c r="K17" s="18">
        <v>1531</v>
      </c>
      <c r="L17" s="18">
        <v>361000</v>
      </c>
      <c r="M17" s="799" t="s">
        <v>1892</v>
      </c>
      <c r="N17" s="796" t="s">
        <v>1893</v>
      </c>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O59" sqref="O5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str">
        <f>'[9]電気購入額+配慮契約＋売却額'!B6</f>
        <v>東京都（H27年度）</v>
      </c>
    </row>
    <row r="2" spans="1:10" ht="49.5" customHeight="1">
      <c r="B2" s="46"/>
      <c r="E2" s="818" t="s">
        <v>44</v>
      </c>
      <c r="F2" s="818"/>
      <c r="G2" s="819"/>
      <c r="H2" s="364">
        <f>SUMIF(G6:G356,"PPS",H6:H356)</f>
        <v>1594398174</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365">
        <f>SUM(H6:H65)</f>
        <v>1594398174</v>
      </c>
      <c r="I5" s="805">
        <f>SUM(I6:I65)</f>
        <v>99241902</v>
      </c>
      <c r="J5" s="22">
        <f>H5/I5</f>
        <v>16.065776067048777</v>
      </c>
    </row>
    <row r="6" spans="1:10" ht="45" customHeight="1" thickTop="1">
      <c r="A6">
        <v>1</v>
      </c>
      <c r="B6" s="791" t="s">
        <v>1894</v>
      </c>
      <c r="C6" s="17" t="s">
        <v>1895</v>
      </c>
      <c r="D6" s="17" t="s">
        <v>1896</v>
      </c>
      <c r="E6" s="136">
        <v>4</v>
      </c>
      <c r="F6" s="627" t="s">
        <v>1897</v>
      </c>
      <c r="G6" s="28" t="s">
        <v>54</v>
      </c>
      <c r="H6" s="364">
        <v>1508418286</v>
      </c>
      <c r="I6" s="806">
        <v>96569673</v>
      </c>
      <c r="J6" s="76">
        <f>H6/I6</f>
        <v>15.619999935176336</v>
      </c>
    </row>
    <row r="7" spans="1:10" ht="45" customHeight="1">
      <c r="A7">
        <v>2</v>
      </c>
      <c r="B7" s="791" t="s">
        <v>1898</v>
      </c>
      <c r="C7" s="17" t="s">
        <v>1171</v>
      </c>
      <c r="D7" s="103" t="s">
        <v>75</v>
      </c>
      <c r="E7" s="136">
        <v>2</v>
      </c>
      <c r="F7" s="627" t="s">
        <v>1899</v>
      </c>
      <c r="G7" s="28" t="s">
        <v>54</v>
      </c>
      <c r="H7" s="806">
        <v>23374365</v>
      </c>
      <c r="I7" s="806">
        <v>628437</v>
      </c>
      <c r="J7" s="17">
        <f t="shared" ref="J7:J65" si="0">H7/I7</f>
        <v>37.194444311840329</v>
      </c>
    </row>
    <row r="8" spans="1:10" ht="45" customHeight="1">
      <c r="A8">
        <v>3</v>
      </c>
      <c r="B8" s="791" t="s">
        <v>1900</v>
      </c>
      <c r="C8" s="17" t="s">
        <v>1171</v>
      </c>
      <c r="D8" s="103" t="s">
        <v>75</v>
      </c>
      <c r="E8" s="136">
        <v>2</v>
      </c>
      <c r="F8" s="627" t="s">
        <v>465</v>
      </c>
      <c r="G8" s="28" t="s">
        <v>54</v>
      </c>
      <c r="H8" s="806">
        <v>54807733</v>
      </c>
      <c r="I8" s="806">
        <v>1707919</v>
      </c>
      <c r="J8" s="17">
        <f t="shared" si="0"/>
        <v>32.090358500608048</v>
      </c>
    </row>
    <row r="9" spans="1:10" ht="45" customHeight="1">
      <c r="A9">
        <v>4</v>
      </c>
      <c r="B9" s="791" t="s">
        <v>1901</v>
      </c>
      <c r="C9" s="17" t="s">
        <v>1171</v>
      </c>
      <c r="D9" s="103" t="s">
        <v>75</v>
      </c>
      <c r="E9" s="136">
        <v>1</v>
      </c>
      <c r="F9" s="627" t="s">
        <v>53</v>
      </c>
      <c r="G9" s="28" t="s">
        <v>54</v>
      </c>
      <c r="H9" s="366">
        <v>7797790</v>
      </c>
      <c r="I9" s="366">
        <v>335873</v>
      </c>
      <c r="J9" s="17">
        <f t="shared" si="0"/>
        <v>23.21648361136501</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4" sqref="A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 min="258" max="258" width="20" customWidth="1"/>
    <col min="261" max="261" width="13" bestFit="1" customWidth="1"/>
    <col min="263" max="263" width="13.125" bestFit="1" customWidth="1"/>
    <col min="264" max="264" width="10.375" bestFit="1" customWidth="1"/>
    <col min="265" max="265" width="9.25" bestFit="1" customWidth="1"/>
    <col min="514" max="514" width="20" customWidth="1"/>
    <col min="517" max="517" width="13" bestFit="1" customWidth="1"/>
    <col min="519" max="519" width="13.125" bestFit="1" customWidth="1"/>
    <col min="520" max="520" width="10.375" bestFit="1" customWidth="1"/>
    <col min="521" max="521" width="9.25" bestFit="1" customWidth="1"/>
    <col min="770" max="770" width="20" customWidth="1"/>
    <col min="773" max="773" width="13" bestFit="1" customWidth="1"/>
    <col min="775" max="775" width="13.125" bestFit="1" customWidth="1"/>
    <col min="776" max="776" width="10.375" bestFit="1" customWidth="1"/>
    <col min="777" max="777" width="9.25" bestFit="1" customWidth="1"/>
    <col min="1026" max="1026" width="20" customWidth="1"/>
    <col min="1029" max="1029" width="13" bestFit="1" customWidth="1"/>
    <col min="1031" max="1031" width="13.125" bestFit="1" customWidth="1"/>
    <col min="1032" max="1032" width="10.375" bestFit="1" customWidth="1"/>
    <col min="1033" max="1033" width="9.25" bestFit="1" customWidth="1"/>
    <col min="1282" max="1282" width="20" customWidth="1"/>
    <col min="1285" max="1285" width="13" bestFit="1" customWidth="1"/>
    <col min="1287" max="1287" width="13.125" bestFit="1" customWidth="1"/>
    <col min="1288" max="1288" width="10.375" bestFit="1" customWidth="1"/>
    <col min="1289" max="1289" width="9.25" bestFit="1" customWidth="1"/>
    <col min="1538" max="1538" width="20" customWidth="1"/>
    <col min="1541" max="1541" width="13" bestFit="1" customWidth="1"/>
    <col min="1543" max="1543" width="13.125" bestFit="1" customWidth="1"/>
    <col min="1544" max="1544" width="10.375" bestFit="1" customWidth="1"/>
    <col min="1545" max="1545" width="9.25" bestFit="1" customWidth="1"/>
    <col min="1794" max="1794" width="20" customWidth="1"/>
    <col min="1797" max="1797" width="13" bestFit="1" customWidth="1"/>
    <col min="1799" max="1799" width="13.125" bestFit="1" customWidth="1"/>
    <col min="1800" max="1800" width="10.375" bestFit="1" customWidth="1"/>
    <col min="1801" max="1801" width="9.25" bestFit="1" customWidth="1"/>
    <col min="2050" max="2050" width="20" customWidth="1"/>
    <col min="2053" max="2053" width="13" bestFit="1" customWidth="1"/>
    <col min="2055" max="2055" width="13.125" bestFit="1" customWidth="1"/>
    <col min="2056" max="2056" width="10.375" bestFit="1" customWidth="1"/>
    <col min="2057" max="2057" width="9.25" bestFit="1" customWidth="1"/>
    <col min="2306" max="2306" width="20" customWidth="1"/>
    <col min="2309" max="2309" width="13" bestFit="1" customWidth="1"/>
    <col min="2311" max="2311" width="13.125" bestFit="1" customWidth="1"/>
    <col min="2312" max="2312" width="10.375" bestFit="1" customWidth="1"/>
    <col min="2313" max="2313" width="9.25" bestFit="1" customWidth="1"/>
    <col min="2562" max="2562" width="20" customWidth="1"/>
    <col min="2565" max="2565" width="13" bestFit="1" customWidth="1"/>
    <col min="2567" max="2567" width="13.125" bestFit="1" customWidth="1"/>
    <col min="2568" max="2568" width="10.375" bestFit="1" customWidth="1"/>
    <col min="2569" max="2569" width="9.25" bestFit="1" customWidth="1"/>
    <col min="2818" max="2818" width="20" customWidth="1"/>
    <col min="2821" max="2821" width="13" bestFit="1" customWidth="1"/>
    <col min="2823" max="2823" width="13.125" bestFit="1" customWidth="1"/>
    <col min="2824" max="2824" width="10.375" bestFit="1" customWidth="1"/>
    <col min="2825" max="2825" width="9.25" bestFit="1" customWidth="1"/>
    <col min="3074" max="3074" width="20" customWidth="1"/>
    <col min="3077" max="3077" width="13" bestFit="1" customWidth="1"/>
    <col min="3079" max="3079" width="13.125" bestFit="1" customWidth="1"/>
    <col min="3080" max="3080" width="10.375" bestFit="1" customWidth="1"/>
    <col min="3081" max="3081" width="9.25" bestFit="1" customWidth="1"/>
    <col min="3330" max="3330" width="20" customWidth="1"/>
    <col min="3333" max="3333" width="13" bestFit="1" customWidth="1"/>
    <col min="3335" max="3335" width="13.125" bestFit="1" customWidth="1"/>
    <col min="3336" max="3336" width="10.375" bestFit="1" customWidth="1"/>
    <col min="3337" max="3337" width="9.25" bestFit="1" customWidth="1"/>
    <col min="3586" max="3586" width="20" customWidth="1"/>
    <col min="3589" max="3589" width="13" bestFit="1" customWidth="1"/>
    <col min="3591" max="3591" width="13.125" bestFit="1" customWidth="1"/>
    <col min="3592" max="3592" width="10.375" bestFit="1" customWidth="1"/>
    <col min="3593" max="3593" width="9.25" bestFit="1" customWidth="1"/>
    <col min="3842" max="3842" width="20" customWidth="1"/>
    <col min="3845" max="3845" width="13" bestFit="1" customWidth="1"/>
    <col min="3847" max="3847" width="13.125" bestFit="1" customWidth="1"/>
    <col min="3848" max="3848" width="10.375" bestFit="1" customWidth="1"/>
    <col min="3849" max="3849" width="9.25" bestFit="1" customWidth="1"/>
    <col min="4098" max="4098" width="20" customWidth="1"/>
    <col min="4101" max="4101" width="13" bestFit="1" customWidth="1"/>
    <col min="4103" max="4103" width="13.125" bestFit="1" customWidth="1"/>
    <col min="4104" max="4104" width="10.375" bestFit="1" customWidth="1"/>
    <col min="4105" max="4105" width="9.25" bestFit="1" customWidth="1"/>
    <col min="4354" max="4354" width="20" customWidth="1"/>
    <col min="4357" max="4357" width="13" bestFit="1" customWidth="1"/>
    <col min="4359" max="4359" width="13.125" bestFit="1" customWidth="1"/>
    <col min="4360" max="4360" width="10.375" bestFit="1" customWidth="1"/>
    <col min="4361" max="4361" width="9.25" bestFit="1" customWidth="1"/>
    <col min="4610" max="4610" width="20" customWidth="1"/>
    <col min="4613" max="4613" width="13" bestFit="1" customWidth="1"/>
    <col min="4615" max="4615" width="13.125" bestFit="1" customWidth="1"/>
    <col min="4616" max="4616" width="10.375" bestFit="1" customWidth="1"/>
    <col min="4617" max="4617" width="9.25" bestFit="1" customWidth="1"/>
    <col min="4866" max="4866" width="20" customWidth="1"/>
    <col min="4869" max="4869" width="13" bestFit="1" customWidth="1"/>
    <col min="4871" max="4871" width="13.125" bestFit="1" customWidth="1"/>
    <col min="4872" max="4872" width="10.375" bestFit="1" customWidth="1"/>
    <col min="4873" max="4873" width="9.25" bestFit="1" customWidth="1"/>
    <col min="5122" max="5122" width="20" customWidth="1"/>
    <col min="5125" max="5125" width="13" bestFit="1" customWidth="1"/>
    <col min="5127" max="5127" width="13.125" bestFit="1" customWidth="1"/>
    <col min="5128" max="5128" width="10.375" bestFit="1" customWidth="1"/>
    <col min="5129" max="5129" width="9.25" bestFit="1" customWidth="1"/>
    <col min="5378" max="5378" width="20" customWidth="1"/>
    <col min="5381" max="5381" width="13" bestFit="1" customWidth="1"/>
    <col min="5383" max="5383" width="13.125" bestFit="1" customWidth="1"/>
    <col min="5384" max="5384" width="10.375" bestFit="1" customWidth="1"/>
    <col min="5385" max="5385" width="9.25" bestFit="1" customWidth="1"/>
    <col min="5634" max="5634" width="20" customWidth="1"/>
    <col min="5637" max="5637" width="13" bestFit="1" customWidth="1"/>
    <col min="5639" max="5639" width="13.125" bestFit="1" customWidth="1"/>
    <col min="5640" max="5640" width="10.375" bestFit="1" customWidth="1"/>
    <col min="5641" max="5641" width="9.25" bestFit="1" customWidth="1"/>
    <col min="5890" max="5890" width="20" customWidth="1"/>
    <col min="5893" max="5893" width="13" bestFit="1" customWidth="1"/>
    <col min="5895" max="5895" width="13.125" bestFit="1" customWidth="1"/>
    <col min="5896" max="5896" width="10.375" bestFit="1" customWidth="1"/>
    <col min="5897" max="5897" width="9.25" bestFit="1" customWidth="1"/>
    <col min="6146" max="6146" width="20" customWidth="1"/>
    <col min="6149" max="6149" width="13" bestFit="1" customWidth="1"/>
    <col min="6151" max="6151" width="13.125" bestFit="1" customWidth="1"/>
    <col min="6152" max="6152" width="10.375" bestFit="1" customWidth="1"/>
    <col min="6153" max="6153" width="9.25" bestFit="1" customWidth="1"/>
    <col min="6402" max="6402" width="20" customWidth="1"/>
    <col min="6405" max="6405" width="13" bestFit="1" customWidth="1"/>
    <col min="6407" max="6407" width="13.125" bestFit="1" customWidth="1"/>
    <col min="6408" max="6408" width="10.375" bestFit="1" customWidth="1"/>
    <col min="6409" max="6409" width="9.25" bestFit="1" customWidth="1"/>
    <col min="6658" max="6658" width="20" customWidth="1"/>
    <col min="6661" max="6661" width="13" bestFit="1" customWidth="1"/>
    <col min="6663" max="6663" width="13.125" bestFit="1" customWidth="1"/>
    <col min="6664" max="6664" width="10.375" bestFit="1" customWidth="1"/>
    <col min="6665" max="6665" width="9.25" bestFit="1" customWidth="1"/>
    <col min="6914" max="6914" width="20" customWidth="1"/>
    <col min="6917" max="6917" width="13" bestFit="1" customWidth="1"/>
    <col min="6919" max="6919" width="13.125" bestFit="1" customWidth="1"/>
    <col min="6920" max="6920" width="10.375" bestFit="1" customWidth="1"/>
    <col min="6921" max="6921" width="9.25" bestFit="1" customWidth="1"/>
    <col min="7170" max="7170" width="20" customWidth="1"/>
    <col min="7173" max="7173" width="13" bestFit="1" customWidth="1"/>
    <col min="7175" max="7175" width="13.125" bestFit="1" customWidth="1"/>
    <col min="7176" max="7176" width="10.375" bestFit="1" customWidth="1"/>
    <col min="7177" max="7177" width="9.25" bestFit="1" customWidth="1"/>
    <col min="7426" max="7426" width="20" customWidth="1"/>
    <col min="7429" max="7429" width="13" bestFit="1" customWidth="1"/>
    <col min="7431" max="7431" width="13.125" bestFit="1" customWidth="1"/>
    <col min="7432" max="7432" width="10.375" bestFit="1" customWidth="1"/>
    <col min="7433" max="7433" width="9.25" bestFit="1" customWidth="1"/>
    <col min="7682" max="7682" width="20" customWidth="1"/>
    <col min="7685" max="7685" width="13" bestFit="1" customWidth="1"/>
    <col min="7687" max="7687" width="13.125" bestFit="1" customWidth="1"/>
    <col min="7688" max="7688" width="10.375" bestFit="1" customWidth="1"/>
    <col min="7689" max="7689" width="9.25" bestFit="1" customWidth="1"/>
    <col min="7938" max="7938" width="20" customWidth="1"/>
    <col min="7941" max="7941" width="13" bestFit="1" customWidth="1"/>
    <col min="7943" max="7943" width="13.125" bestFit="1" customWidth="1"/>
    <col min="7944" max="7944" width="10.375" bestFit="1" customWidth="1"/>
    <col min="7945" max="7945" width="9.25" bestFit="1" customWidth="1"/>
    <col min="8194" max="8194" width="20" customWidth="1"/>
    <col min="8197" max="8197" width="13" bestFit="1" customWidth="1"/>
    <col min="8199" max="8199" width="13.125" bestFit="1" customWidth="1"/>
    <col min="8200" max="8200" width="10.375" bestFit="1" customWidth="1"/>
    <col min="8201" max="8201" width="9.25" bestFit="1" customWidth="1"/>
    <col min="8450" max="8450" width="20" customWidth="1"/>
    <col min="8453" max="8453" width="13" bestFit="1" customWidth="1"/>
    <col min="8455" max="8455" width="13.125" bestFit="1" customWidth="1"/>
    <col min="8456" max="8456" width="10.375" bestFit="1" customWidth="1"/>
    <col min="8457" max="8457" width="9.25" bestFit="1" customWidth="1"/>
    <col min="8706" max="8706" width="20" customWidth="1"/>
    <col min="8709" max="8709" width="13" bestFit="1" customWidth="1"/>
    <col min="8711" max="8711" width="13.125" bestFit="1" customWidth="1"/>
    <col min="8712" max="8712" width="10.375" bestFit="1" customWidth="1"/>
    <col min="8713" max="8713" width="9.25" bestFit="1" customWidth="1"/>
    <col min="8962" max="8962" width="20" customWidth="1"/>
    <col min="8965" max="8965" width="13" bestFit="1" customWidth="1"/>
    <col min="8967" max="8967" width="13.125" bestFit="1" customWidth="1"/>
    <col min="8968" max="8968" width="10.375" bestFit="1" customWidth="1"/>
    <col min="8969" max="8969" width="9.25" bestFit="1" customWidth="1"/>
    <col min="9218" max="9218" width="20" customWidth="1"/>
    <col min="9221" max="9221" width="13" bestFit="1" customWidth="1"/>
    <col min="9223" max="9223" width="13.125" bestFit="1" customWidth="1"/>
    <col min="9224" max="9224" width="10.375" bestFit="1" customWidth="1"/>
    <col min="9225" max="9225" width="9.25" bestFit="1" customWidth="1"/>
    <col min="9474" max="9474" width="20" customWidth="1"/>
    <col min="9477" max="9477" width="13" bestFit="1" customWidth="1"/>
    <col min="9479" max="9479" width="13.125" bestFit="1" customWidth="1"/>
    <col min="9480" max="9480" width="10.375" bestFit="1" customWidth="1"/>
    <col min="9481" max="9481" width="9.25" bestFit="1" customWidth="1"/>
    <col min="9730" max="9730" width="20" customWidth="1"/>
    <col min="9733" max="9733" width="13" bestFit="1" customWidth="1"/>
    <col min="9735" max="9735" width="13.125" bestFit="1" customWidth="1"/>
    <col min="9736" max="9736" width="10.375" bestFit="1" customWidth="1"/>
    <col min="9737" max="9737" width="9.25" bestFit="1" customWidth="1"/>
    <col min="9986" max="9986" width="20" customWidth="1"/>
    <col min="9989" max="9989" width="13" bestFit="1" customWidth="1"/>
    <col min="9991" max="9991" width="13.125" bestFit="1" customWidth="1"/>
    <col min="9992" max="9992" width="10.375" bestFit="1" customWidth="1"/>
    <col min="9993" max="9993" width="9.25" bestFit="1" customWidth="1"/>
    <col min="10242" max="10242" width="20" customWidth="1"/>
    <col min="10245" max="10245" width="13" bestFit="1" customWidth="1"/>
    <col min="10247" max="10247" width="13.125" bestFit="1" customWidth="1"/>
    <col min="10248" max="10248" width="10.375" bestFit="1" customWidth="1"/>
    <col min="10249" max="10249" width="9.25" bestFit="1" customWidth="1"/>
    <col min="10498" max="10498" width="20" customWidth="1"/>
    <col min="10501" max="10501" width="13" bestFit="1" customWidth="1"/>
    <col min="10503" max="10503" width="13.125" bestFit="1" customWidth="1"/>
    <col min="10504" max="10504" width="10.375" bestFit="1" customWidth="1"/>
    <col min="10505" max="10505" width="9.25" bestFit="1" customWidth="1"/>
    <col min="10754" max="10754" width="20" customWidth="1"/>
    <col min="10757" max="10757" width="13" bestFit="1" customWidth="1"/>
    <col min="10759" max="10759" width="13.125" bestFit="1" customWidth="1"/>
    <col min="10760" max="10760" width="10.375" bestFit="1" customWidth="1"/>
    <col min="10761" max="10761" width="9.25" bestFit="1" customWidth="1"/>
    <col min="11010" max="11010" width="20" customWidth="1"/>
    <col min="11013" max="11013" width="13" bestFit="1" customWidth="1"/>
    <col min="11015" max="11015" width="13.125" bestFit="1" customWidth="1"/>
    <col min="11016" max="11016" width="10.375" bestFit="1" customWidth="1"/>
    <col min="11017" max="11017" width="9.25" bestFit="1" customWidth="1"/>
    <col min="11266" max="11266" width="20" customWidth="1"/>
    <col min="11269" max="11269" width="13" bestFit="1" customWidth="1"/>
    <col min="11271" max="11271" width="13.125" bestFit="1" customWidth="1"/>
    <col min="11272" max="11272" width="10.375" bestFit="1" customWidth="1"/>
    <col min="11273" max="11273" width="9.25" bestFit="1" customWidth="1"/>
    <col min="11522" max="11522" width="20" customWidth="1"/>
    <col min="11525" max="11525" width="13" bestFit="1" customWidth="1"/>
    <col min="11527" max="11527" width="13.125" bestFit="1" customWidth="1"/>
    <col min="11528" max="11528" width="10.375" bestFit="1" customWidth="1"/>
    <col min="11529" max="11529" width="9.25" bestFit="1" customWidth="1"/>
    <col min="11778" max="11778" width="20" customWidth="1"/>
    <col min="11781" max="11781" width="13" bestFit="1" customWidth="1"/>
    <col min="11783" max="11783" width="13.125" bestFit="1" customWidth="1"/>
    <col min="11784" max="11784" width="10.375" bestFit="1" customWidth="1"/>
    <col min="11785" max="11785" width="9.25" bestFit="1" customWidth="1"/>
    <col min="12034" max="12034" width="20" customWidth="1"/>
    <col min="12037" max="12037" width="13" bestFit="1" customWidth="1"/>
    <col min="12039" max="12039" width="13.125" bestFit="1" customWidth="1"/>
    <col min="12040" max="12040" width="10.375" bestFit="1" customWidth="1"/>
    <col min="12041" max="12041" width="9.25" bestFit="1" customWidth="1"/>
    <col min="12290" max="12290" width="20" customWidth="1"/>
    <col min="12293" max="12293" width="13" bestFit="1" customWidth="1"/>
    <col min="12295" max="12295" width="13.125" bestFit="1" customWidth="1"/>
    <col min="12296" max="12296" width="10.375" bestFit="1" customWidth="1"/>
    <col min="12297" max="12297" width="9.25" bestFit="1" customWidth="1"/>
    <col min="12546" max="12546" width="20" customWidth="1"/>
    <col min="12549" max="12549" width="13" bestFit="1" customWidth="1"/>
    <col min="12551" max="12551" width="13.125" bestFit="1" customWidth="1"/>
    <col min="12552" max="12552" width="10.375" bestFit="1" customWidth="1"/>
    <col min="12553" max="12553" width="9.25" bestFit="1" customWidth="1"/>
    <col min="12802" max="12802" width="20" customWidth="1"/>
    <col min="12805" max="12805" width="13" bestFit="1" customWidth="1"/>
    <col min="12807" max="12807" width="13.125" bestFit="1" customWidth="1"/>
    <col min="12808" max="12808" width="10.375" bestFit="1" customWidth="1"/>
    <col min="12809" max="12809" width="9.25" bestFit="1" customWidth="1"/>
    <col min="13058" max="13058" width="20" customWidth="1"/>
    <col min="13061" max="13061" width="13" bestFit="1" customWidth="1"/>
    <col min="13063" max="13063" width="13.125" bestFit="1" customWidth="1"/>
    <col min="13064" max="13064" width="10.375" bestFit="1" customWidth="1"/>
    <col min="13065" max="13065" width="9.25" bestFit="1" customWidth="1"/>
    <col min="13314" max="13314" width="20" customWidth="1"/>
    <col min="13317" max="13317" width="13" bestFit="1" customWidth="1"/>
    <col min="13319" max="13319" width="13.125" bestFit="1" customWidth="1"/>
    <col min="13320" max="13320" width="10.375" bestFit="1" customWidth="1"/>
    <col min="13321" max="13321" width="9.25" bestFit="1" customWidth="1"/>
    <col min="13570" max="13570" width="20" customWidth="1"/>
    <col min="13573" max="13573" width="13" bestFit="1" customWidth="1"/>
    <col min="13575" max="13575" width="13.125" bestFit="1" customWidth="1"/>
    <col min="13576" max="13576" width="10.375" bestFit="1" customWidth="1"/>
    <col min="13577" max="13577" width="9.25" bestFit="1" customWidth="1"/>
    <col min="13826" max="13826" width="20" customWidth="1"/>
    <col min="13829" max="13829" width="13" bestFit="1" customWidth="1"/>
    <col min="13831" max="13831" width="13.125" bestFit="1" customWidth="1"/>
    <col min="13832" max="13832" width="10.375" bestFit="1" customWidth="1"/>
    <col min="13833" max="13833" width="9.25" bestFit="1" customWidth="1"/>
    <col min="14082" max="14082" width="20" customWidth="1"/>
    <col min="14085" max="14085" width="13" bestFit="1" customWidth="1"/>
    <col min="14087" max="14087" width="13.125" bestFit="1" customWidth="1"/>
    <col min="14088" max="14088" width="10.375" bestFit="1" customWidth="1"/>
    <col min="14089" max="14089" width="9.25" bestFit="1" customWidth="1"/>
    <col min="14338" max="14338" width="20" customWidth="1"/>
    <col min="14341" max="14341" width="13" bestFit="1" customWidth="1"/>
    <col min="14343" max="14343" width="13.125" bestFit="1" customWidth="1"/>
    <col min="14344" max="14344" width="10.375" bestFit="1" customWidth="1"/>
    <col min="14345" max="14345" width="9.25" bestFit="1" customWidth="1"/>
    <col min="14594" max="14594" width="20" customWidth="1"/>
    <col min="14597" max="14597" width="13" bestFit="1" customWidth="1"/>
    <col min="14599" max="14599" width="13.125" bestFit="1" customWidth="1"/>
    <col min="14600" max="14600" width="10.375" bestFit="1" customWidth="1"/>
    <col min="14601" max="14601" width="9.25" bestFit="1" customWidth="1"/>
    <col min="14850" max="14850" width="20" customWidth="1"/>
    <col min="14853" max="14853" width="13" bestFit="1" customWidth="1"/>
    <col min="14855" max="14855" width="13.125" bestFit="1" customWidth="1"/>
    <col min="14856" max="14856" width="10.375" bestFit="1" customWidth="1"/>
    <col min="14857" max="14857" width="9.25" bestFit="1" customWidth="1"/>
    <col min="15106" max="15106" width="20" customWidth="1"/>
    <col min="15109" max="15109" width="13" bestFit="1" customWidth="1"/>
    <col min="15111" max="15111" width="13.125" bestFit="1" customWidth="1"/>
    <col min="15112" max="15112" width="10.375" bestFit="1" customWidth="1"/>
    <col min="15113" max="15113" width="9.25" bestFit="1" customWidth="1"/>
    <col min="15362" max="15362" width="20" customWidth="1"/>
    <col min="15365" max="15365" width="13" bestFit="1" customWidth="1"/>
    <col min="15367" max="15367" width="13.125" bestFit="1" customWidth="1"/>
    <col min="15368" max="15368" width="10.375" bestFit="1" customWidth="1"/>
    <col min="15369" max="15369" width="9.25" bestFit="1" customWidth="1"/>
    <col min="15618" max="15618" width="20" customWidth="1"/>
    <col min="15621" max="15621" width="13" bestFit="1" customWidth="1"/>
    <col min="15623" max="15623" width="13.125" bestFit="1" customWidth="1"/>
    <col min="15624" max="15624" width="10.375" bestFit="1" customWidth="1"/>
    <col min="15625" max="15625" width="9.25" bestFit="1" customWidth="1"/>
    <col min="15874" max="15874" width="20" customWidth="1"/>
    <col min="15877" max="15877" width="13" bestFit="1" customWidth="1"/>
    <col min="15879" max="15879" width="13.125" bestFit="1" customWidth="1"/>
    <col min="15880" max="15880" width="10.375" bestFit="1" customWidth="1"/>
    <col min="15881" max="15881" width="9.25" bestFit="1" customWidth="1"/>
    <col min="16130" max="16130" width="20" customWidth="1"/>
    <col min="16133" max="16133" width="13" bestFit="1" customWidth="1"/>
    <col min="16135" max="16135" width="13.125" bestFit="1" customWidth="1"/>
    <col min="16136" max="16136" width="10.375" bestFit="1" customWidth="1"/>
    <col min="16137" max="16137" width="9.25" bestFit="1" customWidth="1"/>
  </cols>
  <sheetData>
    <row r="1" spans="1:10">
      <c r="A1" t="s">
        <v>0</v>
      </c>
      <c r="B1" s="1" t="str">
        <f>'[9]電気購入額+配慮契約＋売却額'!B6</f>
        <v>東京都（H27年度）</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5900468.555555555</v>
      </c>
      <c r="I5" s="75">
        <f>SUM(I6:I65)</f>
        <v>195652</v>
      </c>
      <c r="J5" s="22">
        <f>H5/I5</f>
        <v>30.157977202152573</v>
      </c>
    </row>
    <row r="6" spans="1:10" ht="30" customHeight="1" thickTop="1">
      <c r="A6">
        <v>1</v>
      </c>
      <c r="B6" s="670" t="s">
        <v>1902</v>
      </c>
      <c r="C6" s="670" t="s">
        <v>1891</v>
      </c>
      <c r="D6" s="670" t="s">
        <v>90</v>
      </c>
      <c r="E6" s="77"/>
      <c r="F6" s="670" t="s">
        <v>217</v>
      </c>
      <c r="G6" s="28" t="s">
        <v>78</v>
      </c>
      <c r="H6" s="364">
        <v>5150444.444444444</v>
      </c>
      <c r="I6" s="364">
        <v>139062</v>
      </c>
      <c r="J6" s="781">
        <f>H6/I6</f>
        <v>37.037037037037031</v>
      </c>
    </row>
    <row r="7" spans="1:10" ht="30" customHeight="1">
      <c r="A7">
        <v>2</v>
      </c>
      <c r="B7" s="670" t="s">
        <v>1903</v>
      </c>
      <c r="C7" s="670" t="s">
        <v>1891</v>
      </c>
      <c r="D7" s="670" t="s">
        <v>90</v>
      </c>
      <c r="E7" s="77"/>
      <c r="F7" s="670" t="s">
        <v>217</v>
      </c>
      <c r="G7" s="28" t="s">
        <v>78</v>
      </c>
      <c r="H7" s="364">
        <v>594236.11111111112</v>
      </c>
      <c r="I7" s="364">
        <v>52008</v>
      </c>
      <c r="J7" s="103">
        <f t="shared" ref="J7:J65" si="0">H7/I7</f>
        <v>11.425859696798783</v>
      </c>
    </row>
    <row r="8" spans="1:10" ht="30" customHeight="1">
      <c r="A8">
        <v>3</v>
      </c>
      <c r="B8" s="801" t="s">
        <v>1904</v>
      </c>
      <c r="C8" s="670" t="s">
        <v>1171</v>
      </c>
      <c r="D8" s="670" t="s">
        <v>90</v>
      </c>
      <c r="E8" s="77"/>
      <c r="F8" s="801" t="s">
        <v>217</v>
      </c>
      <c r="G8" s="28" t="s">
        <v>78</v>
      </c>
      <c r="H8" s="364">
        <v>155788</v>
      </c>
      <c r="I8" s="364">
        <v>4582</v>
      </c>
      <c r="J8" s="103">
        <f t="shared" si="0"/>
        <v>34</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
  <sheetViews>
    <sheetView topLeftCell="C4" zoomScaleNormal="100" workbookViewId="0">
      <selection activeCell="B14" sqref="B14"/>
    </sheetView>
  </sheetViews>
  <sheetFormatPr defaultRowHeight="13.5"/>
  <cols>
    <col min="2" max="2" width="39.625" customWidth="1"/>
    <col min="3" max="3" width="11" bestFit="1" customWidth="1"/>
    <col min="4" max="4" width="18.375" bestFit="1" customWidth="1"/>
    <col min="5" max="5" width="13.125" bestFit="1" customWidth="1"/>
    <col min="6" max="6" width="13" customWidth="1"/>
    <col min="7" max="7" width="13" style="2" customWidth="1"/>
    <col min="8" max="8" width="20.75" customWidth="1"/>
    <col min="9" max="9" width="17.875" customWidth="1"/>
    <col min="11" max="11" width="9" style="3"/>
    <col min="12" max="12" width="14.5" style="3" customWidth="1"/>
    <col min="13" max="13" width="20.5" style="303" customWidth="1"/>
    <col min="14" max="14" width="7.25" bestFit="1" customWidth="1"/>
  </cols>
  <sheetData>
    <row r="1" spans="1:13">
      <c r="A1" t="s">
        <v>0</v>
      </c>
      <c r="B1" s="1" t="e">
        <f>#REF!</f>
        <v>#REF!</v>
      </c>
      <c r="I1" t="s">
        <v>1</v>
      </c>
    </row>
    <row r="2" spans="1:13" ht="54" customHeight="1">
      <c r="B2" s="4"/>
      <c r="E2" s="813" t="s">
        <v>2</v>
      </c>
      <c r="F2" s="813"/>
      <c r="G2" s="814"/>
      <c r="H2" s="304">
        <f>SUMIF(E8:E23,"PPS",H8:H23)</f>
        <v>1921868951.5507998</v>
      </c>
      <c r="I2" s="6"/>
      <c r="J2" s="3"/>
    </row>
    <row r="3" spans="1:13" ht="57" customHeight="1">
      <c r="B3" s="2"/>
      <c r="E3" s="815" t="s">
        <v>3</v>
      </c>
      <c r="F3" s="815"/>
      <c r="G3" s="816"/>
      <c r="H3" s="304">
        <f>M7</f>
        <v>386899929.29830003</v>
      </c>
      <c r="I3" s="6"/>
      <c r="J3" s="7"/>
    </row>
    <row r="4" spans="1:13" s="7" customFormat="1" ht="55.5" customHeight="1">
      <c r="B4" s="8"/>
      <c r="E4" s="817" t="s">
        <v>4</v>
      </c>
      <c r="F4" s="817"/>
      <c r="G4" s="817"/>
      <c r="H4" s="9">
        <f>H3/I7</f>
        <v>0.99352077675235362</v>
      </c>
      <c r="I4" s="6"/>
      <c r="K4" s="10"/>
      <c r="L4" s="10"/>
      <c r="M4" s="305"/>
    </row>
    <row r="5" spans="1:13" s="2" customFormat="1" ht="17.25" customHeight="1" thickBot="1">
      <c r="B5" s="11"/>
      <c r="E5" s="12"/>
      <c r="F5" s="12"/>
      <c r="G5" s="12"/>
      <c r="H5" s="13"/>
      <c r="I5" s="14"/>
      <c r="J5" s="11"/>
      <c r="K5" s="15"/>
      <c r="L5" s="15"/>
      <c r="M5" s="306"/>
    </row>
    <row r="6" spans="1:13" ht="54.75" thickTop="1">
      <c r="A6" s="16" t="s">
        <v>5</v>
      </c>
      <c r="B6" s="17" t="s">
        <v>6</v>
      </c>
      <c r="C6" s="17" t="s">
        <v>7</v>
      </c>
      <c r="D6" s="17" t="s">
        <v>8</v>
      </c>
      <c r="E6" s="18" t="s">
        <v>9</v>
      </c>
      <c r="F6" s="17" t="s">
        <v>10</v>
      </c>
      <c r="G6" s="19" t="s">
        <v>11</v>
      </c>
      <c r="H6" s="18" t="s">
        <v>12</v>
      </c>
      <c r="I6" s="18" t="s">
        <v>13</v>
      </c>
      <c r="J6" s="59" t="s">
        <v>14</v>
      </c>
      <c r="K6" s="307" t="s">
        <v>15</v>
      </c>
      <c r="L6" s="308" t="s">
        <v>16</v>
      </c>
      <c r="M6" s="309" t="s">
        <v>17</v>
      </c>
    </row>
    <row r="7" spans="1:13" s="21" customFormat="1" ht="14.25" thickBot="1">
      <c r="B7" s="22" t="s">
        <v>18</v>
      </c>
      <c r="C7" s="22"/>
      <c r="D7" s="22"/>
      <c r="E7" s="22"/>
      <c r="F7" s="22"/>
      <c r="G7" s="22"/>
      <c r="H7" s="310">
        <f>SUM(H8:H23)</f>
        <v>2151154080.0507998</v>
      </c>
      <c r="I7" s="310">
        <f>SUM(I8:I23)</f>
        <v>389423088.426</v>
      </c>
      <c r="J7" s="311">
        <f t="shared" ref="J7:J23" si="0">H7/I7</f>
        <v>5.5239510547397144</v>
      </c>
      <c r="K7" s="312">
        <f>SUM(K8:K23)</f>
        <v>54905</v>
      </c>
      <c r="L7" s="313">
        <f>SUM(L8:L23)</f>
        <v>118436433</v>
      </c>
      <c r="M7" s="314">
        <f>SUM(M8:M23)</f>
        <v>386899929.29830003</v>
      </c>
    </row>
    <row r="8" spans="1:13" ht="28.5" customHeight="1" thickTop="1">
      <c r="A8">
        <v>1</v>
      </c>
      <c r="B8" s="39" t="s">
        <v>475</v>
      </c>
      <c r="C8" s="17" t="s">
        <v>476</v>
      </c>
      <c r="D8" s="103" t="s">
        <v>468</v>
      </c>
      <c r="E8" s="40" t="s">
        <v>54</v>
      </c>
      <c r="F8" s="17" t="s">
        <v>23</v>
      </c>
      <c r="G8" s="35">
        <v>4</v>
      </c>
      <c r="H8" s="315">
        <v>204112177.75560001</v>
      </c>
      <c r="I8" s="316"/>
      <c r="J8" s="317" t="e">
        <f t="shared" si="0"/>
        <v>#DIV/0!</v>
      </c>
      <c r="K8" s="318">
        <v>6473</v>
      </c>
      <c r="L8" s="319">
        <v>10198000</v>
      </c>
      <c r="M8" s="320" t="str">
        <f>IF(ISBLANK(I8),"",H8)</f>
        <v/>
      </c>
    </row>
    <row r="9" spans="1:13" ht="28.5" customHeight="1">
      <c r="A9">
        <v>2</v>
      </c>
      <c r="B9" s="34" t="s">
        <v>477</v>
      </c>
      <c r="C9" s="17" t="s">
        <v>476</v>
      </c>
      <c r="D9" s="103" t="s">
        <v>468</v>
      </c>
      <c r="E9" s="40" t="s">
        <v>54</v>
      </c>
      <c r="F9" s="17" t="s">
        <v>23</v>
      </c>
      <c r="G9" s="38">
        <v>3</v>
      </c>
      <c r="H9" s="315">
        <v>212884454.37779999</v>
      </c>
      <c r="I9" s="315"/>
      <c r="J9" s="317" t="e">
        <f t="shared" si="0"/>
        <v>#DIV/0!</v>
      </c>
      <c r="K9" s="321">
        <v>6291</v>
      </c>
      <c r="L9" s="322">
        <v>11061000</v>
      </c>
      <c r="M9" s="323" t="str">
        <f>IF(ISBLANK(I9),"",H9)</f>
        <v/>
      </c>
    </row>
    <row r="10" spans="1:13" ht="28.5" customHeight="1">
      <c r="A10">
        <v>3</v>
      </c>
      <c r="B10" s="39" t="s">
        <v>478</v>
      </c>
      <c r="C10" s="17" t="s">
        <v>476</v>
      </c>
      <c r="D10" s="103" t="s">
        <v>479</v>
      </c>
      <c r="E10" s="40" t="s">
        <v>54</v>
      </c>
      <c r="F10" s="17" t="s">
        <v>23</v>
      </c>
      <c r="G10" s="38">
        <v>3</v>
      </c>
      <c r="H10" s="315">
        <v>205914565.55559999</v>
      </c>
      <c r="I10" s="316"/>
      <c r="J10" s="317" t="e">
        <f t="shared" si="0"/>
        <v>#DIV/0!</v>
      </c>
      <c r="K10" s="321">
        <v>6032</v>
      </c>
      <c r="L10" s="324">
        <v>11001000</v>
      </c>
      <c r="M10" s="323" t="str">
        <f>IF(ISBLANK(I10),"",H10)</f>
        <v/>
      </c>
    </row>
    <row r="11" spans="1:13" ht="28.5" customHeight="1" thickBot="1">
      <c r="A11">
        <v>4</v>
      </c>
      <c r="B11" s="325" t="s">
        <v>480</v>
      </c>
      <c r="C11" s="194" t="s">
        <v>476</v>
      </c>
      <c r="D11" s="326" t="s">
        <v>468</v>
      </c>
      <c r="E11" s="196" t="s">
        <v>54</v>
      </c>
      <c r="F11" s="194" t="s">
        <v>23</v>
      </c>
      <c r="G11" s="222">
        <v>4</v>
      </c>
      <c r="H11" s="327">
        <v>191221524.7112</v>
      </c>
      <c r="I11" s="328"/>
      <c r="J11" s="329" t="e">
        <f t="shared" si="0"/>
        <v>#DIV/0!</v>
      </c>
      <c r="K11" s="330">
        <v>6584</v>
      </c>
      <c r="L11" s="331">
        <v>9322000</v>
      </c>
      <c r="M11" s="332" t="str">
        <f>IF(ISBLANK(I11),"",H11)</f>
        <v/>
      </c>
    </row>
    <row r="12" spans="1:13" ht="28.5" customHeight="1" thickTop="1">
      <c r="A12" s="42">
        <v>5</v>
      </c>
      <c r="B12" s="333" t="s">
        <v>481</v>
      </c>
      <c r="C12" s="89" t="s">
        <v>482</v>
      </c>
      <c r="D12" s="89" t="s">
        <v>483</v>
      </c>
      <c r="E12" s="334" t="s">
        <v>78</v>
      </c>
      <c r="F12" s="89" t="s">
        <v>23</v>
      </c>
      <c r="G12" s="335">
        <v>5</v>
      </c>
      <c r="H12" s="336">
        <v>229285128.5</v>
      </c>
      <c r="I12" s="336">
        <v>229285128.5</v>
      </c>
      <c r="J12" s="337">
        <f t="shared" si="0"/>
        <v>1</v>
      </c>
      <c r="K12" s="338">
        <v>4485</v>
      </c>
      <c r="L12" s="339">
        <v>14637650</v>
      </c>
      <c r="M12" s="320">
        <f>IF(ISBLANK(I12),"",H12)</f>
        <v>229285128.5</v>
      </c>
    </row>
    <row r="13" spans="1:13" s="42" customFormat="1" ht="28.5" customHeight="1">
      <c r="A13">
        <v>6</v>
      </c>
      <c r="B13" s="18" t="s">
        <v>484</v>
      </c>
      <c r="C13" s="17" t="s">
        <v>20</v>
      </c>
      <c r="D13" s="17" t="s">
        <v>468</v>
      </c>
      <c r="E13" s="40" t="s">
        <v>54</v>
      </c>
      <c r="F13" s="17" t="s">
        <v>23</v>
      </c>
      <c r="G13" s="19">
        <v>4</v>
      </c>
      <c r="H13" s="340">
        <v>171921491.77779999</v>
      </c>
      <c r="I13" s="340"/>
      <c r="J13" s="317" t="e">
        <f t="shared" si="0"/>
        <v>#DIV/0!</v>
      </c>
      <c r="K13" s="318">
        <v>3563</v>
      </c>
      <c r="L13" s="319">
        <v>9515172</v>
      </c>
      <c r="M13" s="323"/>
    </row>
    <row r="14" spans="1:13" s="42" customFormat="1" ht="28.5" customHeight="1">
      <c r="A14">
        <v>7</v>
      </c>
      <c r="B14" s="18" t="s">
        <v>485</v>
      </c>
      <c r="C14" s="17" t="s">
        <v>486</v>
      </c>
      <c r="D14" s="17" t="s">
        <v>487</v>
      </c>
      <c r="E14" s="40" t="s">
        <v>54</v>
      </c>
      <c r="F14" s="17" t="s">
        <v>23</v>
      </c>
      <c r="G14" s="19">
        <v>4</v>
      </c>
      <c r="H14" s="341">
        <v>161554439.36300001</v>
      </c>
      <c r="I14" s="340"/>
      <c r="J14" s="317" t="e">
        <f t="shared" si="0"/>
        <v>#DIV/0!</v>
      </c>
      <c r="K14" s="318">
        <v>3480</v>
      </c>
      <c r="L14" s="319">
        <v>8909762</v>
      </c>
      <c r="M14" s="323"/>
    </row>
    <row r="15" spans="1:13" ht="28.5" customHeight="1">
      <c r="A15">
        <v>8</v>
      </c>
      <c r="B15" s="18" t="s">
        <v>488</v>
      </c>
      <c r="C15" s="17" t="s">
        <v>489</v>
      </c>
      <c r="D15" s="17" t="s">
        <v>487</v>
      </c>
      <c r="E15" s="40" t="s">
        <v>54</v>
      </c>
      <c r="F15" s="17" t="s">
        <v>23</v>
      </c>
      <c r="G15" s="19">
        <v>4</v>
      </c>
      <c r="H15" s="340">
        <v>83007150.861200005</v>
      </c>
      <c r="I15" s="340"/>
      <c r="J15" s="342" t="e">
        <f t="shared" si="0"/>
        <v>#DIV/0!</v>
      </c>
      <c r="K15" s="318">
        <v>2125</v>
      </c>
      <c r="L15" s="319">
        <v>4451895</v>
      </c>
      <c r="M15" s="323"/>
    </row>
    <row r="16" spans="1:13" ht="28.5" customHeight="1">
      <c r="A16">
        <v>9</v>
      </c>
      <c r="B16" s="18" t="s">
        <v>490</v>
      </c>
      <c r="C16" s="17" t="s">
        <v>491</v>
      </c>
      <c r="D16" s="17" t="s">
        <v>487</v>
      </c>
      <c r="E16" s="40" t="s">
        <v>54</v>
      </c>
      <c r="F16" s="17" t="s">
        <v>23</v>
      </c>
      <c r="G16" s="19">
        <v>4</v>
      </c>
      <c r="H16" s="343">
        <v>203224607.05559999</v>
      </c>
      <c r="I16" s="344"/>
      <c r="J16" s="317" t="e">
        <f t="shared" si="0"/>
        <v>#DIV/0!</v>
      </c>
      <c r="K16" s="318">
        <v>4615</v>
      </c>
      <c r="L16" s="319">
        <v>11255486</v>
      </c>
      <c r="M16" s="323"/>
    </row>
    <row r="17" spans="1:13" ht="28.5" customHeight="1">
      <c r="A17">
        <v>10</v>
      </c>
      <c r="B17" s="18" t="s">
        <v>492</v>
      </c>
      <c r="C17" s="17" t="s">
        <v>493</v>
      </c>
      <c r="D17" s="17" t="s">
        <v>487</v>
      </c>
      <c r="E17" s="40" t="s">
        <v>54</v>
      </c>
      <c r="F17" s="17" t="s">
        <v>23</v>
      </c>
      <c r="G17" s="19">
        <v>4</v>
      </c>
      <c r="H17" s="341">
        <v>48700818.916699998</v>
      </c>
      <c r="I17" s="344"/>
      <c r="J17" s="317" t="e">
        <f t="shared" si="0"/>
        <v>#DIV/0!</v>
      </c>
      <c r="K17" s="318">
        <v>1410</v>
      </c>
      <c r="L17" s="319">
        <v>2697275</v>
      </c>
      <c r="M17" s="323"/>
    </row>
    <row r="18" spans="1:13" ht="28.5" customHeight="1">
      <c r="A18">
        <v>11</v>
      </c>
      <c r="B18" s="18" t="s">
        <v>494</v>
      </c>
      <c r="C18" s="17" t="s">
        <v>476</v>
      </c>
      <c r="D18" s="17" t="s">
        <v>487</v>
      </c>
      <c r="E18" s="40" t="s">
        <v>54</v>
      </c>
      <c r="F18" s="17" t="s">
        <v>23</v>
      </c>
      <c r="G18" s="19">
        <v>4</v>
      </c>
      <c r="H18" s="340">
        <v>92177368.555600002</v>
      </c>
      <c r="I18" s="344"/>
      <c r="J18" s="342" t="e">
        <f t="shared" si="0"/>
        <v>#DIV/0!</v>
      </c>
      <c r="K18" s="345">
        <v>3110</v>
      </c>
      <c r="L18" s="346">
        <v>5105200</v>
      </c>
      <c r="M18" s="323"/>
    </row>
    <row r="19" spans="1:13" ht="28.5" customHeight="1">
      <c r="A19">
        <v>12</v>
      </c>
      <c r="B19" s="18" t="s">
        <v>495</v>
      </c>
      <c r="C19" s="17" t="s">
        <v>20</v>
      </c>
      <c r="D19" s="17" t="s">
        <v>468</v>
      </c>
      <c r="E19" s="40" t="s">
        <v>54</v>
      </c>
      <c r="F19" s="17" t="s">
        <v>23</v>
      </c>
      <c r="G19" s="19">
        <v>4</v>
      </c>
      <c r="H19" s="343">
        <v>144688784.1112</v>
      </c>
      <c r="I19" s="344"/>
      <c r="J19" s="342" t="e">
        <f t="shared" si="0"/>
        <v>#DIV/0!</v>
      </c>
      <c r="K19" s="318">
        <v>2930</v>
      </c>
      <c r="L19" s="319">
        <v>8045224</v>
      </c>
      <c r="M19" s="323"/>
    </row>
    <row r="20" spans="1:13" ht="28.5" customHeight="1">
      <c r="A20" s="42">
        <v>13</v>
      </c>
      <c r="B20" s="34" t="s">
        <v>496</v>
      </c>
      <c r="C20" s="17" t="s">
        <v>476</v>
      </c>
      <c r="D20" s="347" t="s">
        <v>487</v>
      </c>
      <c r="E20" s="40" t="s">
        <v>54</v>
      </c>
      <c r="F20" s="17" t="s">
        <v>23</v>
      </c>
      <c r="G20" s="35">
        <v>4</v>
      </c>
      <c r="H20" s="343">
        <v>31705411.111200001</v>
      </c>
      <c r="I20" s="348">
        <v>32029444.444499999</v>
      </c>
      <c r="J20" s="342">
        <f t="shared" si="0"/>
        <v>0.98988326713373143</v>
      </c>
      <c r="K20" s="345">
        <v>750</v>
      </c>
      <c r="L20" s="346">
        <v>1756000</v>
      </c>
      <c r="M20" s="323">
        <f>IF(ISBLANK(I20),"",H20)</f>
        <v>31705411.111200001</v>
      </c>
    </row>
    <row r="21" spans="1:13" ht="28.5" customHeight="1">
      <c r="A21">
        <v>14</v>
      </c>
      <c r="B21" s="39" t="s">
        <v>497</v>
      </c>
      <c r="C21" s="17" t="s">
        <v>20</v>
      </c>
      <c r="D21" s="103" t="s">
        <v>487</v>
      </c>
      <c r="E21" s="40" t="s">
        <v>54</v>
      </c>
      <c r="F21" s="17" t="s">
        <v>23</v>
      </c>
      <c r="G21" s="35">
        <v>5</v>
      </c>
      <c r="H21" s="349">
        <v>125909389.68709999</v>
      </c>
      <c r="I21" s="350">
        <v>128108515.4815</v>
      </c>
      <c r="J21" s="317">
        <f t="shared" si="0"/>
        <v>0.98283388277403327</v>
      </c>
      <c r="K21" s="345">
        <v>1850</v>
      </c>
      <c r="L21" s="346">
        <v>8142265</v>
      </c>
      <c r="M21" s="323">
        <f>IF(ISBLANK(I21),"",H21)</f>
        <v>125909389.68709999</v>
      </c>
    </row>
    <row r="22" spans="1:13" ht="28.5" customHeight="1">
      <c r="A22" s="42">
        <v>15</v>
      </c>
      <c r="B22" s="39" t="s">
        <v>498</v>
      </c>
      <c r="C22" s="17" t="s">
        <v>52</v>
      </c>
      <c r="D22" s="103" t="s">
        <v>468</v>
      </c>
      <c r="E22" s="40" t="s">
        <v>54</v>
      </c>
      <c r="F22" s="17" t="s">
        <v>23</v>
      </c>
      <c r="G22" s="35">
        <v>2</v>
      </c>
      <c r="H22" s="349">
        <v>24888387.711199999</v>
      </c>
      <c r="I22" s="350"/>
      <c r="J22" s="342" t="e">
        <f t="shared" si="0"/>
        <v>#DIV/0!</v>
      </c>
      <c r="K22" s="345">
        <v>607</v>
      </c>
      <c r="L22" s="346">
        <v>1292800</v>
      </c>
      <c r="M22" s="323" t="str">
        <f>IF(ISBLANK(I22),"",H22)</f>
        <v/>
      </c>
    </row>
    <row r="23" spans="1:13" ht="28.5" customHeight="1" thickBot="1">
      <c r="A23">
        <v>16</v>
      </c>
      <c r="B23" s="39" t="s">
        <v>499</v>
      </c>
      <c r="C23" s="17" t="s">
        <v>500</v>
      </c>
      <c r="D23" s="103" t="s">
        <v>501</v>
      </c>
      <c r="E23" s="40" t="s">
        <v>54</v>
      </c>
      <c r="F23" s="17" t="s">
        <v>23</v>
      </c>
      <c r="G23" s="35">
        <v>1</v>
      </c>
      <c r="H23" s="315">
        <v>19958380</v>
      </c>
      <c r="I23" s="316"/>
      <c r="J23" s="317" t="e">
        <f t="shared" si="0"/>
        <v>#DIV/0!</v>
      </c>
      <c r="K23" s="351">
        <v>600</v>
      </c>
      <c r="L23" s="352">
        <v>1045704</v>
      </c>
      <c r="M23" s="323" t="str">
        <f>IF(ISBLANK(I23),"",H23)</f>
        <v/>
      </c>
    </row>
    <row r="24" spans="1:13" ht="14.25" thickTop="1">
      <c r="B24" s="2" t="s">
        <v>502</v>
      </c>
      <c r="H24" s="44"/>
      <c r="I24" s="44"/>
      <c r="J24" s="45"/>
    </row>
    <row r="25" spans="1:13">
      <c r="B25" t="s">
        <v>503</v>
      </c>
    </row>
    <row r="26" spans="1:13">
      <c r="B26" s="353" t="s">
        <v>504</v>
      </c>
    </row>
  </sheetData>
  <mergeCells count="3">
    <mergeCell ref="E2:G2"/>
    <mergeCell ref="E3:G3"/>
    <mergeCell ref="E4:G4"/>
  </mergeCells>
  <phoneticPr fontId="2"/>
  <dataValidations count="1">
    <dataValidation type="list" allowBlank="1" showInputMessage="1" showErrorMessage="1" sqref="E8:E23">
      <formula1>"10電力,PPS"</formula1>
    </dataValidation>
  </dataValidations>
  <pageMargins left="0.78700000000000003" right="0.78700000000000003" top="0.59" bottom="0.55000000000000004" header="0.51200000000000001" footer="0.51200000000000001"/>
  <pageSetup paperSize="9" scale="6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4" zoomScale="60" zoomScaleNormal="100" workbookViewId="0">
      <selection activeCell="B14" sqref="B1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B14" sqref="B14"/>
    </sheetView>
  </sheetViews>
  <sheetFormatPr defaultRowHeight="13.5"/>
  <cols>
    <col min="1" max="1" width="9.125" bestFit="1" customWidth="1"/>
    <col min="2" max="2" width="35.5" customWidth="1"/>
    <col min="4" max="4" width="12.5" customWidth="1"/>
    <col min="5" max="5" width="10.625" customWidth="1"/>
    <col min="6" max="6" width="19.75" customWidth="1"/>
    <col min="7" max="7" width="7.375" customWidth="1"/>
    <col min="8" max="8" width="11.125" customWidth="1"/>
    <col min="9" max="9" width="10.5" bestFit="1" customWidth="1"/>
    <col min="10" max="10" width="9.125" bestFit="1" customWidth="1"/>
  </cols>
  <sheetData>
    <row r="1" spans="1:10">
      <c r="A1" t="s">
        <v>0</v>
      </c>
      <c r="B1" s="1" t="e">
        <f>#REF!</f>
        <v>#REF!</v>
      </c>
    </row>
    <row r="2" spans="1:10" ht="49.5" customHeight="1">
      <c r="B2" s="46"/>
      <c r="E2" s="818" t="s">
        <v>44</v>
      </c>
      <c r="F2" s="818"/>
      <c r="G2" s="819"/>
      <c r="H2" s="5">
        <f>SUMIF(G6:G356,"PPS",H6:H356)</f>
        <v>130460754</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SUM(H6:H65)</f>
        <v>130460754</v>
      </c>
      <c r="I5" s="75">
        <f>SUM(I6:I65)</f>
        <v>3331142</v>
      </c>
      <c r="J5" s="22">
        <f>H5/I5</f>
        <v>39.16397259558434</v>
      </c>
    </row>
    <row r="6" spans="1:10" ht="14.25" thickTop="1">
      <c r="A6">
        <v>1</v>
      </c>
      <c r="B6" s="17" t="s">
        <v>505</v>
      </c>
      <c r="C6" s="17" t="s">
        <v>52</v>
      </c>
      <c r="D6" s="17" t="s">
        <v>23</v>
      </c>
      <c r="E6" s="354">
        <v>2</v>
      </c>
      <c r="F6" s="17" t="s">
        <v>506</v>
      </c>
      <c r="G6" s="28" t="s">
        <v>54</v>
      </c>
      <c r="H6" s="5">
        <v>83445074</v>
      </c>
      <c r="I6" s="5">
        <v>2020462</v>
      </c>
      <c r="J6" s="76">
        <f>H6/I6</f>
        <v>41.299996733420379</v>
      </c>
    </row>
    <row r="7" spans="1:10">
      <c r="A7">
        <v>2</v>
      </c>
      <c r="B7" s="61" t="s">
        <v>507</v>
      </c>
      <c r="C7" s="65" t="s">
        <v>52</v>
      </c>
      <c r="D7" s="65" t="s">
        <v>23</v>
      </c>
      <c r="E7" s="354">
        <v>4</v>
      </c>
      <c r="F7" s="65" t="s">
        <v>53</v>
      </c>
      <c r="G7" s="355" t="s">
        <v>54</v>
      </c>
      <c r="H7" s="356">
        <v>33930762</v>
      </c>
      <c r="I7" s="356">
        <v>902414</v>
      </c>
      <c r="J7" s="65">
        <f>H7/I7</f>
        <v>37.599995124189121</v>
      </c>
    </row>
    <row r="8" spans="1:10">
      <c r="A8">
        <v>3</v>
      </c>
      <c r="B8" s="357" t="s">
        <v>508</v>
      </c>
      <c r="C8" s="357" t="s">
        <v>52</v>
      </c>
      <c r="D8" s="357" t="s">
        <v>23</v>
      </c>
      <c r="E8" s="358">
        <v>4</v>
      </c>
      <c r="F8" s="357" t="s">
        <v>81</v>
      </c>
      <c r="G8" s="359" t="s">
        <v>54</v>
      </c>
      <c r="H8" s="360">
        <v>13084918</v>
      </c>
      <c r="I8" s="360">
        <v>408266</v>
      </c>
      <c r="J8" s="17">
        <f>H8/I8</f>
        <v>32.04998211950052</v>
      </c>
    </row>
    <row r="9" spans="1:10">
      <c r="A9">
        <v>4</v>
      </c>
      <c r="B9" s="17"/>
      <c r="C9" s="17"/>
      <c r="D9" s="17"/>
      <c r="E9" s="17"/>
      <c r="F9" s="17"/>
      <c r="G9" s="28"/>
      <c r="H9" s="17"/>
      <c r="I9" s="17"/>
      <c r="J9" s="17" t="e">
        <f t="shared" ref="J9:J65" si="0">H9/I9</f>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7"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B14" sqref="B14"/>
    </sheetView>
  </sheetViews>
  <sheetFormatPr defaultRowHeight="13.5"/>
  <cols>
    <col min="2" max="2" width="83.875" customWidth="1"/>
    <col min="5" max="5" width="6.75" customWidth="1"/>
    <col min="6" max="6" width="12.875" customWidth="1"/>
    <col min="7" max="7" width="8.125" customWidth="1"/>
    <col min="8" max="8" width="13.25" customWidth="1"/>
    <col min="9" max="9" width="12" customWidth="1"/>
  </cols>
  <sheetData>
    <row r="1" spans="1:10">
      <c r="A1" t="s">
        <v>0</v>
      </c>
      <c r="B1" s="1" t="e">
        <f>#REF!</f>
        <v>#REF!</v>
      </c>
    </row>
    <row r="2" spans="1:10" s="2" customFormat="1" ht="56.25" customHeight="1">
      <c r="B2" s="46"/>
      <c r="E2" s="818" t="s">
        <v>55</v>
      </c>
      <c r="F2" s="818"/>
      <c r="G2" s="819"/>
      <c r="H2" s="78">
        <f>SUMIF(G6:G356,"PPS",H6:H356)</f>
        <v>2929566</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5915730996</v>
      </c>
      <c r="I5" s="75">
        <f>SUM(I6:I65)</f>
        <v>355205111</v>
      </c>
      <c r="J5" s="22">
        <f t="shared" ref="J5:J65" si="0">H5/I5</f>
        <v>16.654408432766047</v>
      </c>
    </row>
    <row r="6" spans="1:10" ht="14.25" thickTop="1">
      <c r="A6">
        <v>1</v>
      </c>
      <c r="B6" s="17" t="s">
        <v>509</v>
      </c>
      <c r="C6" s="17" t="s">
        <v>52</v>
      </c>
      <c r="D6" s="17" t="s">
        <v>90</v>
      </c>
      <c r="E6" s="136">
        <v>1</v>
      </c>
      <c r="F6" s="17" t="s">
        <v>217</v>
      </c>
      <c r="G6" s="28" t="s">
        <v>78</v>
      </c>
      <c r="H6" s="361">
        <v>2156294</v>
      </c>
      <c r="I6" s="5">
        <v>234042</v>
      </c>
      <c r="J6" s="76">
        <f t="shared" si="0"/>
        <v>9.2132779586569935</v>
      </c>
    </row>
    <row r="7" spans="1:10">
      <c r="A7">
        <v>2</v>
      </c>
      <c r="B7" s="17" t="s">
        <v>510</v>
      </c>
      <c r="C7" s="17" t="s">
        <v>52</v>
      </c>
      <c r="D7" s="17" t="s">
        <v>90</v>
      </c>
      <c r="E7" s="136">
        <v>1</v>
      </c>
      <c r="F7" s="17" t="s">
        <v>217</v>
      </c>
      <c r="G7" s="28" t="s">
        <v>78</v>
      </c>
      <c r="H7" s="361">
        <v>1400600</v>
      </c>
      <c r="I7" s="5">
        <v>63027</v>
      </c>
      <c r="J7" s="17">
        <f t="shared" si="0"/>
        <v>22.222222222222221</v>
      </c>
    </row>
    <row r="8" spans="1:10">
      <c r="A8">
        <v>3</v>
      </c>
      <c r="B8" s="17" t="s">
        <v>511</v>
      </c>
      <c r="C8" s="17" t="s">
        <v>52</v>
      </c>
      <c r="D8" s="17" t="s">
        <v>90</v>
      </c>
      <c r="E8" s="136">
        <v>1</v>
      </c>
      <c r="F8" s="17" t="s">
        <v>217</v>
      </c>
      <c r="G8" s="28" t="s">
        <v>78</v>
      </c>
      <c r="H8" s="362">
        <v>832538</v>
      </c>
      <c r="I8" s="5">
        <v>23126</v>
      </c>
      <c r="J8" s="35">
        <f t="shared" si="0"/>
        <v>36.000086482746696</v>
      </c>
    </row>
    <row r="9" spans="1:10">
      <c r="A9">
        <v>4</v>
      </c>
      <c r="B9" s="17" t="s">
        <v>512</v>
      </c>
      <c r="C9" s="17" t="s">
        <v>52</v>
      </c>
      <c r="D9" s="17" t="s">
        <v>90</v>
      </c>
      <c r="E9" s="136">
        <v>1</v>
      </c>
      <c r="F9" s="17" t="s">
        <v>217</v>
      </c>
      <c r="G9" s="28" t="s">
        <v>78</v>
      </c>
      <c r="H9" s="362">
        <v>5906754362</v>
      </c>
      <c r="I9" s="5">
        <v>354765561</v>
      </c>
      <c r="J9" s="17">
        <f t="shared" si="0"/>
        <v>16.649740029303466</v>
      </c>
    </row>
    <row r="10" spans="1:10">
      <c r="A10">
        <v>5</v>
      </c>
      <c r="B10" s="19" t="s">
        <v>513</v>
      </c>
      <c r="C10" s="17" t="s">
        <v>52</v>
      </c>
      <c r="D10" s="17" t="s">
        <v>90</v>
      </c>
      <c r="E10" s="136">
        <v>1</v>
      </c>
      <c r="F10" s="17" t="s">
        <v>506</v>
      </c>
      <c r="G10" s="28" t="s">
        <v>54</v>
      </c>
      <c r="H10" s="362">
        <v>2929566</v>
      </c>
      <c r="I10" s="5">
        <v>77914</v>
      </c>
      <c r="J10" s="17">
        <f t="shared" si="0"/>
        <v>37.599994866134459</v>
      </c>
    </row>
    <row r="11" spans="1:10">
      <c r="A11" s="42">
        <v>6</v>
      </c>
      <c r="B11" s="19" t="s">
        <v>514</v>
      </c>
      <c r="C11" s="17" t="s">
        <v>52</v>
      </c>
      <c r="D11" s="17" t="s">
        <v>90</v>
      </c>
      <c r="E11" s="136">
        <v>1</v>
      </c>
      <c r="F11" s="17" t="s">
        <v>217</v>
      </c>
      <c r="G11" s="28" t="s">
        <v>78</v>
      </c>
      <c r="H11" s="363">
        <v>1657636</v>
      </c>
      <c r="I11" s="360">
        <v>41441</v>
      </c>
      <c r="J11" s="17">
        <f t="shared" si="0"/>
        <v>39.999903477232692</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76"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B10" sqref="B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t="s">
        <v>93</v>
      </c>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B10" sqref="B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t="s">
        <v>93</v>
      </c>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0" sqref="B1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364">
        <f>SUMIF(G6:G356,"PPS",H6:H356)</f>
        <v>8558238422</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365">
        <f>SUM(H6:H65)</f>
        <v>8558238422</v>
      </c>
      <c r="I5" s="365">
        <f>SUM(I6:I65)</f>
        <v>525104514</v>
      </c>
      <c r="J5" s="22">
        <f>H5/I5</f>
        <v>16.29816197314198</v>
      </c>
    </row>
    <row r="6" spans="1:10" ht="45" customHeight="1" thickTop="1">
      <c r="A6">
        <v>1</v>
      </c>
      <c r="B6" s="18" t="s">
        <v>515</v>
      </c>
      <c r="C6" s="18" t="s">
        <v>215</v>
      </c>
      <c r="D6" s="18" t="s">
        <v>23</v>
      </c>
      <c r="E6" s="18">
        <v>6</v>
      </c>
      <c r="F6" s="18" t="s">
        <v>516</v>
      </c>
      <c r="G6" s="59" t="s">
        <v>54</v>
      </c>
      <c r="H6" s="364">
        <v>5940660954</v>
      </c>
      <c r="I6" s="364">
        <v>360477000</v>
      </c>
      <c r="J6" s="76">
        <f>H6/I6</f>
        <v>16.479999983355388</v>
      </c>
    </row>
    <row r="7" spans="1:10" ht="45" customHeight="1">
      <c r="A7">
        <v>2</v>
      </c>
      <c r="B7" s="18" t="s">
        <v>517</v>
      </c>
      <c r="C7" s="18" t="s">
        <v>215</v>
      </c>
      <c r="D7" s="18" t="s">
        <v>23</v>
      </c>
      <c r="E7" s="18">
        <v>7</v>
      </c>
      <c r="F7" s="18" t="s">
        <v>53</v>
      </c>
      <c r="G7" s="59" t="s">
        <v>54</v>
      </c>
      <c r="H7" s="364">
        <v>2617577468</v>
      </c>
      <c r="I7" s="364">
        <v>164627514</v>
      </c>
      <c r="J7" s="17">
        <f>H7/I7</f>
        <v>15.899999972058133</v>
      </c>
    </row>
    <row r="8" spans="1:10">
      <c r="A8">
        <v>3</v>
      </c>
      <c r="B8" s="17"/>
      <c r="C8" s="17"/>
      <c r="D8" s="17"/>
      <c r="E8" s="77"/>
      <c r="F8" s="17"/>
      <c r="G8" s="28"/>
      <c r="H8" s="5"/>
      <c r="I8" s="5"/>
      <c r="J8" s="17" t="e">
        <f t="shared" ref="J8:J65" si="0">H8/I8</f>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J6" sqref="J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3" max="16143" width="11.125" customWidth="1"/>
  </cols>
  <sheetData>
    <row r="1" spans="1:15">
      <c r="A1" t="s">
        <v>0</v>
      </c>
      <c r="B1" s="1" t="str">
        <f>'[2]電気購入額+配慮契約＋売却額'!B6</f>
        <v>青森県</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85</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784"/>
      <c r="G8" s="81"/>
      <c r="H8" s="82"/>
      <c r="I8" s="83"/>
      <c r="J8" s="55" t="e">
        <f>H8/I8</f>
        <v>#DIV/0!</v>
      </c>
      <c r="K8" s="783"/>
      <c r="L8" s="783"/>
      <c r="M8" s="76"/>
      <c r="N8" s="76"/>
      <c r="O8" s="17" t="str">
        <f>IF(ISBLANK(I8),"",H8)</f>
        <v/>
      </c>
    </row>
    <row r="9" spans="1:15">
      <c r="A9">
        <v>2</v>
      </c>
      <c r="B9" s="18"/>
      <c r="C9" s="17"/>
      <c r="D9" s="17"/>
      <c r="E9" s="28"/>
      <c r="F9" s="784"/>
      <c r="G9" s="19"/>
      <c r="H9" s="29"/>
      <c r="I9" s="30"/>
      <c r="J9" s="9" t="e">
        <f t="shared" ref="J9:J253" si="0">H9/I9</f>
        <v>#DIV/0!</v>
      </c>
      <c r="K9" s="18"/>
      <c r="L9" s="18"/>
      <c r="M9" s="17"/>
      <c r="N9" s="17"/>
      <c r="O9" s="17" t="str">
        <f>IF(ISBLANK(I9),"",H9)</f>
        <v/>
      </c>
    </row>
    <row r="10" spans="1:15">
      <c r="A10">
        <v>3</v>
      </c>
      <c r="B10" s="20"/>
      <c r="C10" s="18"/>
      <c r="D10" s="17"/>
      <c r="E10" s="28"/>
      <c r="F10" s="784"/>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0" sqref="B1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365">
        <f>SUM(H6:H65)</f>
        <v>1420050490</v>
      </c>
      <c r="I5" s="365">
        <f>SUM(I6:I65)</f>
        <v>70655664</v>
      </c>
      <c r="J5" s="22">
        <f t="shared" ref="J5:J65" si="0">H5/I5</f>
        <v>20.098183353000547</v>
      </c>
    </row>
    <row r="6" spans="1:10" ht="14.25" thickTop="1">
      <c r="A6">
        <v>1</v>
      </c>
      <c r="B6" s="18" t="s">
        <v>518</v>
      </c>
      <c r="C6" s="17" t="s">
        <v>136</v>
      </c>
      <c r="D6" s="17" t="s">
        <v>90</v>
      </c>
      <c r="E6" s="366">
        <v>1</v>
      </c>
      <c r="F6" s="17" t="s">
        <v>519</v>
      </c>
      <c r="G6" s="28" t="s">
        <v>78</v>
      </c>
      <c r="H6" s="364">
        <v>107807000</v>
      </c>
      <c r="I6" s="364">
        <v>10780700</v>
      </c>
      <c r="J6" s="367">
        <f t="shared" si="0"/>
        <v>10</v>
      </c>
    </row>
    <row r="7" spans="1:10">
      <c r="A7">
        <v>2</v>
      </c>
      <c r="B7" s="18" t="s">
        <v>520</v>
      </c>
      <c r="C7" s="17" t="s">
        <v>136</v>
      </c>
      <c r="D7" s="17" t="s">
        <v>90</v>
      </c>
      <c r="E7" s="366">
        <v>1</v>
      </c>
      <c r="F7" s="17" t="s">
        <v>519</v>
      </c>
      <c r="G7" s="28" t="s">
        <v>78</v>
      </c>
      <c r="H7" s="364">
        <v>61383000</v>
      </c>
      <c r="I7" s="364">
        <v>6138300</v>
      </c>
      <c r="J7" s="366">
        <f t="shared" si="0"/>
        <v>10</v>
      </c>
    </row>
    <row r="8" spans="1:10">
      <c r="A8">
        <v>3</v>
      </c>
      <c r="B8" s="18" t="s">
        <v>521</v>
      </c>
      <c r="C8" s="17" t="s">
        <v>136</v>
      </c>
      <c r="D8" s="17" t="s">
        <v>90</v>
      </c>
      <c r="E8" s="366">
        <v>1</v>
      </c>
      <c r="F8" s="17" t="s">
        <v>519</v>
      </c>
      <c r="G8" s="28" t="s">
        <v>78</v>
      </c>
      <c r="H8" s="364">
        <v>6308313</v>
      </c>
      <c r="I8" s="364">
        <v>835539</v>
      </c>
      <c r="J8" s="366">
        <f t="shared" si="0"/>
        <v>7.5499922804321518</v>
      </c>
    </row>
    <row r="9" spans="1:10">
      <c r="A9">
        <v>4</v>
      </c>
      <c r="B9" s="18" t="s">
        <v>522</v>
      </c>
      <c r="C9" s="17" t="s">
        <v>136</v>
      </c>
      <c r="D9" s="17" t="s">
        <v>90</v>
      </c>
      <c r="E9" s="366">
        <v>1</v>
      </c>
      <c r="F9" s="17" t="s">
        <v>519</v>
      </c>
      <c r="G9" s="28" t="s">
        <v>523</v>
      </c>
      <c r="H9" s="364">
        <v>1389071</v>
      </c>
      <c r="I9" s="364">
        <v>47899</v>
      </c>
      <c r="J9" s="17">
        <f t="shared" si="0"/>
        <v>29</v>
      </c>
    </row>
    <row r="10" spans="1:10" ht="27" customHeight="1">
      <c r="A10">
        <v>5</v>
      </c>
      <c r="B10" s="18" t="s">
        <v>524</v>
      </c>
      <c r="C10" s="17" t="s">
        <v>215</v>
      </c>
      <c r="D10" s="103" t="s">
        <v>216</v>
      </c>
      <c r="E10" s="366">
        <v>1</v>
      </c>
      <c r="F10" s="17" t="s">
        <v>519</v>
      </c>
      <c r="G10" s="28" t="s">
        <v>78</v>
      </c>
      <c r="H10" s="364">
        <v>323557728</v>
      </c>
      <c r="I10" s="364">
        <v>28980675</v>
      </c>
      <c r="J10" s="76">
        <f t="shared" si="0"/>
        <v>11.16460289486011</v>
      </c>
    </row>
    <row r="11" spans="1:10" ht="27">
      <c r="A11" s="42">
        <v>6</v>
      </c>
      <c r="B11" s="18" t="s">
        <v>525</v>
      </c>
      <c r="C11" s="17" t="s">
        <v>215</v>
      </c>
      <c r="D11" s="103" t="s">
        <v>216</v>
      </c>
      <c r="E11" s="366">
        <v>1</v>
      </c>
      <c r="F11" s="17" t="s">
        <v>519</v>
      </c>
      <c r="G11" s="28" t="s">
        <v>78</v>
      </c>
      <c r="H11" s="364">
        <v>701600378</v>
      </c>
      <c r="I11" s="364">
        <v>17816327</v>
      </c>
      <c r="J11" s="17">
        <f t="shared" si="0"/>
        <v>39.379630717375136</v>
      </c>
    </row>
    <row r="12" spans="1:10" ht="27">
      <c r="A12" s="42">
        <v>7</v>
      </c>
      <c r="B12" s="18" t="s">
        <v>526</v>
      </c>
      <c r="C12" s="17" t="s">
        <v>215</v>
      </c>
      <c r="D12" s="103" t="s">
        <v>216</v>
      </c>
      <c r="E12" s="366">
        <v>1</v>
      </c>
      <c r="F12" s="17" t="s">
        <v>519</v>
      </c>
      <c r="G12" s="28" t="s">
        <v>78</v>
      </c>
      <c r="H12" s="364">
        <v>217974240</v>
      </c>
      <c r="I12" s="364">
        <v>6054840</v>
      </c>
      <c r="J12" s="17">
        <f t="shared" si="0"/>
        <v>36</v>
      </c>
    </row>
    <row r="13" spans="1:10" ht="27">
      <c r="A13">
        <v>8</v>
      </c>
      <c r="B13" s="18" t="s">
        <v>527</v>
      </c>
      <c r="C13" s="17" t="s">
        <v>215</v>
      </c>
      <c r="D13" s="103" t="s">
        <v>216</v>
      </c>
      <c r="E13" s="366">
        <v>1</v>
      </c>
      <c r="F13" s="17" t="s">
        <v>519</v>
      </c>
      <c r="G13" s="28" t="s">
        <v>78</v>
      </c>
      <c r="H13" s="364">
        <v>30760</v>
      </c>
      <c r="I13" s="364">
        <v>1384</v>
      </c>
      <c r="J13" s="17">
        <f t="shared" si="0"/>
        <v>22.22543352601156</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0</v>
      </c>
      <c r="I2" s="6"/>
      <c r="J2" s="3"/>
    </row>
    <row r="3" spans="1:13" ht="57" customHeight="1">
      <c r="B3" s="2"/>
      <c r="E3" s="815" t="s">
        <v>3</v>
      </c>
      <c r="F3" s="815"/>
      <c r="G3" s="816"/>
      <c r="H3" s="5">
        <f>M7</f>
        <v>0</v>
      </c>
      <c r="I3" s="6"/>
      <c r="J3" s="7"/>
    </row>
    <row r="4" spans="1:13" s="7" customFormat="1" ht="55.5" customHeight="1">
      <c r="B4" s="8"/>
      <c r="E4" s="817" t="s">
        <v>528</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0</v>
      </c>
      <c r="I7" s="23">
        <f>SUM(I8:I357)</f>
        <v>0</v>
      </c>
      <c r="J7" s="24" t="e">
        <f>H7/I7</f>
        <v>#DIV/0!</v>
      </c>
      <c r="K7" s="25">
        <f>SUM(K8:K357)</f>
        <v>0</v>
      </c>
      <c r="L7" s="26">
        <f>SUM(L8:L357)</f>
        <v>0</v>
      </c>
      <c r="M7" s="27">
        <f>SUM(M8:M357)</f>
        <v>0</v>
      </c>
    </row>
    <row r="8" spans="1:13" ht="14.25" thickTop="1">
      <c r="A8">
        <v>1</v>
      </c>
      <c r="B8" s="39"/>
      <c r="C8" s="35"/>
      <c r="D8" s="40"/>
      <c r="E8" s="40"/>
      <c r="F8" s="35"/>
      <c r="G8" s="38"/>
      <c r="H8" s="38"/>
      <c r="I8" s="41"/>
      <c r="J8" s="9" t="e">
        <f>H8/I8</f>
        <v>#DIV/0!</v>
      </c>
      <c r="K8" s="41"/>
      <c r="L8" s="41"/>
      <c r="M8" s="17" t="str">
        <f t="shared" ref="M8:M14" si="0">IF(ISBLANK(I8),"",H8)</f>
        <v/>
      </c>
    </row>
    <row r="9" spans="1:13">
      <c r="A9">
        <v>2</v>
      </c>
      <c r="B9" s="39"/>
      <c r="C9" s="35"/>
      <c r="D9" s="40"/>
      <c r="E9" s="40"/>
      <c r="F9" s="35"/>
      <c r="G9" s="38"/>
      <c r="H9" s="38"/>
      <c r="I9" s="41"/>
      <c r="J9" s="9" t="e">
        <f>H9/I9</f>
        <v>#DIV/0!</v>
      </c>
      <c r="K9" s="41"/>
      <c r="L9" s="41"/>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529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32" sqref="H32"/>
    </sheetView>
  </sheetViews>
  <sheetFormatPr defaultRowHeight="13.5"/>
  <cols>
    <col min="2" max="2" width="20" customWidth="1"/>
    <col min="5" max="5" width="13" bestFit="1" customWidth="1"/>
    <col min="7" max="7" width="13.125" bestFit="1" customWidth="1"/>
    <col min="8" max="8" width="12.875" bestFit="1" customWidth="1"/>
    <col min="9" max="9" width="11.37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4109374747</v>
      </c>
      <c r="I5" s="75">
        <f>SUM(I6:I65)</f>
        <v>491419902</v>
      </c>
      <c r="J5" s="22">
        <f>H5/I5</f>
        <v>8.3622472966103025</v>
      </c>
    </row>
    <row r="6" spans="1:10" ht="30" customHeight="1" thickTop="1">
      <c r="A6">
        <v>1</v>
      </c>
      <c r="B6" s="368" t="s">
        <v>530</v>
      </c>
      <c r="C6" s="103" t="s">
        <v>531</v>
      </c>
      <c r="D6" s="17" t="s">
        <v>90</v>
      </c>
      <c r="E6" s="77">
        <v>1</v>
      </c>
      <c r="F6" s="103" t="s">
        <v>532</v>
      </c>
      <c r="G6" s="28" t="s">
        <v>533</v>
      </c>
      <c r="H6" s="5">
        <v>4012231390</v>
      </c>
      <c r="I6" s="5">
        <v>488991318</v>
      </c>
      <c r="J6" s="76">
        <f>H6/I6</f>
        <v>8.2051178462845424</v>
      </c>
    </row>
    <row r="7" spans="1:10" ht="36">
      <c r="A7">
        <v>2</v>
      </c>
      <c r="B7" s="368" t="s">
        <v>534</v>
      </c>
      <c r="C7" s="103" t="s">
        <v>535</v>
      </c>
      <c r="D7" s="17" t="s">
        <v>90</v>
      </c>
      <c r="E7" s="77">
        <v>1</v>
      </c>
      <c r="F7" s="103" t="s">
        <v>532</v>
      </c>
      <c r="G7" s="28" t="s">
        <v>78</v>
      </c>
      <c r="H7" s="5">
        <v>97143357</v>
      </c>
      <c r="I7" s="5">
        <v>2428584</v>
      </c>
      <c r="J7" s="17">
        <f t="shared" ref="J7:J65" si="0">H7/I7</f>
        <v>39.999998764712274</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B2" sqref="B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s">
        <v>536</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7236440</v>
      </c>
      <c r="I5" s="75">
        <f>SUM(I6:I65)</f>
        <v>723644</v>
      </c>
      <c r="J5" s="22">
        <f>H5/I5</f>
        <v>10</v>
      </c>
    </row>
    <row r="6" spans="1:10" ht="14.25" thickTop="1">
      <c r="A6">
        <v>1</v>
      </c>
      <c r="B6" s="103" t="s">
        <v>537</v>
      </c>
      <c r="C6" s="103" t="s">
        <v>136</v>
      </c>
      <c r="D6" s="103" t="s">
        <v>216</v>
      </c>
      <c r="E6" s="369">
        <v>1</v>
      </c>
      <c r="F6" s="103" t="s">
        <v>532</v>
      </c>
      <c r="G6" s="104" t="s">
        <v>78</v>
      </c>
      <c r="H6" s="5">
        <v>7236440</v>
      </c>
      <c r="I6" s="5">
        <v>723644</v>
      </c>
      <c r="J6" s="76">
        <f>H6/I6</f>
        <v>10</v>
      </c>
    </row>
    <row r="7" spans="1:10">
      <c r="A7">
        <v>2</v>
      </c>
      <c r="B7" s="103"/>
      <c r="C7" s="17"/>
      <c r="D7" s="17"/>
      <c r="E7" s="77"/>
      <c r="F7" s="103"/>
      <c r="G7" s="28"/>
      <c r="H7" s="5"/>
      <c r="I7" s="5"/>
      <c r="J7" s="76" t="e">
        <f>H7/I7</f>
        <v>#DIV/0!</v>
      </c>
    </row>
    <row r="8" spans="1:10">
      <c r="A8">
        <v>3</v>
      </c>
      <c r="B8" s="17"/>
      <c r="C8" s="17"/>
      <c r="D8" s="17"/>
      <c r="E8" s="77"/>
      <c r="F8" s="17"/>
      <c r="G8" s="28"/>
      <c r="H8" s="5"/>
      <c r="I8" s="5"/>
      <c r="J8" s="17" t="e">
        <f t="shared" ref="J8:J65" si="0">H8/I8</f>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1" workbookViewId="0">
      <selection activeCell="M8" sqref="M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0</v>
      </c>
      <c r="I2" s="6"/>
      <c r="J2" s="3"/>
    </row>
    <row r="3" spans="1:13" ht="57" customHeight="1">
      <c r="B3" s="2"/>
      <c r="E3" s="815" t="s">
        <v>3</v>
      </c>
      <c r="F3" s="815"/>
      <c r="G3" s="816"/>
      <c r="H3" s="5">
        <f>M7</f>
        <v>95085</v>
      </c>
      <c r="I3" s="6"/>
      <c r="J3" s="7"/>
    </row>
    <row r="4" spans="1:13" s="7" customFormat="1" ht="55.5" customHeight="1">
      <c r="B4" s="8"/>
      <c r="E4" s="817" t="s">
        <v>4</v>
      </c>
      <c r="F4" s="817"/>
      <c r="G4" s="817"/>
      <c r="H4" s="9">
        <f>H3/I7</f>
        <v>1</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95085</v>
      </c>
      <c r="I7" s="23">
        <f>SUM(I8:I357)</f>
        <v>95085</v>
      </c>
      <c r="J7" s="24">
        <f>H7/I7</f>
        <v>1</v>
      </c>
      <c r="K7" s="25">
        <f>SUM(K8:K357)</f>
        <v>1900</v>
      </c>
      <c r="L7" s="26">
        <f>SUM(L8:L357)</f>
        <v>7408000</v>
      </c>
      <c r="M7" s="27">
        <f>SUM(M8:M357)</f>
        <v>95085</v>
      </c>
    </row>
    <row r="8" spans="1:13" ht="51" customHeight="1" thickTop="1">
      <c r="A8">
        <v>1</v>
      </c>
      <c r="B8" s="39" t="s">
        <v>538</v>
      </c>
      <c r="C8" s="17" t="s">
        <v>125</v>
      </c>
      <c r="D8" s="103" t="s">
        <v>539</v>
      </c>
      <c r="E8" s="40" t="s">
        <v>78</v>
      </c>
      <c r="F8" s="17" t="s">
        <v>23</v>
      </c>
      <c r="G8" s="38">
        <v>1</v>
      </c>
      <c r="H8" s="38">
        <f>190170/2</f>
        <v>95085</v>
      </c>
      <c r="I8" s="38">
        <f>190170/2</f>
        <v>95085</v>
      </c>
      <c r="J8" s="9">
        <f>H8/I8</f>
        <v>1</v>
      </c>
      <c r="K8" s="41">
        <v>1900</v>
      </c>
      <c r="L8" s="41">
        <v>7408000</v>
      </c>
      <c r="M8" s="17">
        <f>IF(ISBLANK(I8),"",H8)</f>
        <v>95085</v>
      </c>
    </row>
    <row r="9" spans="1:13">
      <c r="A9">
        <v>2</v>
      </c>
      <c r="B9" s="39"/>
      <c r="C9" s="35"/>
      <c r="D9" s="40"/>
      <c r="E9" s="40"/>
      <c r="F9" s="35"/>
      <c r="G9" s="38"/>
      <c r="H9" s="38" t="s">
        <v>1840</v>
      </c>
      <c r="I9" s="41"/>
      <c r="J9" s="9" t="e">
        <f>H9/I9</f>
        <v>#VALUE!</v>
      </c>
      <c r="K9" s="41"/>
      <c r="L9" s="41"/>
      <c r="M9" s="17" t="str">
        <f t="shared" ref="M9:M14" si="0">IF(ISBLANK(I9),"",H9)</f>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24" sqref="G2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6" sqref="J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str">
        <f>'[2]電気購入額+配慮契約＋売却額'!B6</f>
        <v>青森県</v>
      </c>
    </row>
    <row r="2" spans="1:10" ht="49.5" customHeight="1">
      <c r="B2" s="46"/>
      <c r="E2" s="818" t="s">
        <v>44</v>
      </c>
      <c r="F2" s="818"/>
      <c r="G2" s="819"/>
      <c r="H2" s="5">
        <f>SUMIF(G6:G356,"PPS",H6:H356)</f>
        <v>229078759</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203</v>
      </c>
      <c r="I4" s="73" t="s">
        <v>204</v>
      </c>
      <c r="J4" s="74" t="s">
        <v>48</v>
      </c>
    </row>
    <row r="5" spans="1:10" s="21" customFormat="1" ht="14.25" thickBot="1">
      <c r="B5" s="22" t="s">
        <v>18</v>
      </c>
      <c r="C5" s="22"/>
      <c r="D5" s="22"/>
      <c r="E5" s="22"/>
      <c r="F5" s="22"/>
      <c r="G5" s="22"/>
      <c r="H5" s="75">
        <f>SUM(H6:H65)</f>
        <v>229078759</v>
      </c>
      <c r="I5" s="75">
        <f>SUM(I6:I65)</f>
        <v>7783852</v>
      </c>
      <c r="J5" s="22">
        <f>H5/I5</f>
        <v>29.429999311394923</v>
      </c>
    </row>
    <row r="6" spans="1:10" ht="14.25" thickTop="1">
      <c r="A6">
        <v>1</v>
      </c>
      <c r="B6" s="103" t="s">
        <v>1905</v>
      </c>
      <c r="C6" s="103" t="s">
        <v>163</v>
      </c>
      <c r="D6" s="103" t="s">
        <v>23</v>
      </c>
      <c r="E6" s="809">
        <v>5</v>
      </c>
      <c r="F6" s="103" t="s">
        <v>674</v>
      </c>
      <c r="G6" s="28" t="s">
        <v>54</v>
      </c>
      <c r="H6" s="5">
        <v>229078759</v>
      </c>
      <c r="I6" s="5">
        <v>7783852</v>
      </c>
      <c r="J6" s="76">
        <f>H6/I6</f>
        <v>29.429999311394923</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workbookViewId="0">
      <selection activeCell="G24" sqref="G24"/>
    </sheetView>
  </sheetViews>
  <sheetFormatPr defaultRowHeight="13.5"/>
  <cols>
    <col min="2" max="2" width="20" customWidth="1"/>
    <col min="3" max="3" width="17.25"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SUMIF(E8:E357,"PPS",H8:H357)</f>
        <v>174421</v>
      </c>
      <c r="I2" s="6"/>
      <c r="J2" s="3"/>
    </row>
    <row r="3" spans="1:13" ht="57" customHeight="1">
      <c r="B3" s="2"/>
      <c r="E3" s="815" t="s">
        <v>3</v>
      </c>
      <c r="F3" s="815"/>
      <c r="G3" s="816"/>
      <c r="H3" s="5">
        <f>M7</f>
        <v>0</v>
      </c>
      <c r="I3" s="6"/>
      <c r="J3" s="7"/>
    </row>
    <row r="4" spans="1:13" s="7" customFormat="1" ht="55.5" customHeight="1">
      <c r="B4" s="8"/>
      <c r="E4" s="817" t="s">
        <v>4</v>
      </c>
      <c r="F4" s="817"/>
      <c r="G4" s="817"/>
      <c r="H4" s="9" t="e">
        <f>H3/I7</f>
        <v>#DIV/0!</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174421</v>
      </c>
      <c r="I7" s="23">
        <f>SUM(I8:I357)</f>
        <v>0</v>
      </c>
      <c r="J7" s="24" t="e">
        <f>H7/I7</f>
        <v>#DIV/0!</v>
      </c>
      <c r="K7" s="25">
        <f>SUM(K8:K357)</f>
        <v>4084</v>
      </c>
      <c r="L7" s="26">
        <f>SUM(L8:L357)</f>
        <v>10087000</v>
      </c>
      <c r="M7" s="27">
        <f>SUM(M8:M357)</f>
        <v>0</v>
      </c>
    </row>
    <row r="8" spans="1:13" ht="14.25" thickTop="1">
      <c r="A8">
        <v>1</v>
      </c>
      <c r="B8" s="39" t="s">
        <v>540</v>
      </c>
      <c r="C8" s="35" t="s">
        <v>541</v>
      </c>
      <c r="D8" s="40" t="s">
        <v>154</v>
      </c>
      <c r="E8" s="40" t="s">
        <v>54</v>
      </c>
      <c r="F8" s="35" t="s">
        <v>140</v>
      </c>
      <c r="G8" s="38">
        <v>4</v>
      </c>
      <c r="H8" s="38">
        <v>89586</v>
      </c>
      <c r="I8" s="41"/>
      <c r="J8" s="9" t="e">
        <f>H8/I8</f>
        <v>#DIV/0!</v>
      </c>
      <c r="K8" s="41">
        <v>1700</v>
      </c>
      <c r="L8" s="41">
        <v>4647000</v>
      </c>
      <c r="M8" s="17" t="str">
        <f t="shared" ref="M8:M14" si="0">IF(ISBLANK(I8),"",H8)</f>
        <v/>
      </c>
    </row>
    <row r="9" spans="1:13">
      <c r="A9">
        <v>2</v>
      </c>
      <c r="B9" s="39" t="s">
        <v>542</v>
      </c>
      <c r="C9" s="35" t="s">
        <v>541</v>
      </c>
      <c r="D9" s="40" t="s">
        <v>154</v>
      </c>
      <c r="E9" s="40" t="s">
        <v>54</v>
      </c>
      <c r="F9" s="35" t="s">
        <v>140</v>
      </c>
      <c r="G9" s="38">
        <v>5</v>
      </c>
      <c r="H9" s="38">
        <v>84835</v>
      </c>
      <c r="I9" s="41"/>
      <c r="J9" s="9" t="e">
        <f>H9/I9</f>
        <v>#DIV/0!</v>
      </c>
      <c r="K9" s="41">
        <v>2384</v>
      </c>
      <c r="L9" s="41">
        <v>5440000</v>
      </c>
      <c r="M9" s="17" t="str">
        <f t="shared" si="0"/>
        <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24" sqref="G2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4" sqref="G2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4"/>
  <sheetViews>
    <sheetView workbookViewId="0">
      <pane xSplit="3" ySplit="5" topLeftCell="E12" activePane="bottomRight" state="frozen"/>
      <selection activeCell="E17" sqref="E17"/>
      <selection pane="topRight" activeCell="E17" sqref="E17"/>
      <selection pane="bottomLeft" activeCell="E17" sqref="E17"/>
      <selection pane="bottomRight" activeCell="E16" sqref="E16:E1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SUMIF(E8:E352,"PPS",H8:H352)</f>
        <v>798129</v>
      </c>
      <c r="I2" s="6"/>
      <c r="J2" s="3"/>
    </row>
    <row r="3" spans="1:13" ht="57" customHeight="1">
      <c r="B3" s="2"/>
      <c r="E3" s="815" t="s">
        <v>3</v>
      </c>
      <c r="F3" s="815"/>
      <c r="G3" s="816"/>
      <c r="H3" s="5">
        <f>M7</f>
        <v>767769</v>
      </c>
      <c r="I3" s="6"/>
      <c r="J3" s="7"/>
    </row>
    <row r="4" spans="1:13" s="7" customFormat="1" ht="55.5" customHeight="1">
      <c r="B4" s="8"/>
      <c r="E4" s="817" t="s">
        <v>4</v>
      </c>
      <c r="F4" s="817"/>
      <c r="G4" s="817"/>
      <c r="H4" s="9">
        <f>H3/I7</f>
        <v>0.95324230937798371</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SUM(H8:H352)</f>
        <v>1262503</v>
      </c>
      <c r="I7" s="23">
        <f>SUM(I8:I352)</f>
        <v>805429</v>
      </c>
      <c r="J7" s="24">
        <f>H7/I7</f>
        <v>1.5674913617463488</v>
      </c>
      <c r="K7" s="25">
        <f>SUM(K8:K352)</f>
        <v>23180</v>
      </c>
      <c r="L7" s="26">
        <f>SUM(L8:L352)</f>
        <v>70527578</v>
      </c>
      <c r="M7" s="52">
        <f>SUM(M8:M352)</f>
        <v>767769</v>
      </c>
    </row>
    <row r="8" spans="1:13" ht="14.25" thickTop="1">
      <c r="A8">
        <v>1</v>
      </c>
      <c r="B8" s="103" t="s">
        <v>545</v>
      </c>
      <c r="C8" s="89" t="s">
        <v>125</v>
      </c>
      <c r="D8" s="370" t="s">
        <v>221</v>
      </c>
      <c r="E8" s="371" t="s">
        <v>54</v>
      </c>
      <c r="F8" s="371" t="s">
        <v>140</v>
      </c>
      <c r="G8" s="335">
        <v>4</v>
      </c>
      <c r="H8" s="372">
        <v>62525</v>
      </c>
      <c r="I8" s="373"/>
      <c r="J8" s="9" t="e">
        <f>H8/I8</f>
        <v>#DIV/0!</v>
      </c>
      <c r="K8" s="356">
        <v>1800</v>
      </c>
      <c r="L8" s="356">
        <v>3357000</v>
      </c>
      <c r="M8" s="5" t="str">
        <f t="shared" ref="M8:M71" si="0">IF(ISBLANK(I8),"",H8)</f>
        <v/>
      </c>
    </row>
    <row r="9" spans="1:13">
      <c r="A9" s="824">
        <f>A8+1</f>
        <v>2</v>
      </c>
      <c r="B9" s="39" t="s">
        <v>546</v>
      </c>
      <c r="C9" s="825" t="s">
        <v>125</v>
      </c>
      <c r="D9" s="827" t="s">
        <v>547</v>
      </c>
      <c r="E9" s="827" t="s">
        <v>54</v>
      </c>
      <c r="F9" s="825" t="s">
        <v>140</v>
      </c>
      <c r="G9" s="829">
        <v>3</v>
      </c>
      <c r="H9" s="829">
        <v>25799</v>
      </c>
      <c r="I9" s="831"/>
      <c r="J9" s="833" t="e">
        <f>H9/I9</f>
        <v>#DIV/0!</v>
      </c>
      <c r="K9" s="356">
        <v>425</v>
      </c>
      <c r="L9" s="356">
        <v>959158</v>
      </c>
      <c r="M9" s="5" t="str">
        <f t="shared" si="0"/>
        <v/>
      </c>
    </row>
    <row r="10" spans="1:13">
      <c r="A10" s="824"/>
      <c r="B10" s="39" t="s">
        <v>548</v>
      </c>
      <c r="C10" s="826"/>
      <c r="D10" s="828"/>
      <c r="E10" s="828"/>
      <c r="F10" s="826"/>
      <c r="G10" s="830"/>
      <c r="H10" s="830"/>
      <c r="I10" s="832"/>
      <c r="J10" s="834"/>
      <c r="K10" s="356">
        <v>170</v>
      </c>
      <c r="L10" s="374">
        <v>344940</v>
      </c>
      <c r="M10" s="5" t="str">
        <f t="shared" si="0"/>
        <v/>
      </c>
    </row>
    <row r="11" spans="1:13">
      <c r="A11" s="824">
        <v>3</v>
      </c>
      <c r="B11" s="375" t="s">
        <v>549</v>
      </c>
      <c r="C11" s="835" t="s">
        <v>125</v>
      </c>
      <c r="D11" s="836" t="s">
        <v>547</v>
      </c>
      <c r="E11" s="837" t="s">
        <v>54</v>
      </c>
      <c r="F11" s="836" t="s">
        <v>140</v>
      </c>
      <c r="G11" s="840">
        <v>3</v>
      </c>
      <c r="H11" s="843">
        <v>26373</v>
      </c>
      <c r="I11" s="844"/>
      <c r="J11" s="845" t="e">
        <f>H11/I11</f>
        <v>#DIV/0!</v>
      </c>
      <c r="K11" s="69">
        <v>324</v>
      </c>
      <c r="L11" s="69">
        <v>662500</v>
      </c>
      <c r="M11" s="5" t="str">
        <f t="shared" si="0"/>
        <v/>
      </c>
    </row>
    <row r="12" spans="1:13">
      <c r="A12" s="824"/>
      <c r="B12" s="375" t="s">
        <v>550</v>
      </c>
      <c r="C12" s="825"/>
      <c r="D12" s="827"/>
      <c r="E12" s="838"/>
      <c r="F12" s="827"/>
      <c r="G12" s="841"/>
      <c r="H12" s="829"/>
      <c r="I12" s="831"/>
      <c r="J12" s="846"/>
      <c r="K12" s="69">
        <v>164</v>
      </c>
      <c r="L12" s="69">
        <v>307400</v>
      </c>
      <c r="M12" s="5" t="str">
        <f t="shared" si="0"/>
        <v/>
      </c>
    </row>
    <row r="13" spans="1:13" s="42" customFormat="1">
      <c r="A13" s="824"/>
      <c r="B13" s="377" t="s">
        <v>551</v>
      </c>
      <c r="C13" s="826"/>
      <c r="D13" s="828"/>
      <c r="E13" s="839"/>
      <c r="F13" s="828"/>
      <c r="G13" s="842"/>
      <c r="H13" s="830"/>
      <c r="I13" s="832"/>
      <c r="J13" s="847"/>
      <c r="K13" s="69">
        <v>176</v>
      </c>
      <c r="L13" s="69">
        <v>321100</v>
      </c>
      <c r="M13" s="5" t="str">
        <f t="shared" si="0"/>
        <v/>
      </c>
    </row>
    <row r="14" spans="1:13" s="42" customFormat="1">
      <c r="A14" s="848">
        <v>4</v>
      </c>
      <c r="B14" s="375" t="s">
        <v>552</v>
      </c>
      <c r="C14" s="825" t="s">
        <v>125</v>
      </c>
      <c r="D14" s="827" t="s">
        <v>221</v>
      </c>
      <c r="E14" s="827" t="s">
        <v>54</v>
      </c>
      <c r="F14" s="825" t="s">
        <v>140</v>
      </c>
      <c r="G14" s="829">
        <v>2</v>
      </c>
      <c r="H14" s="829">
        <v>15314</v>
      </c>
      <c r="I14" s="831"/>
      <c r="J14" s="833" t="e">
        <f>H14/I14</f>
        <v>#DIV/0!</v>
      </c>
      <c r="K14" s="378">
        <v>195</v>
      </c>
      <c r="L14" s="378">
        <v>367300</v>
      </c>
      <c r="M14" s="5" t="str">
        <f t="shared" si="0"/>
        <v/>
      </c>
    </row>
    <row r="15" spans="1:13">
      <c r="A15" s="848"/>
      <c r="B15" s="39" t="s">
        <v>553</v>
      </c>
      <c r="C15" s="826"/>
      <c r="D15" s="828"/>
      <c r="E15" s="828"/>
      <c r="F15" s="826"/>
      <c r="G15" s="830"/>
      <c r="H15" s="830"/>
      <c r="I15" s="832"/>
      <c r="J15" s="834"/>
      <c r="K15" s="378">
        <v>205</v>
      </c>
      <c r="L15" s="378">
        <v>396700</v>
      </c>
      <c r="M15" s="5" t="str">
        <f t="shared" si="0"/>
        <v/>
      </c>
    </row>
    <row r="16" spans="1:13">
      <c r="A16" s="824">
        <v>5</v>
      </c>
      <c r="B16" s="39" t="s">
        <v>554</v>
      </c>
      <c r="C16" s="835" t="s">
        <v>125</v>
      </c>
      <c r="D16" s="836" t="s">
        <v>220</v>
      </c>
      <c r="E16" s="836" t="s">
        <v>54</v>
      </c>
      <c r="F16" s="835" t="s">
        <v>140</v>
      </c>
      <c r="G16" s="843">
        <v>2</v>
      </c>
      <c r="H16" s="843">
        <v>15224</v>
      </c>
      <c r="I16" s="844"/>
      <c r="J16" s="833" t="e">
        <f>H16/I16</f>
        <v>#DIV/0!</v>
      </c>
      <c r="K16" s="378">
        <v>266</v>
      </c>
      <c r="L16" s="378">
        <v>491000</v>
      </c>
      <c r="M16" s="5" t="str">
        <f t="shared" si="0"/>
        <v/>
      </c>
    </row>
    <row r="17" spans="1:13">
      <c r="A17" s="824"/>
      <c r="B17" s="39" t="s">
        <v>555</v>
      </c>
      <c r="C17" s="826"/>
      <c r="D17" s="828"/>
      <c r="E17" s="828"/>
      <c r="F17" s="826"/>
      <c r="G17" s="830"/>
      <c r="H17" s="830"/>
      <c r="I17" s="832"/>
      <c r="J17" s="834"/>
      <c r="K17" s="378">
        <v>150</v>
      </c>
      <c r="L17" s="378">
        <v>306000</v>
      </c>
      <c r="M17" s="5" t="str">
        <f t="shared" si="0"/>
        <v/>
      </c>
    </row>
    <row r="18" spans="1:13">
      <c r="A18">
        <v>6</v>
      </c>
      <c r="B18" s="103" t="s">
        <v>556</v>
      </c>
      <c r="C18" s="17" t="s">
        <v>125</v>
      </c>
      <c r="D18" s="103" t="s">
        <v>557</v>
      </c>
      <c r="E18" s="28" t="s">
        <v>54</v>
      </c>
      <c r="F18" s="355" t="s">
        <v>120</v>
      </c>
      <c r="G18" s="65">
        <v>1</v>
      </c>
      <c r="H18" s="379">
        <v>2122</v>
      </c>
      <c r="I18" s="380"/>
      <c r="J18" s="9" t="e">
        <f t="shared" ref="J18:J24" si="1">H18/I18</f>
        <v>#DIV/0!</v>
      </c>
      <c r="K18" s="378">
        <v>100</v>
      </c>
      <c r="L18" s="378">
        <v>75300</v>
      </c>
      <c r="M18" s="5" t="str">
        <f t="shared" si="0"/>
        <v/>
      </c>
    </row>
    <row r="19" spans="1:13">
      <c r="A19">
        <v>7</v>
      </c>
      <c r="B19" s="61" t="s">
        <v>558</v>
      </c>
      <c r="C19" s="65" t="s">
        <v>270</v>
      </c>
      <c r="D19" s="61" t="s">
        <v>223</v>
      </c>
      <c r="E19" s="355" t="s">
        <v>78</v>
      </c>
      <c r="F19" s="355" t="s">
        <v>140</v>
      </c>
      <c r="G19" s="65">
        <v>1</v>
      </c>
      <c r="H19" s="379">
        <v>45316</v>
      </c>
      <c r="I19" s="380">
        <v>45316</v>
      </c>
      <c r="J19" s="381">
        <f t="shared" si="1"/>
        <v>1</v>
      </c>
      <c r="K19" s="378">
        <v>580</v>
      </c>
      <c r="L19" s="378">
        <v>2420000</v>
      </c>
      <c r="M19" s="356">
        <f t="shared" si="0"/>
        <v>45316</v>
      </c>
    </row>
    <row r="20" spans="1:13">
      <c r="A20">
        <v>8</v>
      </c>
      <c r="B20" s="61" t="s">
        <v>559</v>
      </c>
      <c r="C20" s="65" t="s">
        <v>270</v>
      </c>
      <c r="D20" s="61" t="s">
        <v>560</v>
      </c>
      <c r="E20" s="355" t="s">
        <v>54</v>
      </c>
      <c r="F20" s="355" t="s">
        <v>120</v>
      </c>
      <c r="G20" s="65">
        <v>3</v>
      </c>
      <c r="H20" s="379">
        <v>1417</v>
      </c>
      <c r="I20" s="380"/>
      <c r="J20" s="381" t="e">
        <f t="shared" si="1"/>
        <v>#DIV/0!</v>
      </c>
      <c r="K20" s="378">
        <v>66</v>
      </c>
      <c r="L20" s="378">
        <v>53575</v>
      </c>
      <c r="M20" s="356" t="str">
        <f t="shared" si="0"/>
        <v/>
      </c>
    </row>
    <row r="21" spans="1:13">
      <c r="A21" s="824">
        <v>9</v>
      </c>
      <c r="B21" s="103" t="s">
        <v>561</v>
      </c>
      <c r="C21" s="837" t="s">
        <v>267</v>
      </c>
      <c r="D21" s="853" t="s">
        <v>562</v>
      </c>
      <c r="E21" s="837" t="s">
        <v>54</v>
      </c>
      <c r="F21" s="855" t="s">
        <v>140</v>
      </c>
      <c r="G21" s="857">
        <v>2</v>
      </c>
      <c r="H21" s="849">
        <v>11702</v>
      </c>
      <c r="I21" s="849">
        <v>11813</v>
      </c>
      <c r="J21" s="851">
        <f t="shared" si="1"/>
        <v>0.99060357233556251</v>
      </c>
      <c r="K21" s="378">
        <v>154</v>
      </c>
      <c r="L21" s="378">
        <v>522800</v>
      </c>
      <c r="M21" s="5">
        <f t="shared" si="0"/>
        <v>11702</v>
      </c>
    </row>
    <row r="22" spans="1:13">
      <c r="A22" s="824"/>
      <c r="B22" s="103" t="s">
        <v>563</v>
      </c>
      <c r="C22" s="839"/>
      <c r="D22" s="854"/>
      <c r="E22" s="839"/>
      <c r="F22" s="856"/>
      <c r="G22" s="858"/>
      <c r="H22" s="850"/>
      <c r="I22" s="850"/>
      <c r="J22" s="852"/>
      <c r="K22" s="378">
        <v>55</v>
      </c>
      <c r="L22" s="378">
        <v>79800</v>
      </c>
      <c r="M22" s="5" t="str">
        <f t="shared" si="0"/>
        <v/>
      </c>
    </row>
    <row r="23" spans="1:13">
      <c r="A23">
        <v>10</v>
      </c>
      <c r="B23" s="103" t="s">
        <v>564</v>
      </c>
      <c r="C23" s="17" t="s">
        <v>565</v>
      </c>
      <c r="D23" s="103" t="s">
        <v>221</v>
      </c>
      <c r="E23" s="28" t="s">
        <v>54</v>
      </c>
      <c r="F23" s="355" t="s">
        <v>140</v>
      </c>
      <c r="G23" s="65">
        <v>3</v>
      </c>
      <c r="H23" s="379">
        <v>8731</v>
      </c>
      <c r="I23" s="380"/>
      <c r="J23" s="9" t="e">
        <f t="shared" si="1"/>
        <v>#DIV/0!</v>
      </c>
      <c r="K23" s="378">
        <v>161</v>
      </c>
      <c r="L23" s="378">
        <v>460800</v>
      </c>
      <c r="M23" s="5" t="str">
        <f t="shared" si="0"/>
        <v/>
      </c>
    </row>
    <row r="24" spans="1:13">
      <c r="A24" s="848">
        <v>11</v>
      </c>
      <c r="B24" s="375" t="s">
        <v>566</v>
      </c>
      <c r="C24" s="825" t="s">
        <v>567</v>
      </c>
      <c r="D24" s="827" t="s">
        <v>562</v>
      </c>
      <c r="E24" s="827" t="s">
        <v>54</v>
      </c>
      <c r="F24" s="825" t="s">
        <v>140</v>
      </c>
      <c r="G24" s="829">
        <v>2</v>
      </c>
      <c r="H24" s="829">
        <v>9341</v>
      </c>
      <c r="I24" s="831">
        <v>9744</v>
      </c>
      <c r="J24" s="833">
        <f t="shared" si="1"/>
        <v>0.95864121510673239</v>
      </c>
      <c r="K24" s="378">
        <v>78</v>
      </c>
      <c r="L24" s="378">
        <v>218500</v>
      </c>
      <c r="M24" s="5">
        <f t="shared" si="0"/>
        <v>9341</v>
      </c>
    </row>
    <row r="25" spans="1:13">
      <c r="A25" s="848"/>
      <c r="B25" s="375" t="s">
        <v>568</v>
      </c>
      <c r="C25" s="826"/>
      <c r="D25" s="828"/>
      <c r="E25" s="828"/>
      <c r="F25" s="826"/>
      <c r="G25" s="830"/>
      <c r="H25" s="830"/>
      <c r="I25" s="832"/>
      <c r="J25" s="834"/>
      <c r="K25" s="378">
        <v>113</v>
      </c>
      <c r="L25" s="378">
        <v>239700</v>
      </c>
      <c r="M25" s="5" t="str">
        <f t="shared" si="0"/>
        <v/>
      </c>
    </row>
    <row r="26" spans="1:13">
      <c r="A26">
        <v>12</v>
      </c>
      <c r="B26" s="61" t="s">
        <v>569</v>
      </c>
      <c r="C26" s="65" t="s">
        <v>570</v>
      </c>
      <c r="D26" s="61" t="s">
        <v>223</v>
      </c>
      <c r="E26" s="355" t="s">
        <v>78</v>
      </c>
      <c r="F26" s="355" t="s">
        <v>140</v>
      </c>
      <c r="G26" s="65">
        <v>1</v>
      </c>
      <c r="H26" s="379">
        <v>298334</v>
      </c>
      <c r="I26" s="380">
        <v>298334</v>
      </c>
      <c r="J26" s="381">
        <f t="shared" ref="J26:J89" si="2">H26/I26</f>
        <v>1</v>
      </c>
      <c r="K26" s="378">
        <v>2800</v>
      </c>
      <c r="L26" s="378">
        <v>18471437</v>
      </c>
      <c r="M26" s="5">
        <f t="shared" si="0"/>
        <v>298334</v>
      </c>
    </row>
    <row r="27" spans="1:13" ht="27">
      <c r="A27">
        <v>13</v>
      </c>
      <c r="B27" s="110" t="s">
        <v>571</v>
      </c>
      <c r="C27" s="17" t="s">
        <v>570</v>
      </c>
      <c r="D27" s="61" t="s">
        <v>547</v>
      </c>
      <c r="E27" s="355" t="s">
        <v>54</v>
      </c>
      <c r="F27" s="355" t="s">
        <v>140</v>
      </c>
      <c r="G27" s="65">
        <v>2</v>
      </c>
      <c r="H27" s="379">
        <v>139937</v>
      </c>
      <c r="I27" s="380"/>
      <c r="J27" s="9" t="e">
        <f t="shared" si="2"/>
        <v>#DIV/0!</v>
      </c>
      <c r="K27" s="378">
        <v>1900</v>
      </c>
      <c r="L27" s="378">
        <v>8838200</v>
      </c>
      <c r="M27" s="5" t="str">
        <f t="shared" si="0"/>
        <v/>
      </c>
    </row>
    <row r="28" spans="1:13" ht="40.5">
      <c r="A28">
        <v>14</v>
      </c>
      <c r="B28" s="110" t="s">
        <v>572</v>
      </c>
      <c r="C28" s="17" t="s">
        <v>570</v>
      </c>
      <c r="D28" s="61" t="s">
        <v>223</v>
      </c>
      <c r="E28" s="355" t="s">
        <v>78</v>
      </c>
      <c r="F28" s="355" t="s">
        <v>140</v>
      </c>
      <c r="G28" s="65">
        <v>1</v>
      </c>
      <c r="H28" s="379">
        <v>118090</v>
      </c>
      <c r="I28" s="380">
        <v>118090</v>
      </c>
      <c r="J28" s="9"/>
      <c r="K28" s="378">
        <v>1450</v>
      </c>
      <c r="L28" s="378">
        <v>6690100</v>
      </c>
      <c r="M28" s="5">
        <f t="shared" si="0"/>
        <v>118090</v>
      </c>
    </row>
    <row r="29" spans="1:13">
      <c r="A29">
        <v>15</v>
      </c>
      <c r="B29" s="61" t="s">
        <v>573</v>
      </c>
      <c r="C29" s="65" t="s">
        <v>122</v>
      </c>
      <c r="D29" s="61" t="s">
        <v>547</v>
      </c>
      <c r="E29" s="355" t="s">
        <v>54</v>
      </c>
      <c r="F29" s="355" t="s">
        <v>140</v>
      </c>
      <c r="G29" s="65">
        <v>4</v>
      </c>
      <c r="H29" s="379">
        <v>23525</v>
      </c>
      <c r="I29" s="380"/>
      <c r="J29" s="381" t="e">
        <f t="shared" si="2"/>
        <v>#DIV/0!</v>
      </c>
      <c r="K29" s="378">
        <v>600</v>
      </c>
      <c r="L29" s="378">
        <v>1152328</v>
      </c>
      <c r="M29" s="5" t="str">
        <f t="shared" si="0"/>
        <v/>
      </c>
    </row>
    <row r="30" spans="1:13">
      <c r="A30">
        <v>16</v>
      </c>
      <c r="B30" s="103" t="s">
        <v>574</v>
      </c>
      <c r="C30" s="17" t="s">
        <v>122</v>
      </c>
      <c r="D30" s="103" t="s">
        <v>562</v>
      </c>
      <c r="E30" s="28" t="s">
        <v>54</v>
      </c>
      <c r="F30" s="355" t="s">
        <v>140</v>
      </c>
      <c r="G30" s="65">
        <v>2</v>
      </c>
      <c r="H30" s="379">
        <v>1683</v>
      </c>
      <c r="I30" s="380">
        <v>2033</v>
      </c>
      <c r="J30" s="9">
        <f t="shared" si="2"/>
        <v>0.82784062961141169</v>
      </c>
      <c r="K30" s="378">
        <v>59</v>
      </c>
      <c r="L30" s="378">
        <v>75400</v>
      </c>
      <c r="M30" s="5">
        <f t="shared" si="0"/>
        <v>1683</v>
      </c>
    </row>
    <row r="31" spans="1:13">
      <c r="A31">
        <v>17</v>
      </c>
      <c r="B31" s="103" t="s">
        <v>575</v>
      </c>
      <c r="C31" s="17" t="s">
        <v>122</v>
      </c>
      <c r="D31" s="103" t="s">
        <v>53</v>
      </c>
      <c r="E31" s="28" t="s">
        <v>54</v>
      </c>
      <c r="F31" s="28" t="s">
        <v>120</v>
      </c>
      <c r="G31" s="19">
        <v>4</v>
      </c>
      <c r="H31" s="33">
        <v>7625</v>
      </c>
      <c r="I31" s="30">
        <v>8626</v>
      </c>
      <c r="J31" s="9">
        <f t="shared" si="2"/>
        <v>0.88395548342221186</v>
      </c>
      <c r="K31" s="378">
        <v>171</v>
      </c>
      <c r="L31" s="378">
        <v>403000</v>
      </c>
      <c r="M31" s="5">
        <f t="shared" si="0"/>
        <v>7625</v>
      </c>
    </row>
    <row r="32" spans="1:13">
      <c r="A32">
        <v>18</v>
      </c>
      <c r="B32" s="103" t="s">
        <v>576</v>
      </c>
      <c r="C32" s="17" t="s">
        <v>122</v>
      </c>
      <c r="D32" s="103" t="s">
        <v>560</v>
      </c>
      <c r="E32" s="28" t="s">
        <v>54</v>
      </c>
      <c r="F32" s="28" t="s">
        <v>120</v>
      </c>
      <c r="G32" s="19">
        <v>4</v>
      </c>
      <c r="H32" s="33">
        <v>5573</v>
      </c>
      <c r="I32" s="30">
        <v>6751</v>
      </c>
      <c r="J32" s="9">
        <f t="shared" si="2"/>
        <v>0.82550733224707451</v>
      </c>
      <c r="K32" s="378">
        <v>159</v>
      </c>
      <c r="L32" s="378">
        <v>286000</v>
      </c>
      <c r="M32" s="5">
        <f t="shared" si="0"/>
        <v>5573</v>
      </c>
    </row>
    <row r="33" spans="1:13">
      <c r="A33">
        <v>19</v>
      </c>
      <c r="B33" s="103" t="s">
        <v>577</v>
      </c>
      <c r="C33" s="17" t="s">
        <v>122</v>
      </c>
      <c r="D33" s="103" t="s">
        <v>53</v>
      </c>
      <c r="E33" s="28" t="s">
        <v>54</v>
      </c>
      <c r="F33" s="28" t="s">
        <v>120</v>
      </c>
      <c r="G33" s="19">
        <v>3</v>
      </c>
      <c r="H33" s="33">
        <v>4658</v>
      </c>
      <c r="I33" s="30">
        <v>5472</v>
      </c>
      <c r="J33" s="43">
        <f t="shared" si="2"/>
        <v>0.85124269005847952</v>
      </c>
      <c r="K33" s="378">
        <v>125</v>
      </c>
      <c r="L33" s="378">
        <v>238000</v>
      </c>
      <c r="M33" s="5">
        <f t="shared" si="0"/>
        <v>4658</v>
      </c>
    </row>
    <row r="34" spans="1:13">
      <c r="A34">
        <v>20</v>
      </c>
      <c r="B34" s="103" t="s">
        <v>578</v>
      </c>
      <c r="C34" s="17" t="s">
        <v>122</v>
      </c>
      <c r="D34" s="103" t="s">
        <v>53</v>
      </c>
      <c r="E34" s="28" t="s">
        <v>54</v>
      </c>
      <c r="F34" s="28" t="s">
        <v>120</v>
      </c>
      <c r="G34" s="19">
        <v>3</v>
      </c>
      <c r="H34" s="33">
        <v>5440</v>
      </c>
      <c r="I34" s="30">
        <v>6341</v>
      </c>
      <c r="J34" s="43">
        <f t="shared" si="2"/>
        <v>0.85790884718498661</v>
      </c>
      <c r="K34" s="378">
        <v>137</v>
      </c>
      <c r="L34" s="378">
        <v>282300</v>
      </c>
      <c r="M34" s="5">
        <f t="shared" si="0"/>
        <v>5440</v>
      </c>
    </row>
    <row r="35" spans="1:13">
      <c r="A35" s="42">
        <v>21</v>
      </c>
      <c r="B35" s="103" t="s">
        <v>579</v>
      </c>
      <c r="C35" s="17" t="s">
        <v>122</v>
      </c>
      <c r="D35" s="103" t="s">
        <v>560</v>
      </c>
      <c r="E35" s="28" t="s">
        <v>54</v>
      </c>
      <c r="F35" s="355" t="s">
        <v>120</v>
      </c>
      <c r="G35" s="65">
        <v>4</v>
      </c>
      <c r="H35" s="379">
        <v>5779</v>
      </c>
      <c r="I35" s="380">
        <v>7075</v>
      </c>
      <c r="J35" s="9">
        <f t="shared" si="2"/>
        <v>0.81681978798586574</v>
      </c>
      <c r="K35" s="378">
        <v>169</v>
      </c>
      <c r="L35" s="378">
        <v>292600</v>
      </c>
      <c r="M35" s="5">
        <f t="shared" si="0"/>
        <v>5779</v>
      </c>
    </row>
    <row r="36" spans="1:13">
      <c r="A36" s="42">
        <v>22</v>
      </c>
      <c r="B36" s="103" t="s">
        <v>580</v>
      </c>
      <c r="C36" s="17" t="s">
        <v>122</v>
      </c>
      <c r="D36" s="103" t="s">
        <v>53</v>
      </c>
      <c r="E36" s="28" t="s">
        <v>54</v>
      </c>
      <c r="F36" s="355" t="s">
        <v>120</v>
      </c>
      <c r="G36" s="65">
        <v>3</v>
      </c>
      <c r="H36" s="379">
        <v>5339</v>
      </c>
      <c r="I36" s="380">
        <v>6146</v>
      </c>
      <c r="J36" s="43">
        <f t="shared" si="2"/>
        <v>0.86869508623494951</v>
      </c>
      <c r="K36" s="378">
        <v>122</v>
      </c>
      <c r="L36" s="378">
        <v>286200</v>
      </c>
      <c r="M36" s="5">
        <f t="shared" si="0"/>
        <v>5339</v>
      </c>
    </row>
    <row r="37" spans="1:13">
      <c r="A37" s="42">
        <v>23</v>
      </c>
      <c r="B37" s="103" t="s">
        <v>581</v>
      </c>
      <c r="C37" s="17" t="s">
        <v>122</v>
      </c>
      <c r="D37" s="103" t="s">
        <v>146</v>
      </c>
      <c r="E37" s="28" t="s">
        <v>54</v>
      </c>
      <c r="F37" s="28" t="s">
        <v>120</v>
      </c>
      <c r="G37" s="19">
        <v>4</v>
      </c>
      <c r="H37" s="33">
        <v>5850</v>
      </c>
      <c r="I37" s="30">
        <v>6915</v>
      </c>
      <c r="J37" s="9">
        <f t="shared" si="2"/>
        <v>0.84598698481561818</v>
      </c>
      <c r="K37" s="378">
        <v>155</v>
      </c>
      <c r="L37" s="378">
        <v>301900</v>
      </c>
      <c r="M37" s="5">
        <f t="shared" si="0"/>
        <v>5850</v>
      </c>
    </row>
    <row r="38" spans="1:13">
      <c r="A38" s="42">
        <v>24</v>
      </c>
      <c r="B38" s="103" t="s">
        <v>582</v>
      </c>
      <c r="C38" s="17" t="s">
        <v>122</v>
      </c>
      <c r="D38" s="103" t="s">
        <v>146</v>
      </c>
      <c r="E38" s="28" t="s">
        <v>54</v>
      </c>
      <c r="F38" s="28" t="s">
        <v>120</v>
      </c>
      <c r="G38" s="19">
        <v>1</v>
      </c>
      <c r="H38" s="33">
        <v>13207</v>
      </c>
      <c r="I38" s="30"/>
      <c r="J38" s="9" t="e">
        <f t="shared" si="2"/>
        <v>#DIV/0!</v>
      </c>
      <c r="K38" s="378">
        <v>327</v>
      </c>
      <c r="L38" s="378">
        <v>693100</v>
      </c>
      <c r="M38" s="5" t="str">
        <f t="shared" si="0"/>
        <v/>
      </c>
    </row>
    <row r="39" spans="1:13">
      <c r="A39" s="42">
        <v>25</v>
      </c>
      <c r="B39" s="61" t="s">
        <v>583</v>
      </c>
      <c r="C39" s="65" t="s">
        <v>122</v>
      </c>
      <c r="D39" s="61" t="s">
        <v>146</v>
      </c>
      <c r="E39" s="355" t="s">
        <v>54</v>
      </c>
      <c r="F39" s="355" t="s">
        <v>120</v>
      </c>
      <c r="G39" s="65">
        <v>3</v>
      </c>
      <c r="H39" s="379">
        <v>7342</v>
      </c>
      <c r="I39" s="380">
        <v>8564</v>
      </c>
      <c r="J39" s="381">
        <f t="shared" si="2"/>
        <v>0.85730966837926204</v>
      </c>
      <c r="K39" s="356">
        <v>184</v>
      </c>
      <c r="L39" s="356">
        <v>383100</v>
      </c>
      <c r="M39" s="5">
        <f t="shared" si="0"/>
        <v>7342</v>
      </c>
    </row>
    <row r="40" spans="1:13">
      <c r="A40" s="42">
        <v>26</v>
      </c>
      <c r="B40" s="103" t="s">
        <v>584</v>
      </c>
      <c r="C40" s="17" t="s">
        <v>122</v>
      </c>
      <c r="D40" s="103" t="s">
        <v>53</v>
      </c>
      <c r="E40" s="28" t="s">
        <v>54</v>
      </c>
      <c r="F40" s="28" t="s">
        <v>120</v>
      </c>
      <c r="G40" s="19">
        <v>3</v>
      </c>
      <c r="H40" s="33">
        <v>6119</v>
      </c>
      <c r="I40" s="30"/>
      <c r="J40" s="9" t="e">
        <f t="shared" si="2"/>
        <v>#DIV/0!</v>
      </c>
      <c r="K40" s="356">
        <v>183</v>
      </c>
      <c r="L40" s="356">
        <v>304300</v>
      </c>
      <c r="M40" s="5" t="str">
        <f t="shared" si="0"/>
        <v/>
      </c>
    </row>
    <row r="41" spans="1:13">
      <c r="A41" s="42">
        <v>27</v>
      </c>
      <c r="B41" s="103" t="s">
        <v>585</v>
      </c>
      <c r="C41" s="17" t="s">
        <v>122</v>
      </c>
      <c r="D41" s="103" t="s">
        <v>146</v>
      </c>
      <c r="E41" s="28" t="s">
        <v>54</v>
      </c>
      <c r="F41" s="28" t="s">
        <v>120</v>
      </c>
      <c r="G41" s="19">
        <v>4</v>
      </c>
      <c r="H41" s="33">
        <v>5212</v>
      </c>
      <c r="I41" s="30"/>
      <c r="J41" s="9" t="e">
        <f t="shared" si="2"/>
        <v>#DIV/0!</v>
      </c>
      <c r="K41" s="356">
        <v>182</v>
      </c>
      <c r="L41" s="374">
        <v>252900</v>
      </c>
      <c r="M41" s="5" t="str">
        <f t="shared" si="0"/>
        <v/>
      </c>
    </row>
    <row r="42" spans="1:13">
      <c r="A42" s="42">
        <v>28</v>
      </c>
      <c r="B42" s="61" t="s">
        <v>586</v>
      </c>
      <c r="C42" s="17" t="s">
        <v>122</v>
      </c>
      <c r="D42" s="103" t="s">
        <v>557</v>
      </c>
      <c r="E42" s="28" t="s">
        <v>54</v>
      </c>
      <c r="F42" s="28" t="s">
        <v>120</v>
      </c>
      <c r="G42" s="19">
        <v>3</v>
      </c>
      <c r="H42" s="33">
        <v>6026</v>
      </c>
      <c r="I42" s="30"/>
      <c r="J42" s="9" t="e">
        <f t="shared" si="2"/>
        <v>#DIV/0!</v>
      </c>
      <c r="K42" s="378">
        <v>187</v>
      </c>
      <c r="L42" s="378">
        <v>290800</v>
      </c>
      <c r="M42" s="5" t="str">
        <f t="shared" si="0"/>
        <v/>
      </c>
    </row>
    <row r="43" spans="1:13">
      <c r="A43" s="42">
        <v>29</v>
      </c>
      <c r="B43" s="61" t="s">
        <v>587</v>
      </c>
      <c r="C43" s="65" t="s">
        <v>122</v>
      </c>
      <c r="D43" s="61" t="s">
        <v>146</v>
      </c>
      <c r="E43" s="355" t="s">
        <v>54</v>
      </c>
      <c r="F43" s="355" t="s">
        <v>120</v>
      </c>
      <c r="G43" s="65">
        <v>3</v>
      </c>
      <c r="H43" s="379">
        <v>6807</v>
      </c>
      <c r="I43" s="380">
        <v>7490</v>
      </c>
      <c r="J43" s="381">
        <f t="shared" si="2"/>
        <v>0.9088117489986649</v>
      </c>
      <c r="K43" s="378">
        <v>130</v>
      </c>
      <c r="L43" s="378">
        <v>371700</v>
      </c>
      <c r="M43" s="5">
        <f t="shared" si="0"/>
        <v>6807</v>
      </c>
    </row>
    <row r="44" spans="1:13">
      <c r="A44" s="42">
        <v>30</v>
      </c>
      <c r="B44" s="61" t="s">
        <v>588</v>
      </c>
      <c r="C44" s="65" t="s">
        <v>122</v>
      </c>
      <c r="D44" s="61" t="s">
        <v>562</v>
      </c>
      <c r="E44" s="355" t="s">
        <v>54</v>
      </c>
      <c r="F44" s="355" t="s">
        <v>120</v>
      </c>
      <c r="G44" s="65">
        <v>2</v>
      </c>
      <c r="H44" s="379">
        <v>6219</v>
      </c>
      <c r="I44" s="380">
        <v>6614</v>
      </c>
      <c r="J44" s="381">
        <f t="shared" si="2"/>
        <v>0.94027819776232235</v>
      </c>
      <c r="K44" s="378">
        <v>122</v>
      </c>
      <c r="L44" s="378">
        <v>318500</v>
      </c>
      <c r="M44" s="5">
        <f t="shared" si="0"/>
        <v>6219</v>
      </c>
    </row>
    <row r="45" spans="1:13">
      <c r="A45" s="42">
        <v>31</v>
      </c>
      <c r="B45" s="61" t="s">
        <v>589</v>
      </c>
      <c r="C45" s="65" t="s">
        <v>122</v>
      </c>
      <c r="D45" s="61" t="s">
        <v>53</v>
      </c>
      <c r="E45" s="355" t="s">
        <v>54</v>
      </c>
      <c r="F45" s="355" t="s">
        <v>120</v>
      </c>
      <c r="G45" s="65">
        <v>4</v>
      </c>
      <c r="H45" s="379">
        <v>2909</v>
      </c>
      <c r="I45" s="380"/>
      <c r="J45" s="381" t="e">
        <f t="shared" si="2"/>
        <v>#DIV/0!</v>
      </c>
      <c r="K45" s="378">
        <v>94</v>
      </c>
      <c r="L45" s="378">
        <v>144900</v>
      </c>
      <c r="M45" s="5" t="str">
        <f t="shared" si="0"/>
        <v/>
      </c>
    </row>
    <row r="46" spans="1:13">
      <c r="A46" s="42">
        <v>32</v>
      </c>
      <c r="B46" s="61" t="s">
        <v>590</v>
      </c>
      <c r="C46" s="65" t="s">
        <v>122</v>
      </c>
      <c r="D46" s="61" t="s">
        <v>560</v>
      </c>
      <c r="E46" s="355" t="s">
        <v>54</v>
      </c>
      <c r="F46" s="355" t="s">
        <v>120</v>
      </c>
      <c r="G46" s="65">
        <v>5</v>
      </c>
      <c r="H46" s="379">
        <v>3743</v>
      </c>
      <c r="I46" s="380">
        <v>4511</v>
      </c>
      <c r="J46" s="381">
        <f t="shared" si="2"/>
        <v>0.82974950121924185</v>
      </c>
      <c r="K46" s="378">
        <v>103</v>
      </c>
      <c r="L46" s="378">
        <v>194500</v>
      </c>
      <c r="M46" s="5">
        <f t="shared" si="0"/>
        <v>3743</v>
      </c>
    </row>
    <row r="47" spans="1:13">
      <c r="A47" s="42">
        <v>33</v>
      </c>
      <c r="B47" s="61" t="s">
        <v>591</v>
      </c>
      <c r="C47" s="65" t="s">
        <v>122</v>
      </c>
      <c r="D47" s="61" t="s">
        <v>53</v>
      </c>
      <c r="E47" s="355" t="s">
        <v>54</v>
      </c>
      <c r="F47" s="355" t="s">
        <v>120</v>
      </c>
      <c r="G47" s="65">
        <v>5</v>
      </c>
      <c r="H47" s="379">
        <v>13481</v>
      </c>
      <c r="I47" s="380"/>
      <c r="J47" s="381" t="e">
        <f t="shared" si="2"/>
        <v>#DIV/0!</v>
      </c>
      <c r="K47" s="378">
        <v>410</v>
      </c>
      <c r="L47" s="378">
        <v>674100</v>
      </c>
      <c r="M47" s="5" t="str">
        <f t="shared" si="0"/>
        <v/>
      </c>
    </row>
    <row r="48" spans="1:13">
      <c r="A48" s="42">
        <v>34</v>
      </c>
      <c r="B48" s="103" t="s">
        <v>592</v>
      </c>
      <c r="C48" s="17" t="s">
        <v>122</v>
      </c>
      <c r="D48" s="103" t="s">
        <v>562</v>
      </c>
      <c r="E48" s="28" t="s">
        <v>54</v>
      </c>
      <c r="F48" s="355" t="s">
        <v>120</v>
      </c>
      <c r="G48" s="65">
        <v>2</v>
      </c>
      <c r="H48" s="379">
        <v>4069</v>
      </c>
      <c r="I48" s="380">
        <v>4455</v>
      </c>
      <c r="J48" s="9">
        <f t="shared" si="2"/>
        <v>0.91335578002244666</v>
      </c>
      <c r="K48" s="378">
        <v>92</v>
      </c>
      <c r="L48" s="378">
        <v>203700</v>
      </c>
      <c r="M48" s="5">
        <f t="shared" si="0"/>
        <v>4069</v>
      </c>
    </row>
    <row r="49" spans="1:13">
      <c r="A49" s="42">
        <v>35</v>
      </c>
      <c r="B49" s="103" t="s">
        <v>593</v>
      </c>
      <c r="C49" s="17" t="s">
        <v>122</v>
      </c>
      <c r="D49" s="103" t="s">
        <v>557</v>
      </c>
      <c r="E49" s="28" t="s">
        <v>54</v>
      </c>
      <c r="F49" s="28" t="s">
        <v>120</v>
      </c>
      <c r="G49" s="19">
        <v>3</v>
      </c>
      <c r="H49" s="33">
        <v>3827</v>
      </c>
      <c r="I49" s="30">
        <v>4403</v>
      </c>
      <c r="J49" s="9">
        <f t="shared" si="2"/>
        <v>0.86918010447422211</v>
      </c>
      <c r="K49" s="378">
        <v>107</v>
      </c>
      <c r="L49" s="378">
        <v>194000</v>
      </c>
      <c r="M49" s="5">
        <f t="shared" si="0"/>
        <v>3827</v>
      </c>
    </row>
    <row r="50" spans="1:13">
      <c r="A50" s="42">
        <v>36</v>
      </c>
      <c r="B50" s="103" t="s">
        <v>594</v>
      </c>
      <c r="C50" s="17" t="s">
        <v>122</v>
      </c>
      <c r="D50" s="103" t="s">
        <v>53</v>
      </c>
      <c r="E50" s="28" t="s">
        <v>54</v>
      </c>
      <c r="F50" s="28" t="s">
        <v>120</v>
      </c>
      <c r="G50" s="19">
        <v>3</v>
      </c>
      <c r="H50" s="33">
        <v>6281</v>
      </c>
      <c r="I50" s="30">
        <v>7282</v>
      </c>
      <c r="J50" s="9">
        <f t="shared" si="2"/>
        <v>0.86253776435045315</v>
      </c>
      <c r="K50" s="378">
        <v>156</v>
      </c>
      <c r="L50" s="378">
        <v>326400</v>
      </c>
      <c r="M50" s="5">
        <f t="shared" si="0"/>
        <v>6281</v>
      </c>
    </row>
    <row r="51" spans="1:13">
      <c r="A51" s="42">
        <v>37</v>
      </c>
      <c r="B51" s="61" t="s">
        <v>595</v>
      </c>
      <c r="C51" s="65" t="s">
        <v>122</v>
      </c>
      <c r="D51" s="61" t="s">
        <v>562</v>
      </c>
      <c r="E51" s="355" t="s">
        <v>54</v>
      </c>
      <c r="F51" s="355" t="s">
        <v>120</v>
      </c>
      <c r="G51" s="65">
        <v>2</v>
      </c>
      <c r="H51" s="379">
        <v>5872</v>
      </c>
      <c r="I51" s="380">
        <v>6514</v>
      </c>
      <c r="J51" s="381">
        <f t="shared" si="2"/>
        <v>0.90144304574762046</v>
      </c>
      <c r="K51" s="378">
        <v>138</v>
      </c>
      <c r="L51" s="378">
        <v>293100</v>
      </c>
      <c r="M51" s="5">
        <f t="shared" si="0"/>
        <v>5872</v>
      </c>
    </row>
    <row r="52" spans="1:13">
      <c r="A52" s="42">
        <v>38</v>
      </c>
      <c r="B52" s="103" t="s">
        <v>596</v>
      </c>
      <c r="C52" s="17" t="s">
        <v>122</v>
      </c>
      <c r="D52" s="103" t="s">
        <v>560</v>
      </c>
      <c r="E52" s="28" t="s">
        <v>54</v>
      </c>
      <c r="F52" s="28" t="s">
        <v>120</v>
      </c>
      <c r="G52" s="19">
        <v>1</v>
      </c>
      <c r="H52" s="33">
        <v>4775</v>
      </c>
      <c r="I52" s="30"/>
      <c r="J52" s="43" t="e">
        <f t="shared" si="2"/>
        <v>#DIV/0!</v>
      </c>
      <c r="K52" s="378">
        <v>140</v>
      </c>
      <c r="L52" s="378">
        <v>243600</v>
      </c>
      <c r="M52" s="5" t="str">
        <f t="shared" si="0"/>
        <v/>
      </c>
    </row>
    <row r="53" spans="1:13">
      <c r="A53" s="42">
        <v>39</v>
      </c>
      <c r="B53" s="103" t="s">
        <v>597</v>
      </c>
      <c r="C53" s="17" t="s">
        <v>122</v>
      </c>
      <c r="D53" s="103" t="s">
        <v>560</v>
      </c>
      <c r="E53" s="28" t="s">
        <v>54</v>
      </c>
      <c r="F53" s="28" t="s">
        <v>120</v>
      </c>
      <c r="G53" s="19">
        <v>4</v>
      </c>
      <c r="H53" s="33">
        <v>4351</v>
      </c>
      <c r="I53" s="30">
        <v>5284</v>
      </c>
      <c r="J53" s="43">
        <f t="shared" si="2"/>
        <v>0.82342922028766086</v>
      </c>
      <c r="K53" s="378">
        <v>125</v>
      </c>
      <c r="L53" s="378">
        <v>222900</v>
      </c>
      <c r="M53" s="5">
        <f t="shared" si="0"/>
        <v>4351</v>
      </c>
    </row>
    <row r="54" spans="1:13">
      <c r="A54" s="42">
        <v>40</v>
      </c>
      <c r="B54" s="103" t="s">
        <v>598</v>
      </c>
      <c r="C54" s="17" t="s">
        <v>122</v>
      </c>
      <c r="D54" s="103" t="s">
        <v>562</v>
      </c>
      <c r="E54" s="28" t="s">
        <v>54</v>
      </c>
      <c r="F54" s="355" t="s">
        <v>120</v>
      </c>
      <c r="G54" s="65">
        <v>2</v>
      </c>
      <c r="H54" s="379">
        <v>11956</v>
      </c>
      <c r="I54" s="380">
        <v>12250</v>
      </c>
      <c r="J54" s="9">
        <f t="shared" si="2"/>
        <v>0.97599999999999998</v>
      </c>
      <c r="K54" s="378">
        <v>203</v>
      </c>
      <c r="L54" s="378">
        <v>618000</v>
      </c>
      <c r="M54" s="5">
        <f t="shared" si="0"/>
        <v>11956</v>
      </c>
    </row>
    <row r="55" spans="1:13">
      <c r="A55" s="42">
        <v>41</v>
      </c>
      <c r="B55" s="61" t="s">
        <v>599</v>
      </c>
      <c r="C55" s="17" t="s">
        <v>122</v>
      </c>
      <c r="D55" s="103" t="s">
        <v>562</v>
      </c>
      <c r="E55" s="28" t="s">
        <v>54</v>
      </c>
      <c r="F55" s="355" t="s">
        <v>120</v>
      </c>
      <c r="G55" s="65">
        <v>3</v>
      </c>
      <c r="H55" s="379">
        <v>10805</v>
      </c>
      <c r="I55" s="380">
        <v>11994</v>
      </c>
      <c r="J55" s="381">
        <f t="shared" si="2"/>
        <v>0.90086710021677507</v>
      </c>
      <c r="K55" s="378">
        <v>295</v>
      </c>
      <c r="L55" s="378">
        <v>533000</v>
      </c>
      <c r="M55" s="5">
        <f t="shared" si="0"/>
        <v>10805</v>
      </c>
    </row>
    <row r="56" spans="1:13">
      <c r="A56" s="42">
        <v>42</v>
      </c>
      <c r="B56" s="103" t="s">
        <v>600</v>
      </c>
      <c r="C56" s="17" t="s">
        <v>122</v>
      </c>
      <c r="D56" s="103" t="s">
        <v>53</v>
      </c>
      <c r="E56" s="28" t="s">
        <v>54</v>
      </c>
      <c r="F56" s="28" t="s">
        <v>120</v>
      </c>
      <c r="G56" s="19">
        <v>2</v>
      </c>
      <c r="H56" s="33">
        <v>5644</v>
      </c>
      <c r="I56" s="30">
        <v>6447</v>
      </c>
      <c r="J56" s="9">
        <f t="shared" si="2"/>
        <v>0.87544594384985264</v>
      </c>
      <c r="K56" s="378">
        <v>129</v>
      </c>
      <c r="L56" s="378">
        <v>299500</v>
      </c>
      <c r="M56" s="5">
        <f t="shared" si="0"/>
        <v>5644</v>
      </c>
    </row>
    <row r="57" spans="1:13">
      <c r="A57" s="42">
        <v>43</v>
      </c>
      <c r="B57" s="103" t="s">
        <v>601</v>
      </c>
      <c r="C57" s="17" t="s">
        <v>122</v>
      </c>
      <c r="D57" s="103" t="s">
        <v>562</v>
      </c>
      <c r="E57" s="28" t="s">
        <v>54</v>
      </c>
      <c r="F57" s="28" t="s">
        <v>120</v>
      </c>
      <c r="G57" s="19">
        <v>2</v>
      </c>
      <c r="H57" s="33">
        <v>3704</v>
      </c>
      <c r="I57" s="30">
        <v>4044</v>
      </c>
      <c r="J57" s="9">
        <f t="shared" si="2"/>
        <v>0.91592482690405541</v>
      </c>
      <c r="K57" s="378">
        <v>89</v>
      </c>
      <c r="L57" s="378">
        <v>178600</v>
      </c>
      <c r="M57" s="5">
        <f t="shared" si="0"/>
        <v>3704</v>
      </c>
    </row>
    <row r="58" spans="1:13">
      <c r="A58" s="42">
        <v>44</v>
      </c>
      <c r="B58" s="103" t="s">
        <v>602</v>
      </c>
      <c r="C58" s="17" t="s">
        <v>122</v>
      </c>
      <c r="D58" s="103" t="s">
        <v>53</v>
      </c>
      <c r="E58" s="28" t="s">
        <v>54</v>
      </c>
      <c r="F58" s="28" t="s">
        <v>120</v>
      </c>
      <c r="G58" s="19">
        <v>4</v>
      </c>
      <c r="H58" s="33">
        <v>4800</v>
      </c>
      <c r="I58" s="30">
        <v>5621</v>
      </c>
      <c r="J58" s="9">
        <f t="shared" si="2"/>
        <v>0.85394057996797723</v>
      </c>
      <c r="K58" s="378">
        <v>124</v>
      </c>
      <c r="L58" s="378">
        <v>247600</v>
      </c>
      <c r="M58" s="5">
        <f t="shared" si="0"/>
        <v>4800</v>
      </c>
    </row>
    <row r="59" spans="1:13">
      <c r="A59" s="42">
        <v>45</v>
      </c>
      <c r="B59" s="61" t="s">
        <v>603</v>
      </c>
      <c r="C59" s="65" t="s">
        <v>122</v>
      </c>
      <c r="D59" s="61" t="s">
        <v>53</v>
      </c>
      <c r="E59" s="355" t="s">
        <v>54</v>
      </c>
      <c r="F59" s="355" t="s">
        <v>120</v>
      </c>
      <c r="G59" s="65">
        <v>3</v>
      </c>
      <c r="H59" s="379">
        <v>3063</v>
      </c>
      <c r="I59" s="380">
        <v>3516</v>
      </c>
      <c r="J59" s="381">
        <f t="shared" si="2"/>
        <v>0.87116040955631402</v>
      </c>
      <c r="K59" s="378">
        <v>71</v>
      </c>
      <c r="L59" s="378">
        <v>163100</v>
      </c>
      <c r="M59" s="5">
        <f t="shared" si="0"/>
        <v>3063</v>
      </c>
    </row>
    <row r="60" spans="1:13">
      <c r="A60" s="42">
        <v>46</v>
      </c>
      <c r="B60" s="103" t="s">
        <v>604</v>
      </c>
      <c r="C60" s="17" t="s">
        <v>122</v>
      </c>
      <c r="D60" s="103" t="s">
        <v>562</v>
      </c>
      <c r="E60" s="28" t="s">
        <v>54</v>
      </c>
      <c r="F60" s="28" t="s">
        <v>120</v>
      </c>
      <c r="G60" s="19">
        <v>2</v>
      </c>
      <c r="H60" s="33">
        <v>5584</v>
      </c>
      <c r="I60" s="30">
        <v>6035</v>
      </c>
      <c r="J60" s="43">
        <f t="shared" si="2"/>
        <v>0.92526926263463127</v>
      </c>
      <c r="K60" s="378">
        <v>128</v>
      </c>
      <c r="L60" s="378">
        <v>271700</v>
      </c>
      <c r="M60" s="5">
        <f t="shared" si="0"/>
        <v>5584</v>
      </c>
    </row>
    <row r="61" spans="1:13">
      <c r="A61" s="42">
        <v>47</v>
      </c>
      <c r="B61" s="61" t="s">
        <v>605</v>
      </c>
      <c r="C61" s="17" t="s">
        <v>122</v>
      </c>
      <c r="D61" s="103" t="s">
        <v>560</v>
      </c>
      <c r="E61" s="28" t="s">
        <v>54</v>
      </c>
      <c r="F61" s="28" t="s">
        <v>120</v>
      </c>
      <c r="G61" s="19">
        <v>5</v>
      </c>
      <c r="H61" s="33">
        <v>3516</v>
      </c>
      <c r="I61" s="30">
        <v>4221</v>
      </c>
      <c r="J61" s="9">
        <f t="shared" si="2"/>
        <v>0.83297796730632556</v>
      </c>
      <c r="K61" s="378">
        <v>96</v>
      </c>
      <c r="L61" s="378">
        <v>182500</v>
      </c>
      <c r="M61" s="5">
        <f t="shared" si="0"/>
        <v>3516</v>
      </c>
    </row>
    <row r="62" spans="1:13">
      <c r="A62" s="42">
        <v>48</v>
      </c>
      <c r="B62" s="61" t="s">
        <v>606</v>
      </c>
      <c r="C62" s="65" t="s">
        <v>122</v>
      </c>
      <c r="D62" s="61" t="s">
        <v>560</v>
      </c>
      <c r="E62" s="355" t="s">
        <v>54</v>
      </c>
      <c r="F62" s="355" t="s">
        <v>120</v>
      </c>
      <c r="G62" s="65">
        <v>4</v>
      </c>
      <c r="H62" s="379">
        <v>4798</v>
      </c>
      <c r="I62" s="380"/>
      <c r="J62" s="381" t="e">
        <f t="shared" si="2"/>
        <v>#DIV/0!</v>
      </c>
      <c r="K62" s="378">
        <v>145</v>
      </c>
      <c r="L62" s="378">
        <v>287300</v>
      </c>
      <c r="M62" s="5" t="str">
        <f t="shared" si="0"/>
        <v/>
      </c>
    </row>
    <row r="63" spans="1:13">
      <c r="A63" s="42">
        <v>49</v>
      </c>
      <c r="B63" s="61" t="s">
        <v>607</v>
      </c>
      <c r="C63" s="65" t="s">
        <v>122</v>
      </c>
      <c r="D63" s="61" t="s">
        <v>560</v>
      </c>
      <c r="E63" s="355" t="s">
        <v>54</v>
      </c>
      <c r="F63" s="355" t="s">
        <v>120</v>
      </c>
      <c r="G63" s="65">
        <v>5</v>
      </c>
      <c r="H63" s="379">
        <v>6341</v>
      </c>
      <c r="I63" s="380">
        <v>7729</v>
      </c>
      <c r="J63" s="381">
        <f t="shared" si="2"/>
        <v>0.82041661275714839</v>
      </c>
      <c r="K63" s="378">
        <v>187</v>
      </c>
      <c r="L63" s="378">
        <v>323000</v>
      </c>
      <c r="M63" s="5">
        <f t="shared" si="0"/>
        <v>6341</v>
      </c>
    </row>
    <row r="64" spans="1:13">
      <c r="A64" s="42">
        <v>50</v>
      </c>
      <c r="B64" s="103" t="s">
        <v>608</v>
      </c>
      <c r="C64" s="17" t="s">
        <v>122</v>
      </c>
      <c r="D64" s="103" t="s">
        <v>53</v>
      </c>
      <c r="E64" s="28" t="s">
        <v>54</v>
      </c>
      <c r="F64" s="28" t="s">
        <v>120</v>
      </c>
      <c r="G64" s="19">
        <v>3</v>
      </c>
      <c r="H64" s="33">
        <v>8864</v>
      </c>
      <c r="I64" s="30">
        <v>9902</v>
      </c>
      <c r="J64" s="9">
        <f t="shared" si="2"/>
        <v>0.89517269238537667</v>
      </c>
      <c r="K64" s="378">
        <v>180</v>
      </c>
      <c r="L64" s="378">
        <v>480900</v>
      </c>
      <c r="M64" s="5">
        <f t="shared" si="0"/>
        <v>8864</v>
      </c>
    </row>
    <row r="65" spans="1:13">
      <c r="A65" s="42">
        <v>51</v>
      </c>
      <c r="B65" s="61" t="s">
        <v>609</v>
      </c>
      <c r="C65" s="17" t="s">
        <v>122</v>
      </c>
      <c r="D65" s="103" t="s">
        <v>53</v>
      </c>
      <c r="E65" s="28" t="s">
        <v>54</v>
      </c>
      <c r="F65" s="28" t="s">
        <v>120</v>
      </c>
      <c r="G65" s="19">
        <v>3</v>
      </c>
      <c r="H65" s="33">
        <v>2276</v>
      </c>
      <c r="I65" s="30"/>
      <c r="J65" s="9" t="e">
        <f t="shared" si="2"/>
        <v>#DIV/0!</v>
      </c>
      <c r="K65" s="378">
        <v>73</v>
      </c>
      <c r="L65" s="378">
        <v>112400</v>
      </c>
      <c r="M65" s="5" t="str">
        <f t="shared" si="0"/>
        <v/>
      </c>
    </row>
    <row r="66" spans="1:13">
      <c r="A66" s="42">
        <v>52</v>
      </c>
      <c r="B66" s="103" t="s">
        <v>610</v>
      </c>
      <c r="C66" s="17" t="s">
        <v>122</v>
      </c>
      <c r="D66" s="103" t="s">
        <v>562</v>
      </c>
      <c r="E66" s="28" t="s">
        <v>54</v>
      </c>
      <c r="F66" s="28" t="s">
        <v>120</v>
      </c>
      <c r="G66" s="19">
        <v>2</v>
      </c>
      <c r="H66" s="33">
        <v>3120</v>
      </c>
      <c r="I66" s="30">
        <v>3354</v>
      </c>
      <c r="J66" s="9">
        <f t="shared" si="2"/>
        <v>0.93023255813953487</v>
      </c>
      <c r="K66" s="378">
        <v>68</v>
      </c>
      <c r="L66" s="378">
        <v>154900</v>
      </c>
      <c r="M66" s="5">
        <f t="shared" si="0"/>
        <v>3120</v>
      </c>
    </row>
    <row r="67" spans="1:13">
      <c r="A67" s="42">
        <v>53</v>
      </c>
      <c r="B67" s="61" t="s">
        <v>611</v>
      </c>
      <c r="C67" s="65" t="s">
        <v>122</v>
      </c>
      <c r="D67" s="61" t="s">
        <v>53</v>
      </c>
      <c r="E67" s="355" t="s">
        <v>54</v>
      </c>
      <c r="F67" s="355" t="s">
        <v>120</v>
      </c>
      <c r="G67" s="65">
        <v>4</v>
      </c>
      <c r="H67" s="379">
        <v>6960</v>
      </c>
      <c r="I67" s="380"/>
      <c r="J67" s="381" t="e">
        <f t="shared" si="2"/>
        <v>#DIV/0!</v>
      </c>
      <c r="K67" s="378">
        <v>204</v>
      </c>
      <c r="L67" s="378">
        <v>352000</v>
      </c>
      <c r="M67" s="5" t="str">
        <f t="shared" si="0"/>
        <v/>
      </c>
    </row>
    <row r="68" spans="1:13">
      <c r="A68" s="42">
        <v>54</v>
      </c>
      <c r="B68" s="103" t="s">
        <v>612</v>
      </c>
      <c r="C68" s="17" t="s">
        <v>122</v>
      </c>
      <c r="D68" s="103" t="s">
        <v>562</v>
      </c>
      <c r="E68" s="28" t="s">
        <v>54</v>
      </c>
      <c r="F68" s="28" t="s">
        <v>120</v>
      </c>
      <c r="G68" s="19">
        <v>2</v>
      </c>
      <c r="H68" s="33">
        <v>4720</v>
      </c>
      <c r="I68" s="30">
        <v>5174</v>
      </c>
      <c r="J68" s="43">
        <f t="shared" si="2"/>
        <v>0.91225357557015851</v>
      </c>
      <c r="K68" s="378">
        <v>109</v>
      </c>
      <c r="L68" s="378">
        <v>233800</v>
      </c>
      <c r="M68" s="5">
        <f t="shared" si="0"/>
        <v>4720</v>
      </c>
    </row>
    <row r="69" spans="1:13">
      <c r="A69" s="42">
        <v>55</v>
      </c>
      <c r="B69" s="103" t="s">
        <v>613</v>
      </c>
      <c r="C69" s="17" t="s">
        <v>122</v>
      </c>
      <c r="D69" s="103" t="s">
        <v>560</v>
      </c>
      <c r="E69" s="28" t="s">
        <v>54</v>
      </c>
      <c r="F69" s="28" t="s">
        <v>120</v>
      </c>
      <c r="G69" s="19">
        <v>4</v>
      </c>
      <c r="H69" s="33">
        <v>6326</v>
      </c>
      <c r="I69" s="30"/>
      <c r="J69" s="43" t="e">
        <f t="shared" si="2"/>
        <v>#DIV/0!</v>
      </c>
      <c r="K69" s="378">
        <v>194</v>
      </c>
      <c r="L69" s="378">
        <v>318600</v>
      </c>
      <c r="M69" s="5" t="str">
        <f t="shared" si="0"/>
        <v/>
      </c>
    </row>
    <row r="70" spans="1:13">
      <c r="A70" s="42">
        <v>56</v>
      </c>
      <c r="B70" s="103" t="s">
        <v>614</v>
      </c>
      <c r="C70" s="17" t="s">
        <v>122</v>
      </c>
      <c r="D70" s="103" t="s">
        <v>53</v>
      </c>
      <c r="E70" s="28" t="s">
        <v>54</v>
      </c>
      <c r="F70" s="28" t="s">
        <v>120</v>
      </c>
      <c r="G70" s="19">
        <v>4</v>
      </c>
      <c r="H70" s="33">
        <v>5018</v>
      </c>
      <c r="I70" s="30">
        <v>5877</v>
      </c>
      <c r="J70" s="9">
        <f t="shared" si="2"/>
        <v>0.85383699166241278</v>
      </c>
      <c r="K70" s="378">
        <v>130</v>
      </c>
      <c r="L70" s="378">
        <v>258100</v>
      </c>
      <c r="M70" s="5">
        <f t="shared" si="0"/>
        <v>5018</v>
      </c>
    </row>
    <row r="71" spans="1:13">
      <c r="A71" s="42">
        <v>57</v>
      </c>
      <c r="B71" s="61" t="s">
        <v>615</v>
      </c>
      <c r="C71" s="17" t="s">
        <v>122</v>
      </c>
      <c r="D71" s="103" t="s">
        <v>560</v>
      </c>
      <c r="E71" s="28" t="s">
        <v>54</v>
      </c>
      <c r="F71" s="28" t="s">
        <v>120</v>
      </c>
      <c r="G71" s="19">
        <v>4</v>
      </c>
      <c r="H71" s="33">
        <v>4541</v>
      </c>
      <c r="I71" s="30"/>
      <c r="J71" s="43" t="e">
        <f t="shared" si="2"/>
        <v>#DIV/0!</v>
      </c>
      <c r="K71" s="378">
        <v>131</v>
      </c>
      <c r="L71" s="378">
        <v>232600</v>
      </c>
      <c r="M71" s="5" t="str">
        <f t="shared" si="0"/>
        <v/>
      </c>
    </row>
    <row r="72" spans="1:13">
      <c r="A72" s="42">
        <v>58</v>
      </c>
      <c r="B72" s="103" t="s">
        <v>616</v>
      </c>
      <c r="C72" s="17" t="s">
        <v>122</v>
      </c>
      <c r="D72" s="103" t="s">
        <v>562</v>
      </c>
      <c r="E72" s="28" t="s">
        <v>54</v>
      </c>
      <c r="F72" s="28" t="s">
        <v>120</v>
      </c>
      <c r="G72" s="19">
        <v>2</v>
      </c>
      <c r="H72" s="33">
        <v>3842</v>
      </c>
      <c r="I72" s="30">
        <v>4159</v>
      </c>
      <c r="J72" s="9">
        <f t="shared" si="2"/>
        <v>0.92377975474873764</v>
      </c>
      <c r="K72" s="378">
        <v>81</v>
      </c>
      <c r="L72" s="378">
        <v>195900</v>
      </c>
      <c r="M72" s="5">
        <f t="shared" ref="M72:M135" si="3">IF(ISBLANK(I72),"",H72)</f>
        <v>3842</v>
      </c>
    </row>
    <row r="73" spans="1:13">
      <c r="A73" s="42">
        <v>59</v>
      </c>
      <c r="B73" s="61" t="s">
        <v>617</v>
      </c>
      <c r="C73" s="65" t="s">
        <v>122</v>
      </c>
      <c r="D73" s="61" t="s">
        <v>562</v>
      </c>
      <c r="E73" s="355" t="s">
        <v>54</v>
      </c>
      <c r="F73" s="355" t="s">
        <v>120</v>
      </c>
      <c r="G73" s="65">
        <v>2</v>
      </c>
      <c r="H73" s="379">
        <v>4074</v>
      </c>
      <c r="I73" s="380">
        <v>4363</v>
      </c>
      <c r="J73" s="381">
        <f t="shared" si="2"/>
        <v>0.93376117350446941</v>
      </c>
      <c r="K73" s="378">
        <v>91</v>
      </c>
      <c r="L73" s="378">
        <v>198600</v>
      </c>
      <c r="M73" s="5">
        <f t="shared" si="3"/>
        <v>4074</v>
      </c>
    </row>
    <row r="74" spans="1:13">
      <c r="A74" s="42">
        <v>60</v>
      </c>
      <c r="B74" s="103" t="s">
        <v>618</v>
      </c>
      <c r="C74" s="17" t="s">
        <v>122</v>
      </c>
      <c r="D74" s="103" t="s">
        <v>560</v>
      </c>
      <c r="E74" s="28" t="s">
        <v>54</v>
      </c>
      <c r="F74" s="28" t="s">
        <v>120</v>
      </c>
      <c r="G74" s="19">
        <v>5</v>
      </c>
      <c r="H74" s="33">
        <v>5612</v>
      </c>
      <c r="I74" s="30">
        <v>6796</v>
      </c>
      <c r="J74" s="9">
        <f t="shared" si="2"/>
        <v>0.82577987051206592</v>
      </c>
      <c r="K74" s="378">
        <v>160</v>
      </c>
      <c r="L74" s="378">
        <v>288300</v>
      </c>
      <c r="M74" s="5">
        <f t="shared" si="3"/>
        <v>5612</v>
      </c>
    </row>
    <row r="75" spans="1:13">
      <c r="A75" s="42">
        <v>61</v>
      </c>
      <c r="B75" s="103" t="s">
        <v>619</v>
      </c>
      <c r="C75" s="17" t="s">
        <v>122</v>
      </c>
      <c r="D75" s="103" t="s">
        <v>562</v>
      </c>
      <c r="E75" s="28" t="s">
        <v>54</v>
      </c>
      <c r="F75" s="28" t="s">
        <v>120</v>
      </c>
      <c r="G75" s="19">
        <v>2</v>
      </c>
      <c r="H75" s="33">
        <v>4538</v>
      </c>
      <c r="I75" s="30">
        <v>4974</v>
      </c>
      <c r="J75" s="9">
        <f t="shared" si="2"/>
        <v>0.9123441897868918</v>
      </c>
      <c r="K75" s="378">
        <v>112</v>
      </c>
      <c r="L75" s="378">
        <v>216900</v>
      </c>
      <c r="M75" s="5">
        <f t="shared" si="3"/>
        <v>4538</v>
      </c>
    </row>
    <row r="76" spans="1:13">
      <c r="A76" s="42">
        <v>62</v>
      </c>
      <c r="B76" s="103" t="s">
        <v>620</v>
      </c>
      <c r="C76" s="17" t="s">
        <v>122</v>
      </c>
      <c r="D76" s="103" t="s">
        <v>53</v>
      </c>
      <c r="E76" s="28" t="s">
        <v>54</v>
      </c>
      <c r="F76" s="28" t="s">
        <v>120</v>
      </c>
      <c r="G76" s="19">
        <v>3</v>
      </c>
      <c r="H76" s="33">
        <v>5650</v>
      </c>
      <c r="I76" s="30"/>
      <c r="J76" s="43" t="e">
        <f t="shared" si="2"/>
        <v>#DIV/0!</v>
      </c>
      <c r="K76" s="378">
        <v>156</v>
      </c>
      <c r="L76" s="378">
        <v>289900</v>
      </c>
      <c r="M76" s="5" t="str">
        <f t="shared" si="3"/>
        <v/>
      </c>
    </row>
    <row r="77" spans="1:13">
      <c r="A77" s="42">
        <v>63</v>
      </c>
      <c r="B77" s="61" t="s">
        <v>621</v>
      </c>
      <c r="C77" s="65" t="s">
        <v>122</v>
      </c>
      <c r="D77" s="61" t="s">
        <v>53</v>
      </c>
      <c r="E77" s="355" t="s">
        <v>54</v>
      </c>
      <c r="F77" s="355" t="s">
        <v>120</v>
      </c>
      <c r="G77" s="65">
        <v>3</v>
      </c>
      <c r="H77" s="379">
        <v>4065</v>
      </c>
      <c r="I77" s="380">
        <v>4499</v>
      </c>
      <c r="J77" s="381">
        <f t="shared" si="2"/>
        <v>0.9035341186930429</v>
      </c>
      <c r="K77" s="378">
        <v>81</v>
      </c>
      <c r="L77" s="378">
        <v>220400</v>
      </c>
      <c r="M77" s="356">
        <f t="shared" si="3"/>
        <v>4065</v>
      </c>
    </row>
    <row r="78" spans="1:13">
      <c r="A78" s="42">
        <v>64</v>
      </c>
      <c r="B78" s="103" t="s">
        <v>622</v>
      </c>
      <c r="C78" s="17" t="s">
        <v>122</v>
      </c>
      <c r="D78" s="103" t="s">
        <v>53</v>
      </c>
      <c r="E78" s="28" t="s">
        <v>54</v>
      </c>
      <c r="F78" s="355" t="s">
        <v>120</v>
      </c>
      <c r="G78" s="65">
        <v>3</v>
      </c>
      <c r="H78" s="379">
        <v>5925</v>
      </c>
      <c r="I78" s="380">
        <v>6567</v>
      </c>
      <c r="J78" s="9">
        <f t="shared" si="2"/>
        <v>0.90223846505253535</v>
      </c>
      <c r="K78" s="378">
        <v>122</v>
      </c>
      <c r="L78" s="378">
        <v>316800</v>
      </c>
      <c r="M78" s="5">
        <f t="shared" si="3"/>
        <v>5925</v>
      </c>
    </row>
    <row r="79" spans="1:13">
      <c r="A79" s="42">
        <v>65</v>
      </c>
      <c r="B79" s="103" t="s">
        <v>623</v>
      </c>
      <c r="C79" s="17" t="s">
        <v>122</v>
      </c>
      <c r="D79" s="103" t="s">
        <v>53</v>
      </c>
      <c r="E79" s="28" t="s">
        <v>54</v>
      </c>
      <c r="F79" s="355" t="s">
        <v>120</v>
      </c>
      <c r="G79" s="65">
        <v>3</v>
      </c>
      <c r="H79" s="379">
        <v>6364</v>
      </c>
      <c r="I79" s="380">
        <v>7243</v>
      </c>
      <c r="J79" s="381">
        <f t="shared" si="2"/>
        <v>0.87864144691426205</v>
      </c>
      <c r="K79" s="378">
        <v>142</v>
      </c>
      <c r="L79" s="378">
        <v>340100</v>
      </c>
      <c r="M79" s="5">
        <f t="shared" si="3"/>
        <v>6364</v>
      </c>
    </row>
    <row r="80" spans="1:13">
      <c r="A80" s="42">
        <v>66</v>
      </c>
      <c r="B80" s="103" t="s">
        <v>624</v>
      </c>
      <c r="C80" s="17" t="s">
        <v>122</v>
      </c>
      <c r="D80" s="103" t="s">
        <v>560</v>
      </c>
      <c r="E80" s="28" t="s">
        <v>54</v>
      </c>
      <c r="F80" s="28" t="s">
        <v>120</v>
      </c>
      <c r="G80" s="19">
        <v>2</v>
      </c>
      <c r="H80" s="33">
        <v>3932</v>
      </c>
      <c r="I80" s="30"/>
      <c r="J80" s="43" t="e">
        <f t="shared" si="2"/>
        <v>#DIV/0!</v>
      </c>
      <c r="K80" s="378">
        <v>102</v>
      </c>
      <c r="L80" s="378">
        <v>206500</v>
      </c>
      <c r="M80" s="5" t="str">
        <f t="shared" si="3"/>
        <v/>
      </c>
    </row>
    <row r="81" spans="1:13">
      <c r="A81" s="42">
        <v>67</v>
      </c>
      <c r="B81" s="103" t="s">
        <v>625</v>
      </c>
      <c r="C81" s="17" t="s">
        <v>122</v>
      </c>
      <c r="D81" s="103" t="s">
        <v>53</v>
      </c>
      <c r="E81" s="28" t="s">
        <v>54</v>
      </c>
      <c r="F81" s="28" t="s">
        <v>120</v>
      </c>
      <c r="G81" s="19">
        <v>3</v>
      </c>
      <c r="H81" s="33">
        <v>5265</v>
      </c>
      <c r="I81" s="30">
        <v>6126</v>
      </c>
      <c r="J81" s="9">
        <f t="shared" si="2"/>
        <v>0.85945151811949072</v>
      </c>
      <c r="K81" s="378">
        <v>133</v>
      </c>
      <c r="L81" s="378">
        <v>272600</v>
      </c>
      <c r="M81" s="5">
        <f t="shared" si="3"/>
        <v>5265</v>
      </c>
    </row>
    <row r="82" spans="1:13">
      <c r="A82" s="42">
        <v>68</v>
      </c>
      <c r="B82" s="103" t="s">
        <v>626</v>
      </c>
      <c r="C82" s="17" t="s">
        <v>122</v>
      </c>
      <c r="D82" s="103" t="s">
        <v>53</v>
      </c>
      <c r="E82" s="28" t="s">
        <v>54</v>
      </c>
      <c r="F82" s="28" t="s">
        <v>120</v>
      </c>
      <c r="G82" s="19">
        <v>3</v>
      </c>
      <c r="H82" s="33">
        <v>5192</v>
      </c>
      <c r="I82" s="30">
        <v>5859</v>
      </c>
      <c r="J82" s="9">
        <f t="shared" si="2"/>
        <v>0.88615804744837001</v>
      </c>
      <c r="K82" s="378">
        <v>107</v>
      </c>
      <c r="L82" s="378">
        <v>284800</v>
      </c>
      <c r="M82" s="5">
        <f t="shared" si="3"/>
        <v>5192</v>
      </c>
    </row>
    <row r="83" spans="1:13">
      <c r="A83" s="42">
        <v>69</v>
      </c>
      <c r="B83" s="103" t="s">
        <v>627</v>
      </c>
      <c r="C83" s="17" t="s">
        <v>122</v>
      </c>
      <c r="D83" s="103" t="s">
        <v>53</v>
      </c>
      <c r="E83" s="28" t="s">
        <v>54</v>
      </c>
      <c r="F83" s="28" t="s">
        <v>120</v>
      </c>
      <c r="G83" s="19">
        <v>3</v>
      </c>
      <c r="H83" s="33">
        <v>6574</v>
      </c>
      <c r="I83" s="30">
        <v>7359</v>
      </c>
      <c r="J83" s="9">
        <f t="shared" si="2"/>
        <v>0.89332789781220279</v>
      </c>
      <c r="K83" s="378">
        <v>131</v>
      </c>
      <c r="L83" s="378">
        <v>361800</v>
      </c>
      <c r="M83" s="5">
        <f t="shared" si="3"/>
        <v>6574</v>
      </c>
    </row>
    <row r="84" spans="1:13">
      <c r="A84" s="42">
        <v>70</v>
      </c>
      <c r="B84" s="61" t="s">
        <v>628</v>
      </c>
      <c r="C84" s="65" t="s">
        <v>122</v>
      </c>
      <c r="D84" s="61" t="s">
        <v>562</v>
      </c>
      <c r="E84" s="355" t="s">
        <v>54</v>
      </c>
      <c r="F84" s="355" t="s">
        <v>120</v>
      </c>
      <c r="G84" s="65">
        <v>2</v>
      </c>
      <c r="H84" s="379">
        <v>5534</v>
      </c>
      <c r="I84" s="380">
        <v>5902</v>
      </c>
      <c r="J84" s="381">
        <f t="shared" si="2"/>
        <v>0.9376482548288716</v>
      </c>
      <c r="K84" s="378">
        <v>111</v>
      </c>
      <c r="L84" s="378">
        <v>283000</v>
      </c>
      <c r="M84" s="5">
        <f t="shared" si="3"/>
        <v>5534</v>
      </c>
    </row>
    <row r="85" spans="1:13">
      <c r="A85" s="42">
        <v>71</v>
      </c>
      <c r="B85" s="103" t="s">
        <v>629</v>
      </c>
      <c r="C85" s="17" t="s">
        <v>122</v>
      </c>
      <c r="D85" s="103" t="s">
        <v>53</v>
      </c>
      <c r="E85" s="28" t="s">
        <v>54</v>
      </c>
      <c r="F85" s="28" t="s">
        <v>120</v>
      </c>
      <c r="G85" s="19">
        <v>3</v>
      </c>
      <c r="H85" s="33">
        <v>5700</v>
      </c>
      <c r="I85" s="30">
        <v>6545</v>
      </c>
      <c r="J85" s="43">
        <f t="shared" si="2"/>
        <v>0.87089381207028271</v>
      </c>
      <c r="K85" s="378">
        <v>136</v>
      </c>
      <c r="L85" s="378">
        <v>299200</v>
      </c>
      <c r="M85" s="5">
        <f t="shared" si="3"/>
        <v>5700</v>
      </c>
    </row>
    <row r="86" spans="1:13">
      <c r="A86" s="42">
        <v>72</v>
      </c>
      <c r="B86" s="61" t="s">
        <v>630</v>
      </c>
      <c r="C86" s="65" t="s">
        <v>122</v>
      </c>
      <c r="D86" s="61" t="s">
        <v>53</v>
      </c>
      <c r="E86" s="355" t="s">
        <v>54</v>
      </c>
      <c r="F86" s="355" t="s">
        <v>120</v>
      </c>
      <c r="G86" s="65">
        <v>3</v>
      </c>
      <c r="H86" s="379">
        <v>7502</v>
      </c>
      <c r="I86" s="380">
        <v>8067</v>
      </c>
      <c r="J86" s="381">
        <f t="shared" si="2"/>
        <v>0.92996157183587458</v>
      </c>
      <c r="K86" s="378">
        <v>130</v>
      </c>
      <c r="L86" s="378">
        <v>412700</v>
      </c>
      <c r="M86" s="5">
        <f t="shared" si="3"/>
        <v>7502</v>
      </c>
    </row>
    <row r="87" spans="1:13">
      <c r="A87" s="42">
        <v>73</v>
      </c>
      <c r="B87" s="103" t="s">
        <v>631</v>
      </c>
      <c r="C87" s="17" t="s">
        <v>122</v>
      </c>
      <c r="D87" s="103" t="s">
        <v>562</v>
      </c>
      <c r="E87" s="28" t="s">
        <v>54</v>
      </c>
      <c r="F87" s="28" t="s">
        <v>120</v>
      </c>
      <c r="G87" s="19">
        <v>2</v>
      </c>
      <c r="H87" s="33">
        <v>6435</v>
      </c>
      <c r="I87" s="30">
        <v>6875</v>
      </c>
      <c r="J87" s="9">
        <f t="shared" si="2"/>
        <v>0.93600000000000005</v>
      </c>
      <c r="K87" s="378">
        <v>131</v>
      </c>
      <c r="L87" s="378">
        <v>328700</v>
      </c>
      <c r="M87" s="5">
        <f t="shared" si="3"/>
        <v>6435</v>
      </c>
    </row>
    <row r="88" spans="1:13">
      <c r="A88" s="42">
        <v>74</v>
      </c>
      <c r="B88" s="103" t="s">
        <v>632</v>
      </c>
      <c r="C88" s="17" t="s">
        <v>122</v>
      </c>
      <c r="D88" s="103" t="s">
        <v>562</v>
      </c>
      <c r="E88" s="28" t="s">
        <v>54</v>
      </c>
      <c r="F88" s="28" t="s">
        <v>120</v>
      </c>
      <c r="G88" s="19">
        <v>2</v>
      </c>
      <c r="H88" s="33">
        <v>4142</v>
      </c>
      <c r="I88" s="30">
        <v>4367</v>
      </c>
      <c r="J88" s="43">
        <f t="shared" si="2"/>
        <v>0.9484772154797344</v>
      </c>
      <c r="K88" s="378">
        <v>81</v>
      </c>
      <c r="L88" s="378">
        <v>211100</v>
      </c>
      <c r="M88" s="5">
        <f t="shared" si="3"/>
        <v>4142</v>
      </c>
    </row>
    <row r="89" spans="1:13">
      <c r="A89" s="42">
        <v>75</v>
      </c>
      <c r="B89" s="103" t="s">
        <v>633</v>
      </c>
      <c r="C89" s="17" t="s">
        <v>122</v>
      </c>
      <c r="D89" s="103" t="s">
        <v>53</v>
      </c>
      <c r="E89" s="28" t="s">
        <v>54</v>
      </c>
      <c r="F89" s="28" t="s">
        <v>120</v>
      </c>
      <c r="G89" s="19">
        <v>3</v>
      </c>
      <c r="H89" s="33">
        <v>4919</v>
      </c>
      <c r="I89" s="30">
        <v>5548</v>
      </c>
      <c r="J89" s="9">
        <f t="shared" si="2"/>
        <v>0.88662581110310024</v>
      </c>
      <c r="K89" s="378">
        <v>108</v>
      </c>
      <c r="L89" s="378">
        <v>261800</v>
      </c>
      <c r="M89" s="5">
        <f t="shared" si="3"/>
        <v>4919</v>
      </c>
    </row>
    <row r="90" spans="1:13">
      <c r="A90" s="42">
        <v>76</v>
      </c>
      <c r="B90" s="103" t="s">
        <v>634</v>
      </c>
      <c r="C90" s="17" t="s">
        <v>122</v>
      </c>
      <c r="D90" s="103" t="s">
        <v>560</v>
      </c>
      <c r="E90" s="28" t="s">
        <v>54</v>
      </c>
      <c r="F90" s="28" t="s">
        <v>120</v>
      </c>
      <c r="G90" s="19">
        <v>4</v>
      </c>
      <c r="H90" s="33">
        <v>4987</v>
      </c>
      <c r="I90" s="30">
        <v>6008</v>
      </c>
      <c r="J90" s="9">
        <f t="shared" ref="J90:J153" si="4">H90/I90</f>
        <v>0.83005992010652463</v>
      </c>
      <c r="K90" s="378">
        <v>143</v>
      </c>
      <c r="L90" s="378">
        <v>256700</v>
      </c>
      <c r="M90" s="5">
        <f t="shared" si="3"/>
        <v>4987</v>
      </c>
    </row>
    <row r="91" spans="1:13">
      <c r="A91" s="42">
        <v>77</v>
      </c>
      <c r="B91" s="61" t="s">
        <v>635</v>
      </c>
      <c r="C91" s="17" t="s">
        <v>122</v>
      </c>
      <c r="D91" s="103" t="s">
        <v>560</v>
      </c>
      <c r="E91" s="28" t="s">
        <v>54</v>
      </c>
      <c r="F91" s="28" t="s">
        <v>120</v>
      </c>
      <c r="G91" s="19">
        <v>5</v>
      </c>
      <c r="H91" s="33">
        <v>2419</v>
      </c>
      <c r="I91" s="30"/>
      <c r="J91" s="9" t="e">
        <f t="shared" si="4"/>
        <v>#DIV/0!</v>
      </c>
      <c r="K91" s="378">
        <v>74</v>
      </c>
      <c r="L91" s="378">
        <v>123500</v>
      </c>
      <c r="M91" s="5" t="str">
        <f t="shared" si="3"/>
        <v/>
      </c>
    </row>
    <row r="92" spans="1:13">
      <c r="A92" s="42">
        <v>78</v>
      </c>
      <c r="B92" s="103" t="s">
        <v>636</v>
      </c>
      <c r="C92" s="17" t="s">
        <v>122</v>
      </c>
      <c r="D92" s="103" t="s">
        <v>53</v>
      </c>
      <c r="E92" s="28" t="s">
        <v>54</v>
      </c>
      <c r="F92" s="28" t="s">
        <v>120</v>
      </c>
      <c r="G92" s="19">
        <v>3</v>
      </c>
      <c r="H92" s="33">
        <v>3548</v>
      </c>
      <c r="I92" s="30">
        <v>4039</v>
      </c>
      <c r="J92" s="43">
        <f t="shared" si="4"/>
        <v>0.87843525625154739</v>
      </c>
      <c r="K92" s="378">
        <v>94</v>
      </c>
      <c r="L92" s="378">
        <v>183000</v>
      </c>
      <c r="M92" s="5">
        <f t="shared" si="3"/>
        <v>3548</v>
      </c>
    </row>
    <row r="93" spans="1:13">
      <c r="A93" s="42">
        <v>79</v>
      </c>
      <c r="B93" s="61" t="s">
        <v>637</v>
      </c>
      <c r="C93" s="17" t="s">
        <v>122</v>
      </c>
      <c r="D93" s="103" t="s">
        <v>560</v>
      </c>
      <c r="E93" s="28" t="s">
        <v>54</v>
      </c>
      <c r="F93" s="28" t="s">
        <v>120</v>
      </c>
      <c r="G93" s="19">
        <v>3</v>
      </c>
      <c r="H93" s="33">
        <v>2216</v>
      </c>
      <c r="I93" s="30">
        <v>2622</v>
      </c>
      <c r="J93" s="43">
        <f t="shared" si="4"/>
        <v>0.84515636918382919</v>
      </c>
      <c r="K93" s="378">
        <v>63</v>
      </c>
      <c r="L93" s="378">
        <v>115500</v>
      </c>
      <c r="M93" s="5">
        <f t="shared" si="3"/>
        <v>2216</v>
      </c>
    </row>
    <row r="94" spans="1:13">
      <c r="A94" s="848">
        <v>80</v>
      </c>
      <c r="B94" s="103" t="s">
        <v>638</v>
      </c>
      <c r="C94" s="837" t="s">
        <v>122</v>
      </c>
      <c r="D94" s="859" t="s">
        <v>53</v>
      </c>
      <c r="E94" s="837" t="s">
        <v>54</v>
      </c>
      <c r="F94" s="837" t="s">
        <v>120</v>
      </c>
      <c r="G94" s="861">
        <v>2</v>
      </c>
      <c r="H94" s="863">
        <v>8618</v>
      </c>
      <c r="I94" s="863"/>
      <c r="J94" s="845" t="e">
        <f t="shared" si="4"/>
        <v>#DIV/0!</v>
      </c>
      <c r="K94" s="378">
        <v>176</v>
      </c>
      <c r="L94" s="378">
        <v>344900</v>
      </c>
      <c r="M94" s="5" t="str">
        <f t="shared" si="3"/>
        <v/>
      </c>
    </row>
    <row r="95" spans="1:13">
      <c r="A95" s="848"/>
      <c r="B95" s="103" t="s">
        <v>639</v>
      </c>
      <c r="C95" s="839"/>
      <c r="D95" s="860"/>
      <c r="E95" s="839"/>
      <c r="F95" s="839"/>
      <c r="G95" s="862"/>
      <c r="H95" s="864"/>
      <c r="I95" s="864"/>
      <c r="J95" s="847"/>
      <c r="K95" s="378">
        <v>85</v>
      </c>
      <c r="L95" s="378">
        <v>113900</v>
      </c>
      <c r="M95" s="5" t="str">
        <f t="shared" si="3"/>
        <v/>
      </c>
    </row>
    <row r="96" spans="1:13">
      <c r="A96" s="42">
        <v>81</v>
      </c>
      <c r="B96" s="103" t="s">
        <v>640</v>
      </c>
      <c r="C96" s="17" t="s">
        <v>122</v>
      </c>
      <c r="D96" s="103" t="s">
        <v>53</v>
      </c>
      <c r="E96" s="28" t="s">
        <v>54</v>
      </c>
      <c r="F96" s="28" t="s">
        <v>120</v>
      </c>
      <c r="G96" s="19">
        <v>4</v>
      </c>
      <c r="H96" s="33">
        <v>2116</v>
      </c>
      <c r="I96" s="30">
        <v>2493</v>
      </c>
      <c r="J96" s="43">
        <f t="shared" si="4"/>
        <v>0.84877657440834331</v>
      </c>
      <c r="K96" s="378">
        <v>58</v>
      </c>
      <c r="L96" s="378">
        <v>109200</v>
      </c>
      <c r="M96" s="5">
        <f t="shared" si="3"/>
        <v>2116</v>
      </c>
    </row>
    <row r="97" spans="1:13">
      <c r="A97" s="42">
        <v>82</v>
      </c>
      <c r="B97" s="103" t="s">
        <v>641</v>
      </c>
      <c r="C97" s="17" t="s">
        <v>122</v>
      </c>
      <c r="D97" s="103" t="s">
        <v>53</v>
      </c>
      <c r="E97" s="28" t="s">
        <v>54</v>
      </c>
      <c r="F97" s="28" t="s">
        <v>120</v>
      </c>
      <c r="G97" s="19">
        <v>3</v>
      </c>
      <c r="H97" s="33">
        <v>7610</v>
      </c>
      <c r="I97" s="30"/>
      <c r="J97" s="9" t="e">
        <f t="shared" si="4"/>
        <v>#DIV/0!</v>
      </c>
      <c r="K97" s="378">
        <v>229</v>
      </c>
      <c r="L97" s="378">
        <v>384600</v>
      </c>
      <c r="M97" s="5" t="str">
        <f t="shared" si="3"/>
        <v/>
      </c>
    </row>
    <row r="98" spans="1:13">
      <c r="A98" s="42">
        <v>83</v>
      </c>
      <c r="B98" s="103" t="s">
        <v>642</v>
      </c>
      <c r="C98" s="17" t="s">
        <v>122</v>
      </c>
      <c r="D98" s="103" t="s">
        <v>560</v>
      </c>
      <c r="E98" s="28" t="s">
        <v>54</v>
      </c>
      <c r="F98" s="28" t="s">
        <v>120</v>
      </c>
      <c r="G98" s="19">
        <v>4</v>
      </c>
      <c r="H98" s="33">
        <v>3444</v>
      </c>
      <c r="I98" s="30"/>
      <c r="J98" s="9" t="e">
        <f t="shared" si="4"/>
        <v>#DIV/0!</v>
      </c>
      <c r="K98" s="378">
        <v>120</v>
      </c>
      <c r="L98" s="378">
        <v>167100</v>
      </c>
      <c r="M98" s="5" t="str">
        <f t="shared" si="3"/>
        <v/>
      </c>
    </row>
    <row r="99" spans="1:13">
      <c r="A99" s="42">
        <v>84</v>
      </c>
      <c r="B99" s="103" t="s">
        <v>643</v>
      </c>
      <c r="C99" s="17" t="s">
        <v>122</v>
      </c>
      <c r="D99" s="103" t="s">
        <v>53</v>
      </c>
      <c r="E99" s="28" t="s">
        <v>54</v>
      </c>
      <c r="F99" s="28" t="s">
        <v>120</v>
      </c>
      <c r="G99" s="19">
        <v>3</v>
      </c>
      <c r="H99" s="33">
        <v>3855</v>
      </c>
      <c r="I99" s="30">
        <v>4379</v>
      </c>
      <c r="J99" s="9">
        <f t="shared" si="4"/>
        <v>0.88033797670701075</v>
      </c>
      <c r="K99" s="378">
        <v>95</v>
      </c>
      <c r="L99" s="378">
        <v>199900</v>
      </c>
      <c r="M99" s="5">
        <f t="shared" si="3"/>
        <v>3855</v>
      </c>
    </row>
    <row r="100" spans="1:13">
      <c r="A100" s="42">
        <v>85</v>
      </c>
      <c r="B100" s="61" t="s">
        <v>644</v>
      </c>
      <c r="C100" s="17" t="s">
        <v>122</v>
      </c>
      <c r="D100" s="103" t="s">
        <v>560</v>
      </c>
      <c r="E100" s="28" t="s">
        <v>54</v>
      </c>
      <c r="F100" s="28" t="s">
        <v>120</v>
      </c>
      <c r="G100" s="19">
        <v>2</v>
      </c>
      <c r="H100" s="33">
        <v>5739</v>
      </c>
      <c r="I100" s="30"/>
      <c r="J100" s="9" t="e">
        <f t="shared" si="4"/>
        <v>#DIV/0!</v>
      </c>
      <c r="K100" s="378">
        <v>174</v>
      </c>
      <c r="L100" s="378">
        <v>290900</v>
      </c>
      <c r="M100" s="5" t="str">
        <f t="shared" si="3"/>
        <v/>
      </c>
    </row>
    <row r="101" spans="1:13">
      <c r="A101" s="42">
        <v>86</v>
      </c>
      <c r="B101" s="103" t="s">
        <v>645</v>
      </c>
      <c r="C101" s="17" t="s">
        <v>122</v>
      </c>
      <c r="D101" s="103" t="s">
        <v>53</v>
      </c>
      <c r="E101" s="28" t="s">
        <v>54</v>
      </c>
      <c r="F101" s="355" t="s">
        <v>120</v>
      </c>
      <c r="G101" s="65">
        <v>3</v>
      </c>
      <c r="H101" s="379">
        <v>5150</v>
      </c>
      <c r="I101" s="380">
        <v>5470</v>
      </c>
      <c r="J101" s="381">
        <f t="shared" si="4"/>
        <v>0.94149908592321752</v>
      </c>
      <c r="K101" s="378">
        <v>106</v>
      </c>
      <c r="L101" s="378">
        <v>272800</v>
      </c>
      <c r="M101" s="5">
        <f t="shared" si="3"/>
        <v>5150</v>
      </c>
    </row>
    <row r="102" spans="1:13">
      <c r="A102" s="42">
        <v>87</v>
      </c>
      <c r="B102" s="103" t="s">
        <v>646</v>
      </c>
      <c r="C102" s="17" t="s">
        <v>122</v>
      </c>
      <c r="D102" s="103" t="s">
        <v>560</v>
      </c>
      <c r="E102" s="28" t="s">
        <v>54</v>
      </c>
      <c r="F102" s="28" t="s">
        <v>120</v>
      </c>
      <c r="G102" s="19">
        <v>5</v>
      </c>
      <c r="H102" s="33">
        <v>2121</v>
      </c>
      <c r="I102" s="30">
        <v>2586</v>
      </c>
      <c r="J102" s="43">
        <f t="shared" si="4"/>
        <v>0.82018561484918795</v>
      </c>
      <c r="K102" s="378">
        <v>66</v>
      </c>
      <c r="L102" s="378">
        <v>107400</v>
      </c>
      <c r="M102" s="5">
        <f t="shared" si="3"/>
        <v>2121</v>
      </c>
    </row>
    <row r="103" spans="1:13">
      <c r="A103" s="42">
        <v>88</v>
      </c>
      <c r="B103" s="103" t="s">
        <v>647</v>
      </c>
      <c r="C103" s="17" t="s">
        <v>122</v>
      </c>
      <c r="D103" s="103" t="s">
        <v>53</v>
      </c>
      <c r="E103" s="28" t="s">
        <v>54</v>
      </c>
      <c r="F103" s="28" t="s">
        <v>120</v>
      </c>
      <c r="G103" s="19">
        <v>4</v>
      </c>
      <c r="H103" s="33">
        <v>2470</v>
      </c>
      <c r="I103" s="30">
        <v>2866</v>
      </c>
      <c r="J103" s="9">
        <f t="shared" si="4"/>
        <v>0.8618283321702721</v>
      </c>
      <c r="K103" s="378">
        <v>65</v>
      </c>
      <c r="L103" s="378">
        <v>128600</v>
      </c>
      <c r="M103" s="5">
        <f t="shared" si="3"/>
        <v>2470</v>
      </c>
    </row>
    <row r="104" spans="1:13">
      <c r="A104" s="42">
        <v>89</v>
      </c>
      <c r="B104" s="103" t="s">
        <v>648</v>
      </c>
      <c r="C104" s="17" t="s">
        <v>122</v>
      </c>
      <c r="D104" s="103" t="s">
        <v>560</v>
      </c>
      <c r="E104" s="28" t="s">
        <v>54</v>
      </c>
      <c r="F104" s="28" t="s">
        <v>120</v>
      </c>
      <c r="G104" s="19">
        <v>5</v>
      </c>
      <c r="H104" s="33">
        <v>2613</v>
      </c>
      <c r="I104" s="30">
        <v>3146</v>
      </c>
      <c r="J104" s="43">
        <f t="shared" si="4"/>
        <v>0.83057851239669422</v>
      </c>
      <c r="K104" s="378">
        <v>87</v>
      </c>
      <c r="L104" s="378">
        <v>132000</v>
      </c>
      <c r="M104" s="5">
        <f t="shared" si="3"/>
        <v>2613</v>
      </c>
    </row>
    <row r="105" spans="1:13">
      <c r="A105" s="42">
        <v>90</v>
      </c>
      <c r="B105" s="103" t="s">
        <v>19</v>
      </c>
      <c r="C105" s="17" t="s">
        <v>20</v>
      </c>
      <c r="D105" s="103" t="s">
        <v>547</v>
      </c>
      <c r="E105" s="28" t="s">
        <v>54</v>
      </c>
      <c r="F105" s="355" t="s">
        <v>140</v>
      </c>
      <c r="G105" s="65">
        <v>3</v>
      </c>
      <c r="H105" s="379">
        <v>52487</v>
      </c>
      <c r="I105" s="380"/>
      <c r="J105" s="43" t="e">
        <f t="shared" si="4"/>
        <v>#DIV/0!</v>
      </c>
      <c r="K105" s="378">
        <v>900</v>
      </c>
      <c r="L105" s="378">
        <v>2943000</v>
      </c>
      <c r="M105" s="5" t="str">
        <f t="shared" si="3"/>
        <v/>
      </c>
    </row>
    <row r="106" spans="1:13">
      <c r="A106" s="42">
        <v>91</v>
      </c>
      <c r="B106" s="61" t="s">
        <v>649</v>
      </c>
      <c r="C106" s="65" t="s">
        <v>20</v>
      </c>
      <c r="D106" s="61" t="s">
        <v>221</v>
      </c>
      <c r="E106" s="355" t="s">
        <v>54</v>
      </c>
      <c r="F106" s="355" t="s">
        <v>140</v>
      </c>
      <c r="G106" s="65">
        <v>1</v>
      </c>
      <c r="H106" s="379">
        <v>7238</v>
      </c>
      <c r="I106" s="380"/>
      <c r="J106" s="381" t="e">
        <f t="shared" si="4"/>
        <v>#DIV/0!</v>
      </c>
      <c r="K106" s="378">
        <v>205</v>
      </c>
      <c r="L106" s="378">
        <v>287740</v>
      </c>
      <c r="M106" s="5" t="str">
        <f t="shared" si="3"/>
        <v/>
      </c>
    </row>
    <row r="107" spans="1:13">
      <c r="A107" s="42">
        <v>92</v>
      </c>
      <c r="B107" s="103" t="s">
        <v>650</v>
      </c>
      <c r="C107" s="17" t="s">
        <v>20</v>
      </c>
      <c r="D107" s="103" t="s">
        <v>223</v>
      </c>
      <c r="E107" s="28" t="s">
        <v>78</v>
      </c>
      <c r="F107" s="355" t="s">
        <v>140</v>
      </c>
      <c r="G107" s="19">
        <v>1</v>
      </c>
      <c r="H107" s="33">
        <v>2634</v>
      </c>
      <c r="I107" s="30">
        <v>2634</v>
      </c>
      <c r="J107" s="9">
        <f t="shared" si="4"/>
        <v>1</v>
      </c>
      <c r="K107" s="378">
        <v>60</v>
      </c>
      <c r="L107" s="378">
        <v>117500</v>
      </c>
      <c r="M107" s="5">
        <f t="shared" si="3"/>
        <v>2634</v>
      </c>
    </row>
    <row r="108" spans="1:13" hidden="1">
      <c r="A108" s="42"/>
      <c r="B108" s="103"/>
      <c r="C108" s="17"/>
      <c r="D108" s="103"/>
      <c r="E108" s="28"/>
      <c r="F108" s="28"/>
      <c r="G108" s="19"/>
      <c r="H108" s="33"/>
      <c r="I108" s="30"/>
      <c r="J108" s="9" t="e">
        <f t="shared" si="4"/>
        <v>#DIV/0!</v>
      </c>
      <c r="K108" s="378"/>
      <c r="L108" s="378"/>
      <c r="M108" s="5" t="str">
        <f t="shared" si="3"/>
        <v/>
      </c>
    </row>
    <row r="109" spans="1:13" hidden="1">
      <c r="A109" s="42"/>
      <c r="B109" s="103"/>
      <c r="C109" s="17"/>
      <c r="D109" s="103"/>
      <c r="E109" s="28"/>
      <c r="F109" s="28"/>
      <c r="G109" s="19"/>
      <c r="H109" s="33"/>
      <c r="I109" s="30"/>
      <c r="J109" s="9" t="e">
        <f t="shared" si="4"/>
        <v>#DIV/0!</v>
      </c>
      <c r="K109" s="378"/>
      <c r="L109" s="378"/>
      <c r="M109" s="5" t="str">
        <f t="shared" si="3"/>
        <v/>
      </c>
    </row>
    <row r="110" spans="1:13" hidden="1">
      <c r="B110" s="103"/>
      <c r="C110" s="17"/>
      <c r="D110" s="103"/>
      <c r="E110" s="28"/>
      <c r="F110" s="28"/>
      <c r="G110" s="19"/>
      <c r="H110" s="33"/>
      <c r="I110" s="30"/>
      <c r="J110" s="43" t="e">
        <f t="shared" si="4"/>
        <v>#DIV/0!</v>
      </c>
      <c r="K110" s="378"/>
      <c r="L110" s="378"/>
      <c r="M110" s="5" t="str">
        <f t="shared" si="3"/>
        <v/>
      </c>
    </row>
    <row r="111" spans="1:13" hidden="1">
      <c r="B111" s="103"/>
      <c r="C111" s="17"/>
      <c r="D111" s="103"/>
      <c r="E111" s="28"/>
      <c r="F111" s="28"/>
      <c r="G111" s="19"/>
      <c r="H111" s="33"/>
      <c r="I111" s="30"/>
      <c r="J111" s="43" t="e">
        <f t="shared" si="4"/>
        <v>#DIV/0!</v>
      </c>
      <c r="K111" s="378"/>
      <c r="L111" s="378"/>
      <c r="M111" s="5" t="str">
        <f t="shared" si="3"/>
        <v/>
      </c>
    </row>
    <row r="112" spans="1:13" hidden="1">
      <c r="B112" s="103"/>
      <c r="C112" s="17"/>
      <c r="D112" s="103"/>
      <c r="E112" s="28"/>
      <c r="F112" s="28"/>
      <c r="G112" s="19"/>
      <c r="H112" s="33"/>
      <c r="I112" s="30"/>
      <c r="J112" s="9" t="e">
        <f t="shared" si="4"/>
        <v>#DIV/0!</v>
      </c>
      <c r="K112" s="378"/>
      <c r="L112" s="378"/>
      <c r="M112" s="5" t="str">
        <f t="shared" si="3"/>
        <v/>
      </c>
    </row>
    <row r="113" spans="1:13" hidden="1">
      <c r="B113" s="103"/>
      <c r="C113" s="17"/>
      <c r="D113" s="103"/>
      <c r="E113" s="28"/>
      <c r="F113" s="28"/>
      <c r="G113" s="19"/>
      <c r="H113" s="33"/>
      <c r="I113" s="30"/>
      <c r="J113" s="43" t="e">
        <f t="shared" si="4"/>
        <v>#DIV/0!</v>
      </c>
      <c r="K113" s="378"/>
      <c r="L113" s="378"/>
      <c r="M113" s="5" t="str">
        <f t="shared" si="3"/>
        <v/>
      </c>
    </row>
    <row r="114" spans="1:13" hidden="1">
      <c r="B114" s="17"/>
      <c r="C114" s="17"/>
      <c r="D114" s="103"/>
      <c r="E114" s="28"/>
      <c r="F114" s="28"/>
      <c r="G114" s="19"/>
      <c r="H114" s="33"/>
      <c r="I114" s="30"/>
      <c r="J114" s="9" t="e">
        <f t="shared" si="4"/>
        <v>#DIV/0!</v>
      </c>
      <c r="K114" s="73"/>
      <c r="L114" s="73"/>
      <c r="M114" s="5" t="str">
        <f t="shared" si="3"/>
        <v/>
      </c>
    </row>
    <row r="115" spans="1:13" hidden="1">
      <c r="B115" s="17"/>
      <c r="C115" s="17"/>
      <c r="D115" s="103"/>
      <c r="E115" s="28"/>
      <c r="F115" s="28"/>
      <c r="G115" s="19"/>
      <c r="H115" s="33"/>
      <c r="I115" s="30"/>
      <c r="J115" s="9" t="e">
        <f t="shared" si="4"/>
        <v>#DIV/0!</v>
      </c>
      <c r="K115" s="73"/>
      <c r="L115" s="73"/>
      <c r="M115" s="5" t="str">
        <f t="shared" si="3"/>
        <v/>
      </c>
    </row>
    <row r="116" spans="1:13" hidden="1">
      <c r="B116" s="17"/>
      <c r="C116" s="17"/>
      <c r="D116" s="103"/>
      <c r="E116" s="28"/>
      <c r="F116" s="28"/>
      <c r="G116" s="19"/>
      <c r="H116" s="33"/>
      <c r="I116" s="30"/>
      <c r="J116" s="43" t="e">
        <f t="shared" si="4"/>
        <v>#DIV/0!</v>
      </c>
      <c r="K116" s="73"/>
      <c r="L116" s="73"/>
      <c r="M116" s="5" t="str">
        <f t="shared" si="3"/>
        <v/>
      </c>
    </row>
    <row r="117" spans="1:13" hidden="1">
      <c r="B117" s="17"/>
      <c r="C117" s="17"/>
      <c r="D117" s="103"/>
      <c r="E117" s="28"/>
      <c r="F117" s="28"/>
      <c r="G117" s="19"/>
      <c r="H117" s="33"/>
      <c r="I117" s="30"/>
      <c r="J117" s="43" t="e">
        <f t="shared" si="4"/>
        <v>#DIV/0!</v>
      </c>
      <c r="K117" s="73"/>
      <c r="L117" s="73"/>
      <c r="M117" s="5" t="str">
        <f t="shared" si="3"/>
        <v/>
      </c>
    </row>
    <row r="118" spans="1:13" hidden="1">
      <c r="A118" s="42"/>
      <c r="B118" s="17"/>
      <c r="C118" s="17"/>
      <c r="D118" s="103"/>
      <c r="E118" s="28"/>
      <c r="F118" s="28"/>
      <c r="G118" s="19"/>
      <c r="H118" s="33"/>
      <c r="I118" s="30"/>
      <c r="J118" s="9" t="e">
        <f t="shared" si="4"/>
        <v>#DIV/0!</v>
      </c>
      <c r="K118" s="73"/>
      <c r="L118" s="73"/>
      <c r="M118" s="5" t="str">
        <f t="shared" si="3"/>
        <v/>
      </c>
    </row>
    <row r="119" spans="1:13" hidden="1">
      <c r="A119" s="42"/>
      <c r="B119" s="17"/>
      <c r="C119" s="17"/>
      <c r="D119" s="103"/>
      <c r="E119" s="28"/>
      <c r="F119" s="28"/>
      <c r="G119" s="19"/>
      <c r="H119" s="33"/>
      <c r="I119" s="30"/>
      <c r="J119" s="43" t="e">
        <f t="shared" si="4"/>
        <v>#DIV/0!</v>
      </c>
      <c r="K119" s="73"/>
      <c r="L119" s="73"/>
      <c r="M119" s="5" t="str">
        <f t="shared" si="3"/>
        <v/>
      </c>
    </row>
    <row r="120" spans="1:13" hidden="1">
      <c r="B120" s="17"/>
      <c r="C120" s="17"/>
      <c r="D120" s="103"/>
      <c r="E120" s="28"/>
      <c r="F120" s="28"/>
      <c r="G120" s="19"/>
      <c r="H120" s="33"/>
      <c r="I120" s="30"/>
      <c r="J120" s="43" t="e">
        <f t="shared" si="4"/>
        <v>#DIV/0!</v>
      </c>
      <c r="K120" s="73"/>
      <c r="L120" s="73"/>
      <c r="M120" s="5" t="str">
        <f t="shared" si="3"/>
        <v/>
      </c>
    </row>
    <row r="121" spans="1:13" hidden="1">
      <c r="B121" s="17"/>
      <c r="C121" s="17"/>
      <c r="D121" s="103"/>
      <c r="E121" s="28"/>
      <c r="F121" s="28"/>
      <c r="G121" s="19"/>
      <c r="H121" s="33"/>
      <c r="I121" s="30"/>
      <c r="J121" s="9" t="e">
        <f t="shared" si="4"/>
        <v>#DIV/0!</v>
      </c>
      <c r="K121" s="73"/>
      <c r="L121" s="73"/>
      <c r="M121" s="5" t="str">
        <f t="shared" si="3"/>
        <v/>
      </c>
    </row>
    <row r="122" spans="1:13" hidden="1">
      <c r="B122" s="17"/>
      <c r="C122" s="17"/>
      <c r="D122" s="103"/>
      <c r="E122" s="28"/>
      <c r="F122" s="28"/>
      <c r="G122" s="19"/>
      <c r="H122" s="33"/>
      <c r="I122" s="30"/>
      <c r="J122" s="9" t="e">
        <f t="shared" si="4"/>
        <v>#DIV/0!</v>
      </c>
      <c r="K122" s="73"/>
      <c r="L122" s="73"/>
      <c r="M122" s="5" t="str">
        <f t="shared" si="3"/>
        <v/>
      </c>
    </row>
    <row r="123" spans="1:13" hidden="1">
      <c r="B123" s="17"/>
      <c r="C123" s="17"/>
      <c r="D123" s="103"/>
      <c r="E123" s="28"/>
      <c r="F123" s="28"/>
      <c r="G123" s="19"/>
      <c r="H123" s="33"/>
      <c r="I123" s="30"/>
      <c r="J123" s="9" t="e">
        <f t="shared" si="4"/>
        <v>#DIV/0!</v>
      </c>
      <c r="K123" s="73"/>
      <c r="L123" s="73"/>
      <c r="M123" s="5" t="str">
        <f t="shared" si="3"/>
        <v/>
      </c>
    </row>
    <row r="124" spans="1:13" hidden="1">
      <c r="B124" s="17"/>
      <c r="C124" s="17"/>
      <c r="D124" s="103"/>
      <c r="E124" s="28"/>
      <c r="F124" s="28"/>
      <c r="G124" s="19"/>
      <c r="H124" s="33"/>
      <c r="I124" s="30"/>
      <c r="J124" s="9" t="e">
        <f t="shared" si="4"/>
        <v>#DIV/0!</v>
      </c>
      <c r="K124" s="73"/>
      <c r="L124" s="73"/>
      <c r="M124" s="5" t="str">
        <f t="shared" si="3"/>
        <v/>
      </c>
    </row>
    <row r="125" spans="1:13" hidden="1">
      <c r="B125" s="17"/>
      <c r="C125" s="17"/>
      <c r="D125" s="103"/>
      <c r="E125" s="28"/>
      <c r="F125" s="28"/>
      <c r="G125" s="19"/>
      <c r="H125" s="33"/>
      <c r="I125" s="30"/>
      <c r="J125" s="43" t="e">
        <f t="shared" si="4"/>
        <v>#DIV/0!</v>
      </c>
      <c r="K125" s="18"/>
      <c r="L125" s="18"/>
      <c r="M125" s="5" t="str">
        <f t="shared" si="3"/>
        <v/>
      </c>
    </row>
    <row r="126" spans="1:13" hidden="1">
      <c r="B126" s="17"/>
      <c r="C126" s="17"/>
      <c r="D126" s="103"/>
      <c r="E126" s="28"/>
      <c r="F126" s="28"/>
      <c r="G126" s="19"/>
      <c r="H126" s="33"/>
      <c r="I126" s="30"/>
      <c r="J126" s="43" t="e">
        <f t="shared" si="4"/>
        <v>#DIV/0!</v>
      </c>
      <c r="K126" s="18"/>
      <c r="L126" s="18"/>
      <c r="M126" s="5" t="str">
        <f t="shared" si="3"/>
        <v/>
      </c>
    </row>
    <row r="127" spans="1:13" hidden="1">
      <c r="B127" s="17"/>
      <c r="C127" s="17"/>
      <c r="D127" s="103"/>
      <c r="E127" s="28"/>
      <c r="F127" s="28"/>
      <c r="G127" s="19"/>
      <c r="H127" s="33"/>
      <c r="I127" s="30"/>
      <c r="J127" s="9" t="e">
        <f t="shared" si="4"/>
        <v>#DIV/0!</v>
      </c>
      <c r="K127" s="18"/>
      <c r="L127" s="18"/>
      <c r="M127" s="5" t="str">
        <f t="shared" si="3"/>
        <v/>
      </c>
    </row>
    <row r="128" spans="1:13" hidden="1">
      <c r="A128" s="42"/>
      <c r="B128" s="17"/>
      <c r="C128" s="17"/>
      <c r="D128" s="103"/>
      <c r="E128" s="28"/>
      <c r="F128" s="28"/>
      <c r="G128" s="19"/>
      <c r="H128" s="33"/>
      <c r="I128" s="30"/>
      <c r="J128" s="43" t="e">
        <f t="shared" si="4"/>
        <v>#DIV/0!</v>
      </c>
      <c r="K128" s="18"/>
      <c r="L128" s="18"/>
      <c r="M128" s="5" t="str">
        <f t="shared" si="3"/>
        <v/>
      </c>
    </row>
    <row r="129" spans="1:13" hidden="1">
      <c r="A129" s="42"/>
      <c r="B129" s="17"/>
      <c r="C129" s="17"/>
      <c r="D129" s="103"/>
      <c r="E129" s="28"/>
      <c r="F129" s="28"/>
      <c r="G129" s="19"/>
      <c r="H129" s="33"/>
      <c r="I129" s="30"/>
      <c r="J129" s="43" t="e">
        <f t="shared" si="4"/>
        <v>#DIV/0!</v>
      </c>
      <c r="K129" s="18"/>
      <c r="L129" s="18"/>
      <c r="M129" s="5" t="str">
        <f t="shared" si="3"/>
        <v/>
      </c>
    </row>
    <row r="130" spans="1:13" hidden="1">
      <c r="B130" s="17"/>
      <c r="C130" s="17"/>
      <c r="D130" s="103"/>
      <c r="E130" s="28"/>
      <c r="F130" s="28"/>
      <c r="G130" s="19"/>
      <c r="H130" s="33"/>
      <c r="I130" s="30"/>
      <c r="J130" s="9" t="e">
        <f t="shared" si="4"/>
        <v>#DIV/0!</v>
      </c>
      <c r="K130" s="18"/>
      <c r="L130" s="18"/>
      <c r="M130" s="5" t="str">
        <f t="shared" si="3"/>
        <v/>
      </c>
    </row>
    <row r="131" spans="1:13" hidden="1">
      <c r="B131" s="17"/>
      <c r="C131" s="17"/>
      <c r="D131" s="103"/>
      <c r="E131" s="28"/>
      <c r="F131" s="28"/>
      <c r="G131" s="19"/>
      <c r="H131" s="33"/>
      <c r="I131" s="30"/>
      <c r="J131" s="9" t="e">
        <f t="shared" si="4"/>
        <v>#DIV/0!</v>
      </c>
      <c r="K131" s="18"/>
      <c r="L131" s="18"/>
      <c r="M131" s="5" t="str">
        <f t="shared" si="3"/>
        <v/>
      </c>
    </row>
    <row r="132" spans="1:13" hidden="1">
      <c r="B132" s="17"/>
      <c r="C132" s="17"/>
      <c r="D132" s="103"/>
      <c r="E132" s="28"/>
      <c r="F132" s="28"/>
      <c r="G132" s="19"/>
      <c r="H132" s="33"/>
      <c r="I132" s="30"/>
      <c r="J132" s="9" t="e">
        <f t="shared" si="4"/>
        <v>#DIV/0!</v>
      </c>
      <c r="K132" s="18"/>
      <c r="L132" s="18"/>
      <c r="M132" s="5" t="str">
        <f t="shared" si="3"/>
        <v/>
      </c>
    </row>
    <row r="133" spans="1:13" hidden="1">
      <c r="B133" s="17"/>
      <c r="C133" s="17"/>
      <c r="D133" s="103"/>
      <c r="E133" s="28"/>
      <c r="F133" s="28"/>
      <c r="G133" s="19"/>
      <c r="H133" s="33"/>
      <c r="I133" s="30"/>
      <c r="J133" s="9" t="e">
        <f t="shared" si="4"/>
        <v>#DIV/0!</v>
      </c>
      <c r="K133" s="18"/>
      <c r="L133" s="18"/>
      <c r="M133" s="5" t="str">
        <f t="shared" si="3"/>
        <v/>
      </c>
    </row>
    <row r="134" spans="1:13" hidden="1">
      <c r="B134" s="17"/>
      <c r="C134" s="17"/>
      <c r="D134" s="103"/>
      <c r="E134" s="28"/>
      <c r="F134" s="28"/>
      <c r="G134" s="19"/>
      <c r="H134" s="33"/>
      <c r="I134" s="30"/>
      <c r="J134" s="43" t="e">
        <f t="shared" si="4"/>
        <v>#DIV/0!</v>
      </c>
      <c r="K134" s="18"/>
      <c r="L134" s="18"/>
      <c r="M134" s="5" t="str">
        <f t="shared" si="3"/>
        <v/>
      </c>
    </row>
    <row r="135" spans="1:13" hidden="1">
      <c r="B135" s="17"/>
      <c r="C135" s="17"/>
      <c r="D135" s="103"/>
      <c r="E135" s="28"/>
      <c r="F135" s="28"/>
      <c r="G135" s="19"/>
      <c r="H135" s="33"/>
      <c r="I135" s="30"/>
      <c r="J135" s="43" t="e">
        <f t="shared" si="4"/>
        <v>#DIV/0!</v>
      </c>
      <c r="K135" s="18"/>
      <c r="L135" s="18"/>
      <c r="M135" s="5" t="str">
        <f t="shared" si="3"/>
        <v/>
      </c>
    </row>
    <row r="136" spans="1:13" hidden="1">
      <c r="B136" s="17"/>
      <c r="C136" s="17"/>
      <c r="D136" s="103"/>
      <c r="E136" s="28"/>
      <c r="F136" s="28"/>
      <c r="G136" s="19"/>
      <c r="H136" s="33"/>
      <c r="I136" s="30"/>
      <c r="J136" s="9" t="e">
        <f t="shared" si="4"/>
        <v>#DIV/0!</v>
      </c>
      <c r="K136" s="18"/>
      <c r="L136" s="18"/>
      <c r="M136" s="5" t="str">
        <f t="shared" ref="M136:M199" si="5">IF(ISBLANK(I136),"",H136)</f>
        <v/>
      </c>
    </row>
    <row r="137" spans="1:13" hidden="1">
      <c r="B137" s="17"/>
      <c r="C137" s="17"/>
      <c r="D137" s="103"/>
      <c r="E137" s="28"/>
      <c r="F137" s="28"/>
      <c r="G137" s="19"/>
      <c r="H137" s="33"/>
      <c r="I137" s="30"/>
      <c r="J137" s="43" t="e">
        <f t="shared" si="4"/>
        <v>#DIV/0!</v>
      </c>
      <c r="K137" s="18"/>
      <c r="L137" s="18"/>
      <c r="M137" s="5" t="str">
        <f t="shared" si="5"/>
        <v/>
      </c>
    </row>
    <row r="138" spans="1:13" hidden="1">
      <c r="A138" s="42"/>
      <c r="B138" s="17"/>
      <c r="C138" s="17"/>
      <c r="D138" s="103"/>
      <c r="E138" s="28"/>
      <c r="F138" s="28"/>
      <c r="G138" s="19"/>
      <c r="H138" s="33"/>
      <c r="I138" s="30"/>
      <c r="J138" s="43" t="e">
        <f t="shared" si="4"/>
        <v>#DIV/0!</v>
      </c>
      <c r="K138" s="18"/>
      <c r="L138" s="18"/>
      <c r="M138" s="5" t="str">
        <f t="shared" si="5"/>
        <v/>
      </c>
    </row>
    <row r="139" spans="1:13" hidden="1">
      <c r="A139" s="42"/>
      <c r="B139" s="17"/>
      <c r="C139" s="17"/>
      <c r="D139" s="103"/>
      <c r="E139" s="28"/>
      <c r="F139" s="28"/>
      <c r="G139" s="19"/>
      <c r="H139" s="33"/>
      <c r="I139" s="30"/>
      <c r="J139" s="9" t="e">
        <f t="shared" si="4"/>
        <v>#DIV/0!</v>
      </c>
      <c r="K139" s="18"/>
      <c r="L139" s="18"/>
      <c r="M139" s="5" t="str">
        <f t="shared" si="5"/>
        <v/>
      </c>
    </row>
    <row r="140" spans="1:13" hidden="1">
      <c r="B140" s="17"/>
      <c r="C140" s="17"/>
      <c r="D140" s="103"/>
      <c r="E140" s="28"/>
      <c r="F140" s="28"/>
      <c r="G140" s="19"/>
      <c r="H140" s="33"/>
      <c r="I140" s="30"/>
      <c r="J140" s="9" t="e">
        <f t="shared" si="4"/>
        <v>#DIV/0!</v>
      </c>
      <c r="K140" s="18"/>
      <c r="L140" s="18"/>
      <c r="M140" s="5" t="str">
        <f t="shared" si="5"/>
        <v/>
      </c>
    </row>
    <row r="141" spans="1:13" hidden="1">
      <c r="B141" s="17"/>
      <c r="C141" s="17"/>
      <c r="D141" s="103"/>
      <c r="E141" s="28"/>
      <c r="F141" s="28"/>
      <c r="G141" s="19"/>
      <c r="H141" s="33"/>
      <c r="I141" s="30"/>
      <c r="J141" s="9" t="e">
        <f t="shared" si="4"/>
        <v>#DIV/0!</v>
      </c>
      <c r="K141" s="18"/>
      <c r="L141" s="18"/>
      <c r="M141" s="5" t="str">
        <f t="shared" si="5"/>
        <v/>
      </c>
    </row>
    <row r="142" spans="1:13" hidden="1">
      <c r="B142" s="17"/>
      <c r="C142" s="17"/>
      <c r="D142" s="103"/>
      <c r="E142" s="28"/>
      <c r="F142" s="28"/>
      <c r="G142" s="19"/>
      <c r="H142" s="33"/>
      <c r="I142" s="30"/>
      <c r="J142" s="9" t="e">
        <f t="shared" si="4"/>
        <v>#DIV/0!</v>
      </c>
      <c r="K142" s="18"/>
      <c r="L142" s="18"/>
      <c r="M142" s="5" t="str">
        <f t="shared" si="5"/>
        <v/>
      </c>
    </row>
    <row r="143" spans="1:13" hidden="1">
      <c r="B143" s="17"/>
      <c r="C143" s="17"/>
      <c r="D143" s="103"/>
      <c r="E143" s="28"/>
      <c r="F143" s="28"/>
      <c r="G143" s="19"/>
      <c r="H143" s="33"/>
      <c r="I143" s="30"/>
      <c r="J143" s="43" t="e">
        <f t="shared" si="4"/>
        <v>#DIV/0!</v>
      </c>
      <c r="K143" s="18"/>
      <c r="L143" s="18"/>
      <c r="M143" s="5" t="str">
        <f t="shared" si="5"/>
        <v/>
      </c>
    </row>
    <row r="144" spans="1:13" hidden="1">
      <c r="B144" s="17"/>
      <c r="C144" s="17"/>
      <c r="D144" s="103"/>
      <c r="E144" s="28"/>
      <c r="F144" s="28"/>
      <c r="G144" s="19"/>
      <c r="H144" s="33"/>
      <c r="I144" s="30"/>
      <c r="J144" s="43" t="e">
        <f t="shared" si="4"/>
        <v>#DIV/0!</v>
      </c>
      <c r="K144" s="18"/>
      <c r="L144" s="18"/>
      <c r="M144" s="5" t="str">
        <f t="shared" si="5"/>
        <v/>
      </c>
    </row>
    <row r="145" spans="1:13" hidden="1">
      <c r="B145" s="17"/>
      <c r="C145" s="17"/>
      <c r="D145" s="103"/>
      <c r="E145" s="28"/>
      <c r="F145" s="28"/>
      <c r="G145" s="19"/>
      <c r="H145" s="33"/>
      <c r="I145" s="30"/>
      <c r="J145" s="9" t="e">
        <f t="shared" si="4"/>
        <v>#DIV/0!</v>
      </c>
      <c r="K145" s="18"/>
      <c r="L145" s="18"/>
      <c r="M145" s="5" t="str">
        <f t="shared" si="5"/>
        <v/>
      </c>
    </row>
    <row r="146" spans="1:13" hidden="1">
      <c r="B146" s="17"/>
      <c r="C146" s="17"/>
      <c r="D146" s="103"/>
      <c r="E146" s="28"/>
      <c r="F146" s="28"/>
      <c r="G146" s="19"/>
      <c r="H146" s="33"/>
      <c r="I146" s="30"/>
      <c r="J146" s="43" t="e">
        <f t="shared" si="4"/>
        <v>#DIV/0!</v>
      </c>
      <c r="K146" s="18"/>
      <c r="L146" s="18"/>
      <c r="M146" s="5" t="str">
        <f t="shared" si="5"/>
        <v/>
      </c>
    </row>
    <row r="147" spans="1:13" hidden="1">
      <c r="B147" s="17"/>
      <c r="C147" s="17"/>
      <c r="D147" s="103"/>
      <c r="E147" s="28"/>
      <c r="F147" s="28"/>
      <c r="G147" s="19"/>
      <c r="H147" s="33"/>
      <c r="I147" s="30"/>
      <c r="J147" s="43" t="e">
        <f t="shared" si="4"/>
        <v>#DIV/0!</v>
      </c>
      <c r="K147" s="18"/>
      <c r="L147" s="18"/>
      <c r="M147" s="5" t="str">
        <f t="shared" si="5"/>
        <v/>
      </c>
    </row>
    <row r="148" spans="1:13" hidden="1">
      <c r="A148" s="42"/>
      <c r="B148" s="17"/>
      <c r="C148" s="17"/>
      <c r="D148" s="103"/>
      <c r="E148" s="28"/>
      <c r="F148" s="28"/>
      <c r="G148" s="19"/>
      <c r="H148" s="33"/>
      <c r="I148" s="30"/>
      <c r="J148" s="9" t="e">
        <f t="shared" si="4"/>
        <v>#DIV/0!</v>
      </c>
      <c r="K148" s="18"/>
      <c r="L148" s="18"/>
      <c r="M148" s="5" t="str">
        <f t="shared" si="5"/>
        <v/>
      </c>
    </row>
    <row r="149" spans="1:13" hidden="1">
      <c r="A149" s="42"/>
      <c r="B149" s="17"/>
      <c r="C149" s="17"/>
      <c r="D149" s="103"/>
      <c r="E149" s="28"/>
      <c r="F149" s="28"/>
      <c r="G149" s="19"/>
      <c r="H149" s="33"/>
      <c r="I149" s="30"/>
      <c r="J149" s="9" t="e">
        <f t="shared" si="4"/>
        <v>#DIV/0!</v>
      </c>
      <c r="K149" s="18"/>
      <c r="L149" s="18"/>
      <c r="M149" s="5" t="str">
        <f t="shared" si="5"/>
        <v/>
      </c>
    </row>
    <row r="150" spans="1:13" hidden="1">
      <c r="B150" s="17"/>
      <c r="C150" s="17"/>
      <c r="D150" s="103"/>
      <c r="E150" s="28"/>
      <c r="F150" s="28"/>
      <c r="G150" s="19"/>
      <c r="H150" s="33"/>
      <c r="I150" s="30"/>
      <c r="J150" s="9" t="e">
        <f t="shared" si="4"/>
        <v>#DIV/0!</v>
      </c>
      <c r="K150" s="18"/>
      <c r="L150" s="18"/>
      <c r="M150" s="5" t="str">
        <f t="shared" si="5"/>
        <v/>
      </c>
    </row>
    <row r="151" spans="1:13" hidden="1">
      <c r="B151" s="17"/>
      <c r="C151" s="17"/>
      <c r="D151" s="103"/>
      <c r="E151" s="28"/>
      <c r="F151" s="28"/>
      <c r="G151" s="19"/>
      <c r="H151" s="33"/>
      <c r="I151" s="30"/>
      <c r="J151" s="9" t="e">
        <f t="shared" si="4"/>
        <v>#DIV/0!</v>
      </c>
      <c r="K151" s="18"/>
      <c r="L151" s="18"/>
      <c r="M151" s="5" t="str">
        <f t="shared" si="5"/>
        <v/>
      </c>
    </row>
    <row r="152" spans="1:13" hidden="1">
      <c r="B152" s="17"/>
      <c r="C152" s="17"/>
      <c r="D152" s="103"/>
      <c r="E152" s="28"/>
      <c r="F152" s="28"/>
      <c r="G152" s="19"/>
      <c r="H152" s="33"/>
      <c r="I152" s="30"/>
      <c r="J152" s="43" t="e">
        <f t="shared" si="4"/>
        <v>#DIV/0!</v>
      </c>
      <c r="K152" s="18"/>
      <c r="L152" s="18"/>
      <c r="M152" s="5" t="str">
        <f t="shared" si="5"/>
        <v/>
      </c>
    </row>
    <row r="153" spans="1:13" hidden="1">
      <c r="B153" s="17"/>
      <c r="C153" s="17"/>
      <c r="D153" s="103"/>
      <c r="E153" s="28"/>
      <c r="F153" s="28"/>
      <c r="G153" s="19"/>
      <c r="H153" s="33"/>
      <c r="I153" s="30"/>
      <c r="J153" s="43" t="e">
        <f t="shared" si="4"/>
        <v>#DIV/0!</v>
      </c>
      <c r="K153" s="18"/>
      <c r="L153" s="18"/>
      <c r="M153" s="5" t="str">
        <f t="shared" si="5"/>
        <v/>
      </c>
    </row>
    <row r="154" spans="1:13" hidden="1">
      <c r="B154" s="17"/>
      <c r="C154" s="17"/>
      <c r="D154" s="103"/>
      <c r="E154" s="28"/>
      <c r="F154" s="28"/>
      <c r="G154" s="19"/>
      <c r="H154" s="33"/>
      <c r="I154" s="30"/>
      <c r="J154" s="9" t="e">
        <f t="shared" ref="J154:J217" si="6">H154/I154</f>
        <v>#DIV/0!</v>
      </c>
      <c r="K154" s="18"/>
      <c r="L154" s="18"/>
      <c r="M154" s="5" t="str">
        <f t="shared" si="5"/>
        <v/>
      </c>
    </row>
    <row r="155" spans="1:13" hidden="1">
      <c r="B155" s="17"/>
      <c r="C155" s="17"/>
      <c r="D155" s="103"/>
      <c r="E155" s="28"/>
      <c r="F155" s="28"/>
      <c r="G155" s="19"/>
      <c r="H155" s="33"/>
      <c r="I155" s="30"/>
      <c r="J155" s="43" t="e">
        <f t="shared" si="6"/>
        <v>#DIV/0!</v>
      </c>
      <c r="K155" s="18"/>
      <c r="L155" s="18"/>
      <c r="M155" s="5" t="str">
        <f t="shared" si="5"/>
        <v/>
      </c>
    </row>
    <row r="156" spans="1:13" hidden="1">
      <c r="B156" s="17"/>
      <c r="C156" s="17"/>
      <c r="D156" s="103"/>
      <c r="E156" s="28"/>
      <c r="F156" s="28"/>
      <c r="G156" s="19"/>
      <c r="H156" s="33"/>
      <c r="I156" s="30"/>
      <c r="J156" s="43" t="e">
        <f t="shared" si="6"/>
        <v>#DIV/0!</v>
      </c>
      <c r="K156" s="18"/>
      <c r="L156" s="18"/>
      <c r="M156" s="5" t="str">
        <f t="shared" si="5"/>
        <v/>
      </c>
    </row>
    <row r="157" spans="1:13" hidden="1">
      <c r="B157" s="17"/>
      <c r="C157" s="17"/>
      <c r="D157" s="103"/>
      <c r="E157" s="28"/>
      <c r="F157" s="28"/>
      <c r="G157" s="19"/>
      <c r="H157" s="33"/>
      <c r="I157" s="30"/>
      <c r="J157" s="9" t="e">
        <f t="shared" si="6"/>
        <v>#DIV/0!</v>
      </c>
      <c r="K157" s="18"/>
      <c r="L157" s="18"/>
      <c r="M157" s="5" t="str">
        <f t="shared" si="5"/>
        <v/>
      </c>
    </row>
    <row r="158" spans="1:13" hidden="1">
      <c r="A158" s="42"/>
      <c r="B158" s="17"/>
      <c r="C158" s="17"/>
      <c r="D158" s="103"/>
      <c r="E158" s="28"/>
      <c r="F158" s="28"/>
      <c r="G158" s="19"/>
      <c r="H158" s="33"/>
      <c r="I158" s="30"/>
      <c r="J158" s="9" t="e">
        <f t="shared" si="6"/>
        <v>#DIV/0!</v>
      </c>
      <c r="K158" s="18"/>
      <c r="L158" s="18"/>
      <c r="M158" s="5" t="str">
        <f t="shared" si="5"/>
        <v/>
      </c>
    </row>
    <row r="159" spans="1:13" hidden="1">
      <c r="A159" s="42"/>
      <c r="B159" s="17"/>
      <c r="C159" s="17"/>
      <c r="D159" s="103"/>
      <c r="E159" s="28"/>
      <c r="F159" s="28"/>
      <c r="G159" s="19"/>
      <c r="H159" s="33"/>
      <c r="I159" s="30"/>
      <c r="J159" s="9" t="e">
        <f t="shared" si="6"/>
        <v>#DIV/0!</v>
      </c>
      <c r="K159" s="18"/>
      <c r="L159" s="18"/>
      <c r="M159" s="5" t="str">
        <f t="shared" si="5"/>
        <v/>
      </c>
    </row>
    <row r="160" spans="1:13" hidden="1">
      <c r="B160" s="17"/>
      <c r="C160" s="17"/>
      <c r="D160" s="103"/>
      <c r="E160" s="28"/>
      <c r="F160" s="28"/>
      <c r="G160" s="19"/>
      <c r="H160" s="33"/>
      <c r="I160" s="30"/>
      <c r="J160" s="9" t="e">
        <f t="shared" si="6"/>
        <v>#DIV/0!</v>
      </c>
      <c r="K160" s="18"/>
      <c r="L160" s="18"/>
      <c r="M160" s="5" t="str">
        <f t="shared" si="5"/>
        <v/>
      </c>
    </row>
    <row r="161" spans="1:13" hidden="1">
      <c r="B161" s="17"/>
      <c r="C161" s="17"/>
      <c r="D161" s="103"/>
      <c r="E161" s="28"/>
      <c r="F161" s="28"/>
      <c r="G161" s="19"/>
      <c r="H161" s="33"/>
      <c r="I161" s="30"/>
      <c r="J161" s="43" t="e">
        <f t="shared" si="6"/>
        <v>#DIV/0!</v>
      </c>
      <c r="K161" s="18"/>
      <c r="L161" s="18"/>
      <c r="M161" s="5" t="str">
        <f t="shared" si="5"/>
        <v/>
      </c>
    </row>
    <row r="162" spans="1:13" hidden="1">
      <c r="B162" s="17"/>
      <c r="C162" s="17"/>
      <c r="D162" s="103"/>
      <c r="E162" s="28"/>
      <c r="F162" s="28"/>
      <c r="G162" s="19"/>
      <c r="H162" s="33"/>
      <c r="I162" s="30"/>
      <c r="J162" s="43" t="e">
        <f t="shared" si="6"/>
        <v>#DIV/0!</v>
      </c>
      <c r="K162" s="18"/>
      <c r="L162" s="18"/>
      <c r="M162" s="5" t="str">
        <f t="shared" si="5"/>
        <v/>
      </c>
    </row>
    <row r="163" spans="1:13" hidden="1">
      <c r="B163" s="17"/>
      <c r="C163" s="17"/>
      <c r="D163" s="103"/>
      <c r="E163" s="28"/>
      <c r="F163" s="28"/>
      <c r="G163" s="19"/>
      <c r="H163" s="33"/>
      <c r="I163" s="30"/>
      <c r="J163" s="9" t="e">
        <f t="shared" si="6"/>
        <v>#DIV/0!</v>
      </c>
      <c r="K163" s="18"/>
      <c r="L163" s="18"/>
      <c r="M163" s="5" t="str">
        <f t="shared" si="5"/>
        <v/>
      </c>
    </row>
    <row r="164" spans="1:13" hidden="1">
      <c r="B164" s="17"/>
      <c r="C164" s="17"/>
      <c r="D164" s="103"/>
      <c r="E164" s="28"/>
      <c r="F164" s="28"/>
      <c r="G164" s="19"/>
      <c r="H164" s="33"/>
      <c r="I164" s="30"/>
      <c r="J164" s="43" t="e">
        <f t="shared" si="6"/>
        <v>#DIV/0!</v>
      </c>
      <c r="K164" s="18"/>
      <c r="L164" s="18"/>
      <c r="M164" s="5" t="str">
        <f t="shared" si="5"/>
        <v/>
      </c>
    </row>
    <row r="165" spans="1:13" hidden="1">
      <c r="B165" s="17"/>
      <c r="C165" s="17"/>
      <c r="D165" s="103"/>
      <c r="E165" s="28"/>
      <c r="F165" s="28"/>
      <c r="G165" s="19"/>
      <c r="H165" s="33"/>
      <c r="I165" s="30"/>
      <c r="J165" s="43" t="e">
        <f t="shared" si="6"/>
        <v>#DIV/0!</v>
      </c>
      <c r="K165" s="18"/>
      <c r="L165" s="18"/>
      <c r="M165" s="5" t="str">
        <f t="shared" si="5"/>
        <v/>
      </c>
    </row>
    <row r="166" spans="1:13" hidden="1">
      <c r="B166" s="17"/>
      <c r="C166" s="17"/>
      <c r="D166" s="103"/>
      <c r="E166" s="28"/>
      <c r="F166" s="28"/>
      <c r="G166" s="19"/>
      <c r="H166" s="33"/>
      <c r="I166" s="30"/>
      <c r="J166" s="9" t="e">
        <f t="shared" si="6"/>
        <v>#DIV/0!</v>
      </c>
      <c r="K166" s="18"/>
      <c r="L166" s="18"/>
      <c r="M166" s="5" t="str">
        <f t="shared" si="5"/>
        <v/>
      </c>
    </row>
    <row r="167" spans="1:13" hidden="1">
      <c r="B167" s="17"/>
      <c r="C167" s="17"/>
      <c r="D167" s="103"/>
      <c r="E167" s="28"/>
      <c r="F167" s="28"/>
      <c r="G167" s="19"/>
      <c r="H167" s="33"/>
      <c r="I167" s="30"/>
      <c r="J167" s="9" t="e">
        <f t="shared" si="6"/>
        <v>#DIV/0!</v>
      </c>
      <c r="K167" s="18"/>
      <c r="L167" s="18"/>
      <c r="M167" s="5" t="str">
        <f t="shared" si="5"/>
        <v/>
      </c>
    </row>
    <row r="168" spans="1:13" hidden="1">
      <c r="A168" s="42"/>
      <c r="B168" s="17"/>
      <c r="C168" s="17"/>
      <c r="D168" s="103"/>
      <c r="E168" s="28"/>
      <c r="F168" s="28"/>
      <c r="G168" s="19"/>
      <c r="H168" s="33"/>
      <c r="I168" s="30"/>
      <c r="J168" s="9" t="e">
        <f t="shared" si="6"/>
        <v>#DIV/0!</v>
      </c>
      <c r="K168" s="18"/>
      <c r="L168" s="18"/>
      <c r="M168" s="5" t="str">
        <f t="shared" si="5"/>
        <v/>
      </c>
    </row>
    <row r="169" spans="1:13" hidden="1">
      <c r="A169" s="42"/>
      <c r="B169" s="17"/>
      <c r="C169" s="17"/>
      <c r="D169" s="103"/>
      <c r="E169" s="28"/>
      <c r="F169" s="28"/>
      <c r="G169" s="19"/>
      <c r="H169" s="33"/>
      <c r="I169" s="30"/>
      <c r="J169" s="9" t="e">
        <f t="shared" si="6"/>
        <v>#DIV/0!</v>
      </c>
      <c r="K169" s="18"/>
      <c r="L169" s="18"/>
      <c r="M169" s="5" t="str">
        <f t="shared" si="5"/>
        <v/>
      </c>
    </row>
    <row r="170" spans="1:13" hidden="1">
      <c r="B170" s="17"/>
      <c r="C170" s="17"/>
      <c r="D170" s="103"/>
      <c r="E170" s="28"/>
      <c r="F170" s="28"/>
      <c r="G170" s="19"/>
      <c r="H170" s="33"/>
      <c r="I170" s="30"/>
      <c r="J170" s="43" t="e">
        <f t="shared" si="6"/>
        <v>#DIV/0!</v>
      </c>
      <c r="K170" s="18"/>
      <c r="L170" s="18"/>
      <c r="M170" s="5" t="str">
        <f t="shared" si="5"/>
        <v/>
      </c>
    </row>
    <row r="171" spans="1:13" hidden="1">
      <c r="B171" s="17"/>
      <c r="C171" s="17"/>
      <c r="D171" s="103"/>
      <c r="E171" s="28"/>
      <c r="F171" s="28"/>
      <c r="G171" s="19"/>
      <c r="H171" s="33"/>
      <c r="I171" s="30"/>
      <c r="J171" s="43" t="e">
        <f t="shared" si="6"/>
        <v>#DIV/0!</v>
      </c>
      <c r="K171" s="18"/>
      <c r="L171" s="18"/>
      <c r="M171" s="5" t="str">
        <f t="shared" si="5"/>
        <v/>
      </c>
    </row>
    <row r="172" spans="1:13" hidden="1">
      <c r="B172" s="17"/>
      <c r="C172" s="17"/>
      <c r="D172" s="103"/>
      <c r="E172" s="28"/>
      <c r="F172" s="28"/>
      <c r="G172" s="19"/>
      <c r="H172" s="33"/>
      <c r="I172" s="30"/>
      <c r="J172" s="9" t="e">
        <f t="shared" si="6"/>
        <v>#DIV/0!</v>
      </c>
      <c r="K172" s="18"/>
      <c r="L172" s="18"/>
      <c r="M172" s="5" t="str">
        <f t="shared" si="5"/>
        <v/>
      </c>
    </row>
    <row r="173" spans="1:13" hidden="1">
      <c r="B173" s="17"/>
      <c r="C173" s="17"/>
      <c r="D173" s="103"/>
      <c r="E173" s="28"/>
      <c r="F173" s="28"/>
      <c r="G173" s="19"/>
      <c r="H173" s="33"/>
      <c r="I173" s="30"/>
      <c r="J173" s="43" t="e">
        <f t="shared" si="6"/>
        <v>#DIV/0!</v>
      </c>
      <c r="K173" s="18"/>
      <c r="L173" s="18"/>
      <c r="M173" s="5" t="str">
        <f t="shared" si="5"/>
        <v/>
      </c>
    </row>
    <row r="174" spans="1:13" hidden="1">
      <c r="B174" s="17"/>
      <c r="C174" s="17"/>
      <c r="D174" s="103"/>
      <c r="E174" s="28"/>
      <c r="F174" s="28"/>
      <c r="G174" s="19"/>
      <c r="H174" s="33"/>
      <c r="I174" s="30"/>
      <c r="J174" s="43" t="e">
        <f t="shared" si="6"/>
        <v>#DIV/0!</v>
      </c>
      <c r="K174" s="18"/>
      <c r="L174" s="18"/>
      <c r="M174" s="5" t="str">
        <f t="shared" si="5"/>
        <v/>
      </c>
    </row>
    <row r="175" spans="1:13" hidden="1">
      <c r="B175" s="17"/>
      <c r="C175" s="17"/>
      <c r="D175" s="103"/>
      <c r="E175" s="28"/>
      <c r="F175" s="28"/>
      <c r="G175" s="19"/>
      <c r="H175" s="33"/>
      <c r="I175" s="30"/>
      <c r="J175" s="9" t="e">
        <f t="shared" si="6"/>
        <v>#DIV/0!</v>
      </c>
      <c r="K175" s="18"/>
      <c r="L175" s="18"/>
      <c r="M175" s="5" t="str">
        <f t="shared" si="5"/>
        <v/>
      </c>
    </row>
    <row r="176" spans="1:13" hidden="1">
      <c r="B176" s="17"/>
      <c r="C176" s="17"/>
      <c r="D176" s="103"/>
      <c r="E176" s="28"/>
      <c r="F176" s="28"/>
      <c r="G176" s="19"/>
      <c r="H176" s="33"/>
      <c r="I176" s="30"/>
      <c r="J176" s="9" t="e">
        <f t="shared" si="6"/>
        <v>#DIV/0!</v>
      </c>
      <c r="K176" s="18"/>
      <c r="L176" s="18"/>
      <c r="M176" s="5" t="str">
        <f t="shared" si="5"/>
        <v/>
      </c>
    </row>
    <row r="177" spans="1:13" hidden="1">
      <c r="B177" s="17"/>
      <c r="C177" s="17"/>
      <c r="D177" s="103"/>
      <c r="E177" s="28"/>
      <c r="F177" s="28"/>
      <c r="G177" s="19"/>
      <c r="H177" s="33"/>
      <c r="I177" s="30"/>
      <c r="J177" s="9" t="e">
        <f t="shared" si="6"/>
        <v>#DIV/0!</v>
      </c>
      <c r="K177" s="18"/>
      <c r="L177" s="18"/>
      <c r="M177" s="5" t="str">
        <f t="shared" si="5"/>
        <v/>
      </c>
    </row>
    <row r="178" spans="1:13" hidden="1">
      <c r="A178" s="42"/>
      <c r="B178" s="17"/>
      <c r="C178" s="17"/>
      <c r="D178" s="103"/>
      <c r="E178" s="28"/>
      <c r="F178" s="28"/>
      <c r="G178" s="19"/>
      <c r="H178" s="33"/>
      <c r="I178" s="30"/>
      <c r="J178" s="9" t="e">
        <f t="shared" si="6"/>
        <v>#DIV/0!</v>
      </c>
      <c r="K178" s="18"/>
      <c r="L178" s="18"/>
      <c r="M178" s="5" t="str">
        <f t="shared" si="5"/>
        <v/>
      </c>
    </row>
    <row r="179" spans="1:13" hidden="1">
      <c r="A179" s="42"/>
      <c r="B179" s="17"/>
      <c r="C179" s="17"/>
      <c r="D179" s="103"/>
      <c r="E179" s="28"/>
      <c r="F179" s="28"/>
      <c r="G179" s="19"/>
      <c r="H179" s="33"/>
      <c r="I179" s="30"/>
      <c r="J179" s="43" t="e">
        <f t="shared" si="6"/>
        <v>#DIV/0!</v>
      </c>
      <c r="K179" s="18"/>
      <c r="L179" s="18"/>
      <c r="M179" s="5" t="str">
        <f t="shared" si="5"/>
        <v/>
      </c>
    </row>
    <row r="180" spans="1:13" hidden="1">
      <c r="B180" s="17"/>
      <c r="C180" s="17"/>
      <c r="D180" s="103"/>
      <c r="E180" s="28"/>
      <c r="F180" s="28"/>
      <c r="G180" s="19"/>
      <c r="H180" s="33"/>
      <c r="I180" s="30"/>
      <c r="J180" s="43" t="e">
        <f t="shared" si="6"/>
        <v>#DIV/0!</v>
      </c>
      <c r="K180" s="18"/>
      <c r="L180" s="18"/>
      <c r="M180" s="5" t="str">
        <f t="shared" si="5"/>
        <v/>
      </c>
    </row>
    <row r="181" spans="1:13" hidden="1">
      <c r="B181" s="17"/>
      <c r="C181" s="17"/>
      <c r="D181" s="103"/>
      <c r="E181" s="28"/>
      <c r="F181" s="28"/>
      <c r="G181" s="19"/>
      <c r="H181" s="33"/>
      <c r="I181" s="30"/>
      <c r="J181" s="9" t="e">
        <f t="shared" si="6"/>
        <v>#DIV/0!</v>
      </c>
      <c r="K181" s="18"/>
      <c r="L181" s="18"/>
      <c r="M181" s="5" t="str">
        <f t="shared" si="5"/>
        <v/>
      </c>
    </row>
    <row r="182" spans="1:13" hidden="1">
      <c r="B182" s="17"/>
      <c r="C182" s="17"/>
      <c r="D182" s="103"/>
      <c r="E182" s="28"/>
      <c r="F182" s="28"/>
      <c r="G182" s="19"/>
      <c r="H182" s="33"/>
      <c r="I182" s="30"/>
      <c r="J182" s="43" t="e">
        <f t="shared" si="6"/>
        <v>#DIV/0!</v>
      </c>
      <c r="K182" s="18"/>
      <c r="L182" s="18"/>
      <c r="M182" s="5" t="str">
        <f t="shared" si="5"/>
        <v/>
      </c>
    </row>
    <row r="183" spans="1:13" hidden="1">
      <c r="B183" s="17"/>
      <c r="C183" s="17"/>
      <c r="D183" s="103"/>
      <c r="E183" s="28"/>
      <c r="F183" s="28"/>
      <c r="G183" s="19"/>
      <c r="H183" s="33"/>
      <c r="I183" s="30"/>
      <c r="J183" s="43" t="e">
        <f t="shared" si="6"/>
        <v>#DIV/0!</v>
      </c>
      <c r="K183" s="18"/>
      <c r="L183" s="18"/>
      <c r="M183" s="5" t="str">
        <f t="shared" si="5"/>
        <v/>
      </c>
    </row>
    <row r="184" spans="1:13" hidden="1">
      <c r="B184" s="17"/>
      <c r="C184" s="17"/>
      <c r="D184" s="103"/>
      <c r="E184" s="28"/>
      <c r="F184" s="28"/>
      <c r="G184" s="19"/>
      <c r="H184" s="33"/>
      <c r="I184" s="30"/>
      <c r="J184" s="9" t="e">
        <f t="shared" si="6"/>
        <v>#DIV/0!</v>
      </c>
      <c r="K184" s="18"/>
      <c r="L184" s="18"/>
      <c r="M184" s="5" t="str">
        <f t="shared" si="5"/>
        <v/>
      </c>
    </row>
    <row r="185" spans="1:13" hidden="1">
      <c r="B185" s="17"/>
      <c r="C185" s="17"/>
      <c r="D185" s="103"/>
      <c r="E185" s="28"/>
      <c r="F185" s="28"/>
      <c r="G185" s="19"/>
      <c r="H185" s="33"/>
      <c r="I185" s="30"/>
      <c r="J185" s="9" t="e">
        <f t="shared" si="6"/>
        <v>#DIV/0!</v>
      </c>
      <c r="K185" s="18"/>
      <c r="L185" s="18"/>
      <c r="M185" s="5" t="str">
        <f t="shared" si="5"/>
        <v/>
      </c>
    </row>
    <row r="186" spans="1:13" hidden="1">
      <c r="B186" s="17"/>
      <c r="C186" s="17"/>
      <c r="D186" s="103"/>
      <c r="E186" s="28"/>
      <c r="F186" s="28"/>
      <c r="G186" s="19"/>
      <c r="H186" s="33"/>
      <c r="I186" s="30"/>
      <c r="J186" s="9" t="e">
        <f t="shared" si="6"/>
        <v>#DIV/0!</v>
      </c>
      <c r="K186" s="18"/>
      <c r="L186" s="18"/>
      <c r="M186" s="5" t="str">
        <f t="shared" si="5"/>
        <v/>
      </c>
    </row>
    <row r="187" spans="1:13" hidden="1">
      <c r="B187" s="17"/>
      <c r="C187" s="17"/>
      <c r="D187" s="103"/>
      <c r="E187" s="28"/>
      <c r="F187" s="28"/>
      <c r="G187" s="19"/>
      <c r="H187" s="33"/>
      <c r="I187" s="30"/>
      <c r="J187" s="9" t="e">
        <f t="shared" si="6"/>
        <v>#DIV/0!</v>
      </c>
      <c r="K187" s="18"/>
      <c r="L187" s="18"/>
      <c r="M187" s="5" t="str">
        <f t="shared" si="5"/>
        <v/>
      </c>
    </row>
    <row r="188" spans="1:13" hidden="1">
      <c r="A188" s="42"/>
      <c r="B188" s="17"/>
      <c r="C188" s="17"/>
      <c r="D188" s="103"/>
      <c r="E188" s="28"/>
      <c r="F188" s="28"/>
      <c r="G188" s="19"/>
      <c r="H188" s="33"/>
      <c r="I188" s="30"/>
      <c r="J188" s="43" t="e">
        <f t="shared" si="6"/>
        <v>#DIV/0!</v>
      </c>
      <c r="K188" s="18"/>
      <c r="L188" s="18"/>
      <c r="M188" s="5" t="str">
        <f t="shared" si="5"/>
        <v/>
      </c>
    </row>
    <row r="189" spans="1:13" hidden="1">
      <c r="A189" s="42"/>
      <c r="B189" s="17"/>
      <c r="C189" s="17"/>
      <c r="D189" s="103"/>
      <c r="E189" s="28"/>
      <c r="F189" s="28"/>
      <c r="G189" s="19"/>
      <c r="H189" s="33"/>
      <c r="I189" s="30"/>
      <c r="J189" s="43" t="e">
        <f t="shared" si="6"/>
        <v>#DIV/0!</v>
      </c>
      <c r="K189" s="18"/>
      <c r="L189" s="18"/>
      <c r="M189" s="5" t="str">
        <f t="shared" si="5"/>
        <v/>
      </c>
    </row>
    <row r="190" spans="1:13" hidden="1">
      <c r="B190" s="17"/>
      <c r="C190" s="17"/>
      <c r="D190" s="103"/>
      <c r="E190" s="28"/>
      <c r="F190" s="28"/>
      <c r="G190" s="19"/>
      <c r="H190" s="33"/>
      <c r="I190" s="30"/>
      <c r="J190" s="9" t="e">
        <f t="shared" si="6"/>
        <v>#DIV/0!</v>
      </c>
      <c r="K190" s="18"/>
      <c r="L190" s="18"/>
      <c r="M190" s="5" t="str">
        <f t="shared" si="5"/>
        <v/>
      </c>
    </row>
    <row r="191" spans="1:13" hidden="1">
      <c r="B191" s="17"/>
      <c r="C191" s="17"/>
      <c r="D191" s="103"/>
      <c r="E191" s="28"/>
      <c r="F191" s="28"/>
      <c r="G191" s="19"/>
      <c r="H191" s="33"/>
      <c r="I191" s="30"/>
      <c r="J191" s="43" t="e">
        <f t="shared" si="6"/>
        <v>#DIV/0!</v>
      </c>
      <c r="K191" s="18"/>
      <c r="L191" s="18"/>
      <c r="M191" s="5" t="str">
        <f t="shared" si="5"/>
        <v/>
      </c>
    </row>
    <row r="192" spans="1:13" hidden="1">
      <c r="B192" s="17"/>
      <c r="C192" s="17"/>
      <c r="D192" s="103"/>
      <c r="E192" s="28"/>
      <c r="F192" s="28"/>
      <c r="G192" s="19"/>
      <c r="H192" s="33"/>
      <c r="I192" s="30"/>
      <c r="J192" s="43" t="e">
        <f t="shared" si="6"/>
        <v>#DIV/0!</v>
      </c>
      <c r="K192" s="18"/>
      <c r="L192" s="18"/>
      <c r="M192" s="5" t="str">
        <f t="shared" si="5"/>
        <v/>
      </c>
    </row>
    <row r="193" spans="1:13" hidden="1">
      <c r="B193" s="17"/>
      <c r="C193" s="17"/>
      <c r="D193" s="103"/>
      <c r="E193" s="28"/>
      <c r="F193" s="28"/>
      <c r="G193" s="19"/>
      <c r="H193" s="33"/>
      <c r="I193" s="30"/>
      <c r="J193" s="9" t="e">
        <f t="shared" si="6"/>
        <v>#DIV/0!</v>
      </c>
      <c r="K193" s="18"/>
      <c r="L193" s="18"/>
      <c r="M193" s="5" t="str">
        <f t="shared" si="5"/>
        <v/>
      </c>
    </row>
    <row r="194" spans="1:13" hidden="1">
      <c r="B194" s="17"/>
      <c r="C194" s="17"/>
      <c r="D194" s="103"/>
      <c r="E194" s="28"/>
      <c r="F194" s="28"/>
      <c r="G194" s="19"/>
      <c r="H194" s="33"/>
      <c r="I194" s="30"/>
      <c r="J194" s="9" t="e">
        <f t="shared" si="6"/>
        <v>#DIV/0!</v>
      </c>
      <c r="K194" s="18"/>
      <c r="L194" s="18"/>
      <c r="M194" s="5" t="str">
        <f t="shared" si="5"/>
        <v/>
      </c>
    </row>
    <row r="195" spans="1:13" hidden="1">
      <c r="B195" s="17"/>
      <c r="C195" s="17"/>
      <c r="D195" s="103"/>
      <c r="E195" s="28"/>
      <c r="F195" s="28"/>
      <c r="G195" s="19"/>
      <c r="H195" s="33"/>
      <c r="I195" s="30"/>
      <c r="J195" s="9" t="e">
        <f t="shared" si="6"/>
        <v>#DIV/0!</v>
      </c>
      <c r="K195" s="18"/>
      <c r="L195" s="18"/>
      <c r="M195" s="5" t="str">
        <f t="shared" si="5"/>
        <v/>
      </c>
    </row>
    <row r="196" spans="1:13" hidden="1">
      <c r="B196" s="17"/>
      <c r="C196" s="17"/>
      <c r="D196" s="103"/>
      <c r="E196" s="28"/>
      <c r="F196" s="28"/>
      <c r="G196" s="19"/>
      <c r="H196" s="33"/>
      <c r="I196" s="30"/>
      <c r="J196" s="9" t="e">
        <f t="shared" si="6"/>
        <v>#DIV/0!</v>
      </c>
      <c r="K196" s="18"/>
      <c r="L196" s="18"/>
      <c r="M196" s="5" t="str">
        <f t="shared" si="5"/>
        <v/>
      </c>
    </row>
    <row r="197" spans="1:13" hidden="1">
      <c r="B197" s="17"/>
      <c r="C197" s="17"/>
      <c r="D197" s="103"/>
      <c r="E197" s="28"/>
      <c r="F197" s="28"/>
      <c r="G197" s="19"/>
      <c r="H197" s="33"/>
      <c r="I197" s="30"/>
      <c r="J197" s="43" t="e">
        <f t="shared" si="6"/>
        <v>#DIV/0!</v>
      </c>
      <c r="K197" s="18"/>
      <c r="L197" s="18"/>
      <c r="M197" s="5" t="str">
        <f t="shared" si="5"/>
        <v/>
      </c>
    </row>
    <row r="198" spans="1:13" hidden="1">
      <c r="A198" s="42"/>
      <c r="B198" s="17"/>
      <c r="C198" s="17"/>
      <c r="D198" s="103"/>
      <c r="E198" s="28"/>
      <c r="F198" s="28"/>
      <c r="G198" s="19"/>
      <c r="H198" s="33"/>
      <c r="I198" s="30"/>
      <c r="J198" s="43" t="e">
        <f t="shared" si="6"/>
        <v>#DIV/0!</v>
      </c>
      <c r="K198" s="18"/>
      <c r="L198" s="18"/>
      <c r="M198" s="5" t="str">
        <f t="shared" si="5"/>
        <v/>
      </c>
    </row>
    <row r="199" spans="1:13" hidden="1">
      <c r="A199" s="42"/>
      <c r="B199" s="17"/>
      <c r="C199" s="17"/>
      <c r="D199" s="103"/>
      <c r="E199" s="28"/>
      <c r="F199" s="28"/>
      <c r="G199" s="19"/>
      <c r="H199" s="33"/>
      <c r="I199" s="30"/>
      <c r="J199" s="9" t="e">
        <f t="shared" si="6"/>
        <v>#DIV/0!</v>
      </c>
      <c r="K199" s="18"/>
      <c r="L199" s="18"/>
      <c r="M199" s="5" t="str">
        <f t="shared" si="5"/>
        <v/>
      </c>
    </row>
    <row r="200" spans="1:13" hidden="1">
      <c r="B200" s="17"/>
      <c r="C200" s="17"/>
      <c r="D200" s="103"/>
      <c r="E200" s="28"/>
      <c r="F200" s="28"/>
      <c r="G200" s="19"/>
      <c r="H200" s="33"/>
      <c r="I200" s="30"/>
      <c r="J200" s="43" t="e">
        <f t="shared" si="6"/>
        <v>#DIV/0!</v>
      </c>
      <c r="K200" s="18"/>
      <c r="L200" s="18"/>
      <c r="M200" s="5" t="str">
        <f t="shared" ref="M200:M263" si="7">IF(ISBLANK(I200),"",H200)</f>
        <v/>
      </c>
    </row>
    <row r="201" spans="1:13" hidden="1">
      <c r="B201" s="17"/>
      <c r="C201" s="17"/>
      <c r="D201" s="103"/>
      <c r="E201" s="28"/>
      <c r="F201" s="28"/>
      <c r="G201" s="19"/>
      <c r="H201" s="33"/>
      <c r="I201" s="30"/>
      <c r="J201" s="43" t="e">
        <f t="shared" si="6"/>
        <v>#DIV/0!</v>
      </c>
      <c r="K201" s="18"/>
      <c r="L201" s="18"/>
      <c r="M201" s="5" t="str">
        <f t="shared" si="7"/>
        <v/>
      </c>
    </row>
    <row r="202" spans="1:13" hidden="1">
      <c r="B202" s="17"/>
      <c r="C202" s="17"/>
      <c r="D202" s="103"/>
      <c r="E202" s="28"/>
      <c r="F202" s="28"/>
      <c r="G202" s="19"/>
      <c r="H202" s="33"/>
      <c r="I202" s="30"/>
      <c r="J202" s="9" t="e">
        <f t="shared" si="6"/>
        <v>#DIV/0!</v>
      </c>
      <c r="K202" s="18"/>
      <c r="L202" s="18"/>
      <c r="M202" s="5" t="str">
        <f t="shared" si="7"/>
        <v/>
      </c>
    </row>
    <row r="203" spans="1:13" hidden="1">
      <c r="B203" s="17"/>
      <c r="C203" s="17"/>
      <c r="D203" s="103"/>
      <c r="E203" s="28"/>
      <c r="F203" s="28"/>
      <c r="G203" s="19"/>
      <c r="H203" s="33"/>
      <c r="I203" s="30"/>
      <c r="J203" s="9" t="e">
        <f t="shared" si="6"/>
        <v>#DIV/0!</v>
      </c>
      <c r="K203" s="18"/>
      <c r="L203" s="18"/>
      <c r="M203" s="5" t="str">
        <f t="shared" si="7"/>
        <v/>
      </c>
    </row>
    <row r="204" spans="1:13" hidden="1">
      <c r="B204" s="17"/>
      <c r="C204" s="17"/>
      <c r="D204" s="103"/>
      <c r="E204" s="28"/>
      <c r="F204" s="28"/>
      <c r="G204" s="19"/>
      <c r="H204" s="33"/>
      <c r="I204" s="30"/>
      <c r="J204" s="9" t="e">
        <f t="shared" si="6"/>
        <v>#DIV/0!</v>
      </c>
      <c r="K204" s="18"/>
      <c r="L204" s="18"/>
      <c r="M204" s="5" t="str">
        <f t="shared" si="7"/>
        <v/>
      </c>
    </row>
    <row r="205" spans="1:13" hidden="1">
      <c r="B205" s="17"/>
      <c r="C205" s="17"/>
      <c r="D205" s="103"/>
      <c r="E205" s="28"/>
      <c r="F205" s="28"/>
      <c r="G205" s="19"/>
      <c r="H205" s="33"/>
      <c r="I205" s="30"/>
      <c r="J205" s="9" t="e">
        <f t="shared" si="6"/>
        <v>#DIV/0!</v>
      </c>
      <c r="K205" s="18"/>
      <c r="L205" s="18"/>
      <c r="M205" s="5" t="str">
        <f t="shared" si="7"/>
        <v/>
      </c>
    </row>
    <row r="206" spans="1:13" hidden="1">
      <c r="B206" s="17"/>
      <c r="C206" s="17"/>
      <c r="D206" s="103"/>
      <c r="E206" s="28"/>
      <c r="F206" s="28"/>
      <c r="G206" s="19"/>
      <c r="H206" s="33"/>
      <c r="I206" s="30"/>
      <c r="J206" s="43" t="e">
        <f t="shared" si="6"/>
        <v>#DIV/0!</v>
      </c>
      <c r="K206" s="18"/>
      <c r="L206" s="18"/>
      <c r="M206" s="5" t="str">
        <f t="shared" si="7"/>
        <v/>
      </c>
    </row>
    <row r="207" spans="1:13" hidden="1">
      <c r="B207" s="17"/>
      <c r="C207" s="17"/>
      <c r="D207" s="103"/>
      <c r="E207" s="28"/>
      <c r="F207" s="28"/>
      <c r="G207" s="19"/>
      <c r="H207" s="33"/>
      <c r="I207" s="30"/>
      <c r="J207" s="43" t="e">
        <f t="shared" si="6"/>
        <v>#DIV/0!</v>
      </c>
      <c r="K207" s="18"/>
      <c r="L207" s="18"/>
      <c r="M207" s="5" t="str">
        <f t="shared" si="7"/>
        <v/>
      </c>
    </row>
    <row r="208" spans="1:13" hidden="1">
      <c r="A208" s="42"/>
      <c r="B208" s="17"/>
      <c r="C208" s="17"/>
      <c r="D208" s="103"/>
      <c r="E208" s="28"/>
      <c r="F208" s="28"/>
      <c r="G208" s="19"/>
      <c r="H208" s="33"/>
      <c r="I208" s="30"/>
      <c r="J208" s="9" t="e">
        <f t="shared" si="6"/>
        <v>#DIV/0!</v>
      </c>
      <c r="K208" s="18"/>
      <c r="L208" s="18"/>
      <c r="M208" s="5" t="str">
        <f t="shared" si="7"/>
        <v/>
      </c>
    </row>
    <row r="209" spans="1:13" hidden="1">
      <c r="A209" s="42"/>
      <c r="B209" s="17"/>
      <c r="C209" s="17"/>
      <c r="D209" s="103"/>
      <c r="E209" s="28"/>
      <c r="F209" s="28"/>
      <c r="G209" s="19"/>
      <c r="H209" s="33"/>
      <c r="I209" s="30"/>
      <c r="J209" s="43" t="e">
        <f t="shared" si="6"/>
        <v>#DIV/0!</v>
      </c>
      <c r="K209" s="18"/>
      <c r="L209" s="18"/>
      <c r="M209" s="5" t="str">
        <f t="shared" si="7"/>
        <v/>
      </c>
    </row>
    <row r="210" spans="1:13" hidden="1">
      <c r="B210" s="17"/>
      <c r="C210" s="17"/>
      <c r="D210" s="103"/>
      <c r="E210" s="28"/>
      <c r="F210" s="28"/>
      <c r="G210" s="19"/>
      <c r="H210" s="33"/>
      <c r="I210" s="30"/>
      <c r="J210" s="43" t="e">
        <f t="shared" si="6"/>
        <v>#DIV/0!</v>
      </c>
      <c r="K210" s="18"/>
      <c r="L210" s="18"/>
      <c r="M210" s="5" t="str">
        <f t="shared" si="7"/>
        <v/>
      </c>
    </row>
    <row r="211" spans="1:13" hidden="1">
      <c r="B211" s="17"/>
      <c r="C211" s="17"/>
      <c r="D211" s="103"/>
      <c r="E211" s="28"/>
      <c r="F211" s="28"/>
      <c r="G211" s="19"/>
      <c r="H211" s="33"/>
      <c r="I211" s="30"/>
      <c r="J211" s="9" t="e">
        <f t="shared" si="6"/>
        <v>#DIV/0!</v>
      </c>
      <c r="K211" s="18"/>
      <c r="L211" s="18"/>
      <c r="M211" s="5" t="str">
        <f t="shared" si="7"/>
        <v/>
      </c>
    </row>
    <row r="212" spans="1:13" hidden="1">
      <c r="B212" s="17"/>
      <c r="C212" s="17"/>
      <c r="D212" s="103"/>
      <c r="E212" s="28"/>
      <c r="F212" s="28"/>
      <c r="G212" s="19"/>
      <c r="H212" s="33"/>
      <c r="I212" s="30"/>
      <c r="J212" s="9" t="e">
        <f t="shared" si="6"/>
        <v>#DIV/0!</v>
      </c>
      <c r="K212" s="18"/>
      <c r="L212" s="18"/>
      <c r="M212" s="5" t="str">
        <f t="shared" si="7"/>
        <v/>
      </c>
    </row>
    <row r="213" spans="1:13" hidden="1">
      <c r="B213" s="17"/>
      <c r="C213" s="17"/>
      <c r="D213" s="103"/>
      <c r="E213" s="28"/>
      <c r="F213" s="28"/>
      <c r="G213" s="19"/>
      <c r="H213" s="33"/>
      <c r="I213" s="30"/>
      <c r="J213" s="9" t="e">
        <f t="shared" si="6"/>
        <v>#DIV/0!</v>
      </c>
      <c r="K213" s="18"/>
      <c r="L213" s="18"/>
      <c r="M213" s="5" t="str">
        <f t="shared" si="7"/>
        <v/>
      </c>
    </row>
    <row r="214" spans="1:13" hidden="1">
      <c r="B214" s="17"/>
      <c r="C214" s="17"/>
      <c r="D214" s="103"/>
      <c r="E214" s="28"/>
      <c r="F214" s="28"/>
      <c r="G214" s="19"/>
      <c r="H214" s="33"/>
      <c r="I214" s="30"/>
      <c r="J214" s="9" t="e">
        <f t="shared" si="6"/>
        <v>#DIV/0!</v>
      </c>
      <c r="K214" s="18"/>
      <c r="L214" s="18"/>
      <c r="M214" s="5" t="str">
        <f t="shared" si="7"/>
        <v/>
      </c>
    </row>
    <row r="215" spans="1:13" hidden="1">
      <c r="B215" s="17"/>
      <c r="C215" s="17"/>
      <c r="D215" s="17"/>
      <c r="E215" s="28"/>
      <c r="F215" s="28"/>
      <c r="G215" s="19"/>
      <c r="H215" s="33"/>
      <c r="I215" s="30"/>
      <c r="J215" s="43" t="e">
        <f t="shared" si="6"/>
        <v>#DIV/0!</v>
      </c>
      <c r="K215" s="18"/>
      <c r="L215" s="18"/>
      <c r="M215" s="5" t="str">
        <f t="shared" si="7"/>
        <v/>
      </c>
    </row>
    <row r="216" spans="1:13" hidden="1">
      <c r="B216" s="17"/>
      <c r="C216" s="17"/>
      <c r="D216" s="17"/>
      <c r="E216" s="28"/>
      <c r="F216" s="28"/>
      <c r="G216" s="19"/>
      <c r="H216" s="33"/>
      <c r="I216" s="30"/>
      <c r="J216" s="43" t="e">
        <f t="shared" si="6"/>
        <v>#DIV/0!</v>
      </c>
      <c r="K216" s="18"/>
      <c r="L216" s="18"/>
      <c r="M216" s="5" t="str">
        <f t="shared" si="7"/>
        <v/>
      </c>
    </row>
    <row r="217" spans="1:13" hidden="1">
      <c r="B217" s="17"/>
      <c r="C217" s="17"/>
      <c r="D217" s="17"/>
      <c r="E217" s="28"/>
      <c r="F217" s="28"/>
      <c r="G217" s="19"/>
      <c r="H217" s="33"/>
      <c r="I217" s="30"/>
      <c r="J217" s="9" t="e">
        <f t="shared" si="6"/>
        <v>#DIV/0!</v>
      </c>
      <c r="K217" s="18"/>
      <c r="L217" s="18"/>
      <c r="M217" s="5" t="str">
        <f t="shared" si="7"/>
        <v/>
      </c>
    </row>
    <row r="218" spans="1:13" hidden="1">
      <c r="A218" s="42"/>
      <c r="B218" s="17"/>
      <c r="C218" s="17"/>
      <c r="D218" s="17"/>
      <c r="E218" s="28"/>
      <c r="F218" s="28"/>
      <c r="G218" s="19"/>
      <c r="H218" s="33"/>
      <c r="I218" s="30"/>
      <c r="J218" s="43" t="e">
        <f t="shared" ref="J218:J281" si="8">H218/I218</f>
        <v>#DIV/0!</v>
      </c>
      <c r="K218" s="18"/>
      <c r="L218" s="18"/>
      <c r="M218" s="5" t="str">
        <f t="shared" si="7"/>
        <v/>
      </c>
    </row>
    <row r="219" spans="1:13" hidden="1">
      <c r="A219" s="42"/>
      <c r="B219" s="17"/>
      <c r="C219" s="17"/>
      <c r="D219" s="17"/>
      <c r="E219" s="28"/>
      <c r="F219" s="28"/>
      <c r="G219" s="19"/>
      <c r="H219" s="33"/>
      <c r="I219" s="30"/>
      <c r="J219" s="43" t="e">
        <f t="shared" si="8"/>
        <v>#DIV/0!</v>
      </c>
      <c r="K219" s="18"/>
      <c r="L219" s="18"/>
      <c r="M219" s="5" t="str">
        <f t="shared" si="7"/>
        <v/>
      </c>
    </row>
    <row r="220" spans="1:13" hidden="1">
      <c r="B220" s="17"/>
      <c r="C220" s="17"/>
      <c r="D220" s="17"/>
      <c r="E220" s="28"/>
      <c r="F220" s="28"/>
      <c r="G220" s="19"/>
      <c r="H220" s="33"/>
      <c r="I220" s="30"/>
      <c r="J220" s="9" t="e">
        <f t="shared" si="8"/>
        <v>#DIV/0!</v>
      </c>
      <c r="K220" s="18"/>
      <c r="L220" s="18"/>
      <c r="M220" s="5" t="str">
        <f t="shared" si="7"/>
        <v/>
      </c>
    </row>
    <row r="221" spans="1:13" hidden="1">
      <c r="B221" s="17"/>
      <c r="C221" s="17"/>
      <c r="D221" s="17"/>
      <c r="E221" s="28"/>
      <c r="F221" s="28"/>
      <c r="G221" s="19"/>
      <c r="H221" s="33"/>
      <c r="I221" s="30"/>
      <c r="J221" s="9" t="e">
        <f t="shared" si="8"/>
        <v>#DIV/0!</v>
      </c>
      <c r="K221" s="18"/>
      <c r="L221" s="18"/>
      <c r="M221" s="5" t="str">
        <f t="shared" si="7"/>
        <v/>
      </c>
    </row>
    <row r="222" spans="1:13" hidden="1">
      <c r="B222" s="17"/>
      <c r="C222" s="17"/>
      <c r="D222" s="17"/>
      <c r="E222" s="28"/>
      <c r="F222" s="28"/>
      <c r="G222" s="19"/>
      <c r="H222" s="33"/>
      <c r="I222" s="30"/>
      <c r="J222" s="9" t="e">
        <f t="shared" si="8"/>
        <v>#DIV/0!</v>
      </c>
      <c r="K222" s="18"/>
      <c r="L222" s="18"/>
      <c r="M222" s="5" t="str">
        <f t="shared" si="7"/>
        <v/>
      </c>
    </row>
    <row r="223" spans="1:13" hidden="1">
      <c r="B223" s="17"/>
      <c r="C223" s="17"/>
      <c r="D223" s="17"/>
      <c r="E223" s="28"/>
      <c r="F223" s="28"/>
      <c r="G223" s="19"/>
      <c r="H223" s="33"/>
      <c r="I223" s="30"/>
      <c r="J223" s="9" t="e">
        <f t="shared" si="8"/>
        <v>#DIV/0!</v>
      </c>
      <c r="K223" s="18"/>
      <c r="L223" s="18"/>
      <c r="M223" s="5" t="str">
        <f t="shared" si="7"/>
        <v/>
      </c>
    </row>
    <row r="224" spans="1:13" hidden="1">
      <c r="B224" s="17"/>
      <c r="C224" s="17"/>
      <c r="D224" s="17"/>
      <c r="E224" s="28"/>
      <c r="F224" s="28"/>
      <c r="G224" s="19"/>
      <c r="H224" s="33"/>
      <c r="I224" s="30"/>
      <c r="J224" s="43" t="e">
        <f t="shared" si="8"/>
        <v>#DIV/0!</v>
      </c>
      <c r="K224" s="18"/>
      <c r="L224" s="18"/>
      <c r="M224" s="5" t="str">
        <f t="shared" si="7"/>
        <v/>
      </c>
    </row>
    <row r="225" spans="1:13" hidden="1">
      <c r="B225" s="17"/>
      <c r="C225" s="17"/>
      <c r="D225" s="17"/>
      <c r="E225" s="28"/>
      <c r="F225" s="28"/>
      <c r="G225" s="19"/>
      <c r="H225" s="33"/>
      <c r="I225" s="30"/>
      <c r="J225" s="43" t="e">
        <f t="shared" si="8"/>
        <v>#DIV/0!</v>
      </c>
      <c r="K225" s="18"/>
      <c r="L225" s="18"/>
      <c r="M225" s="5" t="str">
        <f t="shared" si="7"/>
        <v/>
      </c>
    </row>
    <row r="226" spans="1:13" hidden="1">
      <c r="B226" s="17"/>
      <c r="C226" s="17"/>
      <c r="D226" s="17"/>
      <c r="E226" s="28"/>
      <c r="F226" s="28"/>
      <c r="G226" s="19"/>
      <c r="H226" s="33"/>
      <c r="I226" s="30"/>
      <c r="J226" s="9" t="e">
        <f t="shared" si="8"/>
        <v>#DIV/0!</v>
      </c>
      <c r="K226" s="18"/>
      <c r="L226" s="18"/>
      <c r="M226" s="5" t="str">
        <f t="shared" si="7"/>
        <v/>
      </c>
    </row>
    <row r="227" spans="1:13" hidden="1">
      <c r="B227" s="17"/>
      <c r="C227" s="17"/>
      <c r="D227" s="17"/>
      <c r="E227" s="28"/>
      <c r="F227" s="28"/>
      <c r="G227" s="19"/>
      <c r="H227" s="33"/>
      <c r="I227" s="30"/>
      <c r="J227" s="43" t="e">
        <f t="shared" si="8"/>
        <v>#DIV/0!</v>
      </c>
      <c r="K227" s="18"/>
      <c r="L227" s="18"/>
      <c r="M227" s="5" t="str">
        <f t="shared" si="7"/>
        <v/>
      </c>
    </row>
    <row r="228" spans="1:13" hidden="1">
      <c r="A228" s="42"/>
      <c r="B228" s="17"/>
      <c r="C228" s="17"/>
      <c r="D228" s="17"/>
      <c r="E228" s="28"/>
      <c r="F228" s="28"/>
      <c r="G228" s="19"/>
      <c r="H228" s="33"/>
      <c r="I228" s="30"/>
      <c r="J228" s="43" t="e">
        <f t="shared" si="8"/>
        <v>#DIV/0!</v>
      </c>
      <c r="K228" s="18"/>
      <c r="L228" s="18"/>
      <c r="M228" s="5" t="str">
        <f t="shared" si="7"/>
        <v/>
      </c>
    </row>
    <row r="229" spans="1:13" hidden="1">
      <c r="A229" s="42"/>
      <c r="B229" s="17"/>
      <c r="C229" s="17"/>
      <c r="D229" s="17"/>
      <c r="E229" s="28"/>
      <c r="F229" s="28"/>
      <c r="G229" s="19"/>
      <c r="H229" s="33"/>
      <c r="I229" s="30"/>
      <c r="J229" s="9" t="e">
        <f t="shared" si="8"/>
        <v>#DIV/0!</v>
      </c>
      <c r="K229" s="18"/>
      <c r="L229" s="18"/>
      <c r="M229" s="5" t="str">
        <f t="shared" si="7"/>
        <v/>
      </c>
    </row>
    <row r="230" spans="1:13" hidden="1">
      <c r="B230" s="17"/>
      <c r="C230" s="17"/>
      <c r="D230" s="17"/>
      <c r="E230" s="28"/>
      <c r="F230" s="28"/>
      <c r="G230" s="19"/>
      <c r="H230" s="33"/>
      <c r="I230" s="30"/>
      <c r="J230" s="9" t="e">
        <f t="shared" si="8"/>
        <v>#DIV/0!</v>
      </c>
      <c r="K230" s="18"/>
      <c r="L230" s="18"/>
      <c r="M230" s="5" t="str">
        <f t="shared" si="7"/>
        <v/>
      </c>
    </row>
    <row r="231" spans="1:13" hidden="1">
      <c r="B231" s="17"/>
      <c r="C231" s="17"/>
      <c r="D231" s="17"/>
      <c r="E231" s="28"/>
      <c r="F231" s="28"/>
      <c r="G231" s="19"/>
      <c r="H231" s="33"/>
      <c r="I231" s="30"/>
      <c r="J231" s="9" t="e">
        <f t="shared" si="8"/>
        <v>#DIV/0!</v>
      </c>
      <c r="K231" s="18"/>
      <c r="L231" s="18"/>
      <c r="M231" s="5" t="str">
        <f t="shared" si="7"/>
        <v/>
      </c>
    </row>
    <row r="232" spans="1:13" hidden="1">
      <c r="B232" s="17"/>
      <c r="C232" s="17"/>
      <c r="D232" s="17"/>
      <c r="E232" s="28"/>
      <c r="F232" s="28"/>
      <c r="G232" s="19"/>
      <c r="H232" s="33"/>
      <c r="I232" s="30"/>
      <c r="J232" s="9" t="e">
        <f t="shared" si="8"/>
        <v>#DIV/0!</v>
      </c>
      <c r="K232" s="18"/>
      <c r="L232" s="18"/>
      <c r="M232" s="5" t="str">
        <f t="shared" si="7"/>
        <v/>
      </c>
    </row>
    <row r="233" spans="1:13" hidden="1">
      <c r="B233" s="17"/>
      <c r="C233" s="17"/>
      <c r="D233" s="17"/>
      <c r="E233" s="28"/>
      <c r="F233" s="28"/>
      <c r="G233" s="19"/>
      <c r="H233" s="33"/>
      <c r="I233" s="30"/>
      <c r="J233" s="43" t="e">
        <f t="shared" si="8"/>
        <v>#DIV/0!</v>
      </c>
      <c r="K233" s="18"/>
      <c r="L233" s="18"/>
      <c r="M233" s="5" t="str">
        <f t="shared" si="7"/>
        <v/>
      </c>
    </row>
    <row r="234" spans="1:13" hidden="1">
      <c r="B234" s="17"/>
      <c r="C234" s="17"/>
      <c r="D234" s="17"/>
      <c r="E234" s="28"/>
      <c r="F234" s="28"/>
      <c r="G234" s="19"/>
      <c r="H234" s="33"/>
      <c r="I234" s="30"/>
      <c r="J234" s="43" t="e">
        <f t="shared" si="8"/>
        <v>#DIV/0!</v>
      </c>
      <c r="K234" s="18"/>
      <c r="L234" s="18"/>
      <c r="M234" s="5" t="str">
        <f t="shared" si="7"/>
        <v/>
      </c>
    </row>
    <row r="235" spans="1:13" hidden="1">
      <c r="B235" s="17"/>
      <c r="C235" s="17"/>
      <c r="D235" s="17"/>
      <c r="E235" s="28"/>
      <c r="F235" s="28"/>
      <c r="G235" s="19"/>
      <c r="H235" s="33"/>
      <c r="I235" s="30"/>
      <c r="J235" s="9" t="e">
        <f t="shared" si="8"/>
        <v>#DIV/0!</v>
      </c>
      <c r="K235" s="18"/>
      <c r="L235" s="18"/>
      <c r="M235" s="5" t="str">
        <f t="shared" si="7"/>
        <v/>
      </c>
    </row>
    <row r="236" spans="1:13" hidden="1">
      <c r="B236" s="17"/>
      <c r="C236" s="17"/>
      <c r="D236" s="17"/>
      <c r="E236" s="28"/>
      <c r="F236" s="28"/>
      <c r="G236" s="19"/>
      <c r="H236" s="33"/>
      <c r="I236" s="30"/>
      <c r="J236" s="43" t="e">
        <f t="shared" si="8"/>
        <v>#DIV/0!</v>
      </c>
      <c r="K236" s="18"/>
      <c r="L236" s="18"/>
      <c r="M236" s="5" t="str">
        <f t="shared" si="7"/>
        <v/>
      </c>
    </row>
    <row r="237" spans="1:13" hidden="1">
      <c r="B237" s="17"/>
      <c r="C237" s="17"/>
      <c r="D237" s="17"/>
      <c r="E237" s="28"/>
      <c r="F237" s="28"/>
      <c r="G237" s="19"/>
      <c r="H237" s="33"/>
      <c r="I237" s="30"/>
      <c r="J237" s="43" t="e">
        <f t="shared" si="8"/>
        <v>#DIV/0!</v>
      </c>
      <c r="K237" s="18"/>
      <c r="L237" s="18"/>
      <c r="M237" s="5" t="str">
        <f t="shared" si="7"/>
        <v/>
      </c>
    </row>
    <row r="238" spans="1:13" hidden="1">
      <c r="A238" s="42"/>
      <c r="B238" s="17"/>
      <c r="C238" s="17"/>
      <c r="D238" s="17"/>
      <c r="E238" s="28"/>
      <c r="F238" s="28"/>
      <c r="G238" s="19"/>
      <c r="H238" s="33"/>
      <c r="I238" s="30"/>
      <c r="J238" s="9" t="e">
        <f t="shared" si="8"/>
        <v>#DIV/0!</v>
      </c>
      <c r="K238" s="18"/>
      <c r="L238" s="18"/>
      <c r="M238" s="5" t="str">
        <f t="shared" si="7"/>
        <v/>
      </c>
    </row>
    <row r="239" spans="1:13" hidden="1">
      <c r="A239" s="42"/>
      <c r="B239" s="17"/>
      <c r="C239" s="17"/>
      <c r="D239" s="17"/>
      <c r="E239" s="28"/>
      <c r="F239" s="28"/>
      <c r="G239" s="19"/>
      <c r="H239" s="33"/>
      <c r="I239" s="30"/>
      <c r="J239" s="9" t="e">
        <f t="shared" si="8"/>
        <v>#DIV/0!</v>
      </c>
      <c r="K239" s="18"/>
      <c r="L239" s="18"/>
      <c r="M239" s="5" t="str">
        <f t="shared" si="7"/>
        <v/>
      </c>
    </row>
    <row r="240" spans="1:13" hidden="1">
      <c r="B240" s="17"/>
      <c r="C240" s="17"/>
      <c r="D240" s="17"/>
      <c r="E240" s="28"/>
      <c r="F240" s="28"/>
      <c r="G240" s="19"/>
      <c r="H240" s="33"/>
      <c r="I240" s="30"/>
      <c r="J240" s="9" t="e">
        <f t="shared" si="8"/>
        <v>#DIV/0!</v>
      </c>
      <c r="K240" s="18"/>
      <c r="L240" s="18"/>
      <c r="M240" s="5" t="str">
        <f t="shared" si="7"/>
        <v/>
      </c>
    </row>
    <row r="241" spans="1:13" hidden="1">
      <c r="B241" s="17"/>
      <c r="C241" s="17"/>
      <c r="D241" s="17"/>
      <c r="E241" s="28"/>
      <c r="F241" s="28"/>
      <c r="G241" s="19"/>
      <c r="H241" s="33"/>
      <c r="I241" s="30"/>
      <c r="J241" s="9" t="e">
        <f t="shared" si="8"/>
        <v>#DIV/0!</v>
      </c>
      <c r="K241" s="18"/>
      <c r="L241" s="18"/>
      <c r="M241" s="5" t="str">
        <f t="shared" si="7"/>
        <v/>
      </c>
    </row>
    <row r="242" spans="1:13" hidden="1">
      <c r="B242" s="17"/>
      <c r="C242" s="17"/>
      <c r="D242" s="17"/>
      <c r="E242" s="28"/>
      <c r="F242" s="28"/>
      <c r="G242" s="19"/>
      <c r="H242" s="33"/>
      <c r="I242" s="30"/>
      <c r="J242" s="43" t="e">
        <f t="shared" si="8"/>
        <v>#DIV/0!</v>
      </c>
      <c r="K242" s="18"/>
      <c r="L242" s="18"/>
      <c r="M242" s="5" t="str">
        <f t="shared" si="7"/>
        <v/>
      </c>
    </row>
    <row r="243" spans="1:13" hidden="1">
      <c r="B243" s="17"/>
      <c r="C243" s="17"/>
      <c r="D243" s="17"/>
      <c r="E243" s="28"/>
      <c r="F243" s="28"/>
      <c r="G243" s="19"/>
      <c r="H243" s="33"/>
      <c r="I243" s="30"/>
      <c r="J243" s="43" t="e">
        <f t="shared" si="8"/>
        <v>#DIV/0!</v>
      </c>
      <c r="K243" s="18"/>
      <c r="L243" s="18"/>
      <c r="M243" s="5" t="str">
        <f t="shared" si="7"/>
        <v/>
      </c>
    </row>
    <row r="244" spans="1:13" hidden="1">
      <c r="B244" s="17"/>
      <c r="C244" s="17"/>
      <c r="D244" s="17"/>
      <c r="E244" s="28"/>
      <c r="F244" s="28"/>
      <c r="G244" s="19"/>
      <c r="H244" s="33"/>
      <c r="I244" s="30"/>
      <c r="J244" s="9" t="e">
        <f t="shared" si="8"/>
        <v>#DIV/0!</v>
      </c>
      <c r="K244" s="18"/>
      <c r="L244" s="18"/>
      <c r="M244" s="5" t="str">
        <f t="shared" si="7"/>
        <v/>
      </c>
    </row>
    <row r="245" spans="1:13" hidden="1">
      <c r="B245" s="17"/>
      <c r="C245" s="17"/>
      <c r="D245" s="17"/>
      <c r="E245" s="28"/>
      <c r="F245" s="28"/>
      <c r="G245" s="19"/>
      <c r="H245" s="33"/>
      <c r="I245" s="30"/>
      <c r="J245" s="43" t="e">
        <f t="shared" si="8"/>
        <v>#DIV/0!</v>
      </c>
      <c r="K245" s="18"/>
      <c r="L245" s="18"/>
      <c r="M245" s="5" t="str">
        <f t="shared" si="7"/>
        <v/>
      </c>
    </row>
    <row r="246" spans="1:13" hidden="1">
      <c r="B246" s="17"/>
      <c r="C246" s="17"/>
      <c r="D246" s="17"/>
      <c r="E246" s="28"/>
      <c r="F246" s="28"/>
      <c r="G246" s="19"/>
      <c r="H246" s="33"/>
      <c r="I246" s="30"/>
      <c r="J246" s="43" t="e">
        <f t="shared" si="8"/>
        <v>#DIV/0!</v>
      </c>
      <c r="K246" s="18"/>
      <c r="L246" s="18"/>
      <c r="M246" s="5" t="str">
        <f t="shared" si="7"/>
        <v/>
      </c>
    </row>
    <row r="247" spans="1:13" hidden="1">
      <c r="B247" s="17"/>
      <c r="C247" s="17"/>
      <c r="D247" s="17"/>
      <c r="E247" s="28"/>
      <c r="F247" s="28"/>
      <c r="G247" s="19"/>
      <c r="H247" s="33"/>
      <c r="I247" s="30"/>
      <c r="J247" s="9" t="e">
        <f t="shared" si="8"/>
        <v>#DIV/0!</v>
      </c>
      <c r="K247" s="18"/>
      <c r="L247" s="18"/>
      <c r="M247" s="5" t="str">
        <f t="shared" si="7"/>
        <v/>
      </c>
    </row>
    <row r="248" spans="1:13" hidden="1">
      <c r="A248" s="42"/>
      <c r="B248" s="17"/>
      <c r="C248" s="17"/>
      <c r="D248" s="17"/>
      <c r="E248" s="28"/>
      <c r="F248" s="28"/>
      <c r="G248" s="19"/>
      <c r="H248" s="33"/>
      <c r="I248" s="30"/>
      <c r="J248" s="9" t="e">
        <f t="shared" si="8"/>
        <v>#DIV/0!</v>
      </c>
      <c r="K248" s="18"/>
      <c r="L248" s="18"/>
      <c r="M248" s="5" t="str">
        <f t="shared" si="7"/>
        <v/>
      </c>
    </row>
    <row r="249" spans="1:13" hidden="1">
      <c r="A249" s="42"/>
      <c r="B249" s="17"/>
      <c r="C249" s="17"/>
      <c r="D249" s="17"/>
      <c r="E249" s="28"/>
      <c r="F249" s="28"/>
      <c r="G249" s="19"/>
      <c r="H249" s="33"/>
      <c r="I249" s="30"/>
      <c r="J249" s="9" t="e">
        <f t="shared" si="8"/>
        <v>#DIV/0!</v>
      </c>
      <c r="K249" s="18"/>
      <c r="L249" s="18"/>
      <c r="M249" s="5" t="str">
        <f t="shared" si="7"/>
        <v/>
      </c>
    </row>
    <row r="250" spans="1:13" hidden="1">
      <c r="B250" s="17"/>
      <c r="C250" s="17"/>
      <c r="D250" s="17"/>
      <c r="E250" s="28"/>
      <c r="F250" s="28"/>
      <c r="G250" s="19"/>
      <c r="H250" s="33"/>
      <c r="I250" s="30"/>
      <c r="J250" s="9" t="e">
        <f t="shared" si="8"/>
        <v>#DIV/0!</v>
      </c>
      <c r="K250" s="18"/>
      <c r="L250" s="18"/>
      <c r="M250" s="5" t="str">
        <f t="shared" si="7"/>
        <v/>
      </c>
    </row>
    <row r="251" spans="1:13" hidden="1">
      <c r="B251" s="17"/>
      <c r="C251" s="17"/>
      <c r="D251" s="17"/>
      <c r="E251" s="28"/>
      <c r="F251" s="28"/>
      <c r="G251" s="19"/>
      <c r="H251" s="33"/>
      <c r="I251" s="30"/>
      <c r="J251" s="43" t="e">
        <f t="shared" si="8"/>
        <v>#DIV/0!</v>
      </c>
      <c r="K251" s="18"/>
      <c r="L251" s="18"/>
      <c r="M251" s="5" t="str">
        <f t="shared" si="7"/>
        <v/>
      </c>
    </row>
    <row r="252" spans="1:13" hidden="1">
      <c r="B252" s="17"/>
      <c r="C252" s="17"/>
      <c r="D252" s="17"/>
      <c r="E252" s="28"/>
      <c r="F252" s="28"/>
      <c r="G252" s="19"/>
      <c r="H252" s="33"/>
      <c r="I252" s="30"/>
      <c r="J252" s="43" t="e">
        <f t="shared" si="8"/>
        <v>#DIV/0!</v>
      </c>
      <c r="K252" s="18"/>
      <c r="L252" s="18"/>
      <c r="M252" s="5" t="str">
        <f t="shared" si="7"/>
        <v/>
      </c>
    </row>
    <row r="253" spans="1:13" hidden="1">
      <c r="B253" s="17"/>
      <c r="C253" s="17"/>
      <c r="D253" s="17"/>
      <c r="E253" s="28"/>
      <c r="F253" s="28"/>
      <c r="G253" s="19"/>
      <c r="H253" s="33"/>
      <c r="I253" s="30"/>
      <c r="J253" s="9" t="e">
        <f t="shared" si="8"/>
        <v>#DIV/0!</v>
      </c>
      <c r="K253" s="18"/>
      <c r="L253" s="18"/>
      <c r="M253" s="5" t="str">
        <f t="shared" si="7"/>
        <v/>
      </c>
    </row>
    <row r="254" spans="1:13" hidden="1">
      <c r="B254" s="17"/>
      <c r="C254" s="17"/>
      <c r="D254" s="17"/>
      <c r="E254" s="28"/>
      <c r="F254" s="28"/>
      <c r="G254" s="19"/>
      <c r="H254" s="33"/>
      <c r="I254" s="30"/>
      <c r="J254" s="43" t="e">
        <f t="shared" si="8"/>
        <v>#DIV/0!</v>
      </c>
      <c r="K254" s="18"/>
      <c r="L254" s="18"/>
      <c r="M254" s="5" t="str">
        <f t="shared" si="7"/>
        <v/>
      </c>
    </row>
    <row r="255" spans="1:13" hidden="1">
      <c r="B255" s="17"/>
      <c r="C255" s="17"/>
      <c r="D255" s="17"/>
      <c r="E255" s="28"/>
      <c r="F255" s="28"/>
      <c r="G255" s="19"/>
      <c r="H255" s="33"/>
      <c r="I255" s="30"/>
      <c r="J255" s="43" t="e">
        <f t="shared" si="8"/>
        <v>#DIV/0!</v>
      </c>
      <c r="K255" s="18"/>
      <c r="L255" s="18"/>
      <c r="M255" s="5" t="str">
        <f t="shared" si="7"/>
        <v/>
      </c>
    </row>
    <row r="256" spans="1:13" hidden="1">
      <c r="B256" s="17"/>
      <c r="C256" s="17"/>
      <c r="D256" s="17"/>
      <c r="E256" s="28"/>
      <c r="F256" s="28"/>
      <c r="G256" s="19"/>
      <c r="H256" s="33"/>
      <c r="I256" s="30"/>
      <c r="J256" s="9" t="e">
        <f t="shared" si="8"/>
        <v>#DIV/0!</v>
      </c>
      <c r="K256" s="18"/>
      <c r="L256" s="18"/>
      <c r="M256" s="5" t="str">
        <f t="shared" si="7"/>
        <v/>
      </c>
    </row>
    <row r="257" spans="1:13" hidden="1">
      <c r="B257" s="17"/>
      <c r="C257" s="17"/>
      <c r="D257" s="17"/>
      <c r="E257" s="28"/>
      <c r="F257" s="28"/>
      <c r="G257" s="19"/>
      <c r="H257" s="33"/>
      <c r="I257" s="30"/>
      <c r="J257" s="9" t="e">
        <f t="shared" si="8"/>
        <v>#DIV/0!</v>
      </c>
      <c r="K257" s="18"/>
      <c r="L257" s="18"/>
      <c r="M257" s="5" t="str">
        <f t="shared" si="7"/>
        <v/>
      </c>
    </row>
    <row r="258" spans="1:13" hidden="1">
      <c r="A258" s="42"/>
      <c r="B258" s="17"/>
      <c r="C258" s="17"/>
      <c r="D258" s="17"/>
      <c r="E258" s="28"/>
      <c r="F258" s="28"/>
      <c r="G258" s="19"/>
      <c r="H258" s="33"/>
      <c r="I258" s="30"/>
      <c r="J258" s="9" t="e">
        <f t="shared" si="8"/>
        <v>#DIV/0!</v>
      </c>
      <c r="K258" s="18"/>
      <c r="L258" s="18"/>
      <c r="M258" s="5" t="str">
        <f t="shared" si="7"/>
        <v/>
      </c>
    </row>
    <row r="259" spans="1:13" hidden="1">
      <c r="A259" s="42"/>
      <c r="B259" s="17"/>
      <c r="C259" s="17"/>
      <c r="D259" s="17"/>
      <c r="E259" s="28"/>
      <c r="F259" s="28"/>
      <c r="G259" s="19"/>
      <c r="H259" s="33"/>
      <c r="I259" s="30"/>
      <c r="J259" s="9" t="e">
        <f t="shared" si="8"/>
        <v>#DIV/0!</v>
      </c>
      <c r="K259" s="18"/>
      <c r="L259" s="18"/>
      <c r="M259" s="5" t="str">
        <f t="shared" si="7"/>
        <v/>
      </c>
    </row>
    <row r="260" spans="1:13" hidden="1">
      <c r="B260" s="17"/>
      <c r="C260" s="17"/>
      <c r="D260" s="17"/>
      <c r="E260" s="28"/>
      <c r="F260" s="28"/>
      <c r="G260" s="19"/>
      <c r="H260" s="33"/>
      <c r="I260" s="30"/>
      <c r="J260" s="43" t="e">
        <f t="shared" si="8"/>
        <v>#DIV/0!</v>
      </c>
      <c r="K260" s="18"/>
      <c r="L260" s="18"/>
      <c r="M260" s="5" t="str">
        <f t="shared" si="7"/>
        <v/>
      </c>
    </row>
    <row r="261" spans="1:13" hidden="1">
      <c r="B261" s="17"/>
      <c r="C261" s="17"/>
      <c r="D261" s="17"/>
      <c r="E261" s="28"/>
      <c r="F261" s="28"/>
      <c r="G261" s="19"/>
      <c r="H261" s="33"/>
      <c r="I261" s="30"/>
      <c r="J261" s="43" t="e">
        <f t="shared" si="8"/>
        <v>#DIV/0!</v>
      </c>
      <c r="K261" s="18"/>
      <c r="L261" s="18"/>
      <c r="M261" s="5" t="str">
        <f t="shared" si="7"/>
        <v/>
      </c>
    </row>
    <row r="262" spans="1:13" hidden="1">
      <c r="B262" s="17"/>
      <c r="C262" s="17"/>
      <c r="D262" s="17"/>
      <c r="E262" s="28"/>
      <c r="F262" s="28"/>
      <c r="G262" s="19"/>
      <c r="H262" s="33"/>
      <c r="I262" s="30"/>
      <c r="J262" s="9" t="e">
        <f t="shared" si="8"/>
        <v>#DIV/0!</v>
      </c>
      <c r="K262" s="18"/>
      <c r="L262" s="18"/>
      <c r="M262" s="5" t="str">
        <f t="shared" si="7"/>
        <v/>
      </c>
    </row>
    <row r="263" spans="1:13" hidden="1">
      <c r="B263" s="17"/>
      <c r="C263" s="17"/>
      <c r="D263" s="17"/>
      <c r="E263" s="28"/>
      <c r="F263" s="28"/>
      <c r="G263" s="19"/>
      <c r="H263" s="33"/>
      <c r="I263" s="30"/>
      <c r="J263" s="43" t="e">
        <f t="shared" si="8"/>
        <v>#DIV/0!</v>
      </c>
      <c r="K263" s="18"/>
      <c r="L263" s="18"/>
      <c r="M263" s="5" t="str">
        <f t="shared" si="7"/>
        <v/>
      </c>
    </row>
    <row r="264" spans="1:13" hidden="1">
      <c r="B264" s="17"/>
      <c r="C264" s="17"/>
      <c r="D264" s="17"/>
      <c r="E264" s="28"/>
      <c r="F264" s="28"/>
      <c r="G264" s="19"/>
      <c r="H264" s="33"/>
      <c r="I264" s="30"/>
      <c r="J264" s="43" t="e">
        <f t="shared" si="8"/>
        <v>#DIV/0!</v>
      </c>
      <c r="K264" s="18"/>
      <c r="L264" s="18"/>
      <c r="M264" s="5" t="str">
        <f t="shared" ref="M264:M327" si="9">IF(ISBLANK(I264),"",H264)</f>
        <v/>
      </c>
    </row>
    <row r="265" spans="1:13" hidden="1">
      <c r="B265" s="17"/>
      <c r="C265" s="17"/>
      <c r="D265" s="17"/>
      <c r="E265" s="28"/>
      <c r="F265" s="28"/>
      <c r="G265" s="19"/>
      <c r="H265" s="33"/>
      <c r="I265" s="30"/>
      <c r="J265" s="9" t="e">
        <f t="shared" si="8"/>
        <v>#DIV/0!</v>
      </c>
      <c r="K265" s="18"/>
      <c r="L265" s="18"/>
      <c r="M265" s="5" t="str">
        <f t="shared" si="9"/>
        <v/>
      </c>
    </row>
    <row r="266" spans="1:13" hidden="1">
      <c r="B266" s="17"/>
      <c r="C266" s="17"/>
      <c r="D266" s="17"/>
      <c r="E266" s="28"/>
      <c r="F266" s="28"/>
      <c r="G266" s="19"/>
      <c r="H266" s="33"/>
      <c r="I266" s="30"/>
      <c r="J266" s="9" t="e">
        <f t="shared" si="8"/>
        <v>#DIV/0!</v>
      </c>
      <c r="K266" s="18"/>
      <c r="L266" s="18"/>
      <c r="M266" s="5" t="str">
        <f t="shared" si="9"/>
        <v/>
      </c>
    </row>
    <row r="267" spans="1:13" hidden="1">
      <c r="B267" s="17"/>
      <c r="C267" s="17"/>
      <c r="D267" s="17"/>
      <c r="E267" s="28"/>
      <c r="F267" s="28"/>
      <c r="G267" s="19"/>
      <c r="H267" s="33"/>
      <c r="I267" s="30"/>
      <c r="J267" s="9" t="e">
        <f t="shared" si="8"/>
        <v>#DIV/0!</v>
      </c>
      <c r="K267" s="18"/>
      <c r="L267" s="18"/>
      <c r="M267" s="5" t="str">
        <f t="shared" si="9"/>
        <v/>
      </c>
    </row>
    <row r="268" spans="1:13" hidden="1">
      <c r="A268" s="42"/>
      <c r="B268" s="17"/>
      <c r="C268" s="17"/>
      <c r="D268" s="17"/>
      <c r="E268" s="28"/>
      <c r="F268" s="28"/>
      <c r="G268" s="19"/>
      <c r="H268" s="33"/>
      <c r="I268" s="30"/>
      <c r="J268" s="9" t="e">
        <f t="shared" si="8"/>
        <v>#DIV/0!</v>
      </c>
      <c r="K268" s="18"/>
      <c r="L268" s="18"/>
      <c r="M268" s="5" t="str">
        <f t="shared" si="9"/>
        <v/>
      </c>
    </row>
    <row r="269" spans="1:13" hidden="1">
      <c r="A269" s="42"/>
      <c r="B269" s="17"/>
      <c r="C269" s="17"/>
      <c r="D269" s="17"/>
      <c r="E269" s="28"/>
      <c r="F269" s="28"/>
      <c r="G269" s="19"/>
      <c r="H269" s="33"/>
      <c r="I269" s="30"/>
      <c r="J269" s="43" t="e">
        <f t="shared" si="8"/>
        <v>#DIV/0!</v>
      </c>
      <c r="K269" s="18"/>
      <c r="L269" s="18"/>
      <c r="M269" s="5" t="str">
        <f t="shared" si="9"/>
        <v/>
      </c>
    </row>
    <row r="270" spans="1:13" hidden="1">
      <c r="B270" s="17"/>
      <c r="C270" s="17"/>
      <c r="D270" s="17"/>
      <c r="E270" s="28"/>
      <c r="F270" s="28"/>
      <c r="G270" s="19"/>
      <c r="H270" s="33"/>
      <c r="I270" s="30"/>
      <c r="J270" s="43" t="e">
        <f t="shared" si="8"/>
        <v>#DIV/0!</v>
      </c>
      <c r="K270" s="18"/>
      <c r="L270" s="18"/>
      <c r="M270" s="5" t="str">
        <f t="shared" si="9"/>
        <v/>
      </c>
    </row>
    <row r="271" spans="1:13" hidden="1">
      <c r="B271" s="17"/>
      <c r="C271" s="17"/>
      <c r="D271" s="17"/>
      <c r="E271" s="28"/>
      <c r="F271" s="28"/>
      <c r="G271" s="19"/>
      <c r="H271" s="33"/>
      <c r="I271" s="30"/>
      <c r="J271" s="9" t="e">
        <f t="shared" si="8"/>
        <v>#DIV/0!</v>
      </c>
      <c r="K271" s="18"/>
      <c r="L271" s="18"/>
      <c r="M271" s="5" t="str">
        <f t="shared" si="9"/>
        <v/>
      </c>
    </row>
    <row r="272" spans="1:13" hidden="1">
      <c r="B272" s="17"/>
      <c r="C272" s="17"/>
      <c r="D272" s="17"/>
      <c r="E272" s="28"/>
      <c r="F272" s="28"/>
      <c r="G272" s="19"/>
      <c r="H272" s="33"/>
      <c r="I272" s="30"/>
      <c r="J272" s="43" t="e">
        <f t="shared" si="8"/>
        <v>#DIV/0!</v>
      </c>
      <c r="K272" s="18"/>
      <c r="L272" s="18"/>
      <c r="M272" s="5" t="str">
        <f t="shared" si="9"/>
        <v/>
      </c>
    </row>
    <row r="273" spans="1:13" hidden="1">
      <c r="B273" s="17"/>
      <c r="C273" s="17"/>
      <c r="D273" s="17"/>
      <c r="E273" s="28"/>
      <c r="F273" s="28"/>
      <c r="G273" s="19"/>
      <c r="H273" s="33"/>
      <c r="I273" s="30"/>
      <c r="J273" s="43" t="e">
        <f t="shared" si="8"/>
        <v>#DIV/0!</v>
      </c>
      <c r="K273" s="18"/>
      <c r="L273" s="18"/>
      <c r="M273" s="5" t="str">
        <f t="shared" si="9"/>
        <v/>
      </c>
    </row>
    <row r="274" spans="1:13" hidden="1">
      <c r="B274" s="17"/>
      <c r="C274" s="17"/>
      <c r="D274" s="17"/>
      <c r="E274" s="28"/>
      <c r="F274" s="28"/>
      <c r="G274" s="19"/>
      <c r="H274" s="33"/>
      <c r="I274" s="30"/>
      <c r="J274" s="9" t="e">
        <f t="shared" si="8"/>
        <v>#DIV/0!</v>
      </c>
      <c r="K274" s="18"/>
      <c r="L274" s="18"/>
      <c r="M274" s="5" t="str">
        <f t="shared" si="9"/>
        <v/>
      </c>
    </row>
    <row r="275" spans="1:13" hidden="1">
      <c r="B275" s="17"/>
      <c r="C275" s="17"/>
      <c r="D275" s="17"/>
      <c r="E275" s="28"/>
      <c r="F275" s="28"/>
      <c r="G275" s="19"/>
      <c r="H275" s="33"/>
      <c r="I275" s="30"/>
      <c r="J275" s="9" t="e">
        <f t="shared" si="8"/>
        <v>#DIV/0!</v>
      </c>
      <c r="K275" s="18"/>
      <c r="L275" s="18"/>
      <c r="M275" s="5" t="str">
        <f t="shared" si="9"/>
        <v/>
      </c>
    </row>
    <row r="276" spans="1:13" hidden="1">
      <c r="B276" s="17"/>
      <c r="C276" s="17"/>
      <c r="D276" s="17"/>
      <c r="E276" s="28"/>
      <c r="F276" s="28"/>
      <c r="G276" s="19"/>
      <c r="H276" s="33"/>
      <c r="I276" s="30"/>
      <c r="J276" s="9" t="e">
        <f t="shared" si="8"/>
        <v>#DIV/0!</v>
      </c>
      <c r="K276" s="18"/>
      <c r="L276" s="18"/>
      <c r="M276" s="5" t="str">
        <f t="shared" si="9"/>
        <v/>
      </c>
    </row>
    <row r="277" spans="1:13" hidden="1">
      <c r="B277" s="17"/>
      <c r="C277" s="17"/>
      <c r="D277" s="17"/>
      <c r="E277" s="28"/>
      <c r="F277" s="28"/>
      <c r="G277" s="19"/>
      <c r="H277" s="33"/>
      <c r="I277" s="30"/>
      <c r="J277" s="9" t="e">
        <f t="shared" si="8"/>
        <v>#DIV/0!</v>
      </c>
      <c r="K277" s="18"/>
      <c r="L277" s="18"/>
      <c r="M277" s="5" t="str">
        <f t="shared" si="9"/>
        <v/>
      </c>
    </row>
    <row r="278" spans="1:13" hidden="1">
      <c r="A278" s="42"/>
      <c r="B278" s="17"/>
      <c r="C278" s="17"/>
      <c r="D278" s="17"/>
      <c r="E278" s="28"/>
      <c r="F278" s="28"/>
      <c r="G278" s="19"/>
      <c r="H278" s="33"/>
      <c r="I278" s="30"/>
      <c r="J278" s="43" t="e">
        <f t="shared" si="8"/>
        <v>#DIV/0!</v>
      </c>
      <c r="K278" s="18"/>
      <c r="L278" s="18"/>
      <c r="M278" s="5" t="str">
        <f t="shared" si="9"/>
        <v/>
      </c>
    </row>
    <row r="279" spans="1:13" hidden="1">
      <c r="A279" s="42"/>
      <c r="B279" s="17"/>
      <c r="C279" s="17"/>
      <c r="D279" s="17"/>
      <c r="E279" s="28"/>
      <c r="F279" s="28"/>
      <c r="G279" s="19"/>
      <c r="H279" s="33"/>
      <c r="I279" s="30"/>
      <c r="J279" s="43" t="e">
        <f t="shared" si="8"/>
        <v>#DIV/0!</v>
      </c>
      <c r="K279" s="18"/>
      <c r="L279" s="18"/>
      <c r="M279" s="5" t="str">
        <f t="shared" si="9"/>
        <v/>
      </c>
    </row>
    <row r="280" spans="1:13" hidden="1">
      <c r="B280" s="17"/>
      <c r="C280" s="17"/>
      <c r="D280" s="17"/>
      <c r="E280" s="28"/>
      <c r="F280" s="28"/>
      <c r="G280" s="19"/>
      <c r="H280" s="33"/>
      <c r="I280" s="30"/>
      <c r="J280" s="9" t="e">
        <f t="shared" si="8"/>
        <v>#DIV/0!</v>
      </c>
      <c r="K280" s="18"/>
      <c r="L280" s="18"/>
      <c r="M280" s="5" t="str">
        <f t="shared" si="9"/>
        <v/>
      </c>
    </row>
    <row r="281" spans="1:13" hidden="1">
      <c r="B281" s="17"/>
      <c r="C281" s="17"/>
      <c r="D281" s="17"/>
      <c r="E281" s="28"/>
      <c r="F281" s="28"/>
      <c r="G281" s="19"/>
      <c r="H281" s="33"/>
      <c r="I281" s="30"/>
      <c r="J281" s="43" t="e">
        <f t="shared" si="8"/>
        <v>#DIV/0!</v>
      </c>
      <c r="K281" s="18"/>
      <c r="L281" s="18"/>
      <c r="M281" s="5" t="str">
        <f t="shared" si="9"/>
        <v/>
      </c>
    </row>
    <row r="282" spans="1:13" hidden="1">
      <c r="B282" s="17"/>
      <c r="C282" s="17"/>
      <c r="D282" s="17"/>
      <c r="E282" s="28"/>
      <c r="F282" s="28"/>
      <c r="G282" s="19"/>
      <c r="H282" s="33"/>
      <c r="I282" s="30"/>
      <c r="J282" s="43" t="e">
        <f t="shared" ref="J282:J345" si="10">H282/I282</f>
        <v>#DIV/0!</v>
      </c>
      <c r="K282" s="18"/>
      <c r="L282" s="18"/>
      <c r="M282" s="5" t="str">
        <f t="shared" si="9"/>
        <v/>
      </c>
    </row>
    <row r="283" spans="1:13" hidden="1">
      <c r="B283" s="17"/>
      <c r="C283" s="17"/>
      <c r="D283" s="17"/>
      <c r="E283" s="28"/>
      <c r="F283" s="28"/>
      <c r="G283" s="19"/>
      <c r="H283" s="33"/>
      <c r="I283" s="30"/>
      <c r="J283" s="9" t="e">
        <f t="shared" si="10"/>
        <v>#DIV/0!</v>
      </c>
      <c r="K283" s="18"/>
      <c r="L283" s="18"/>
      <c r="M283" s="5" t="str">
        <f t="shared" si="9"/>
        <v/>
      </c>
    </row>
    <row r="284" spans="1:13" hidden="1">
      <c r="B284" s="17"/>
      <c r="C284" s="17"/>
      <c r="D284" s="17"/>
      <c r="E284" s="28"/>
      <c r="F284" s="28"/>
      <c r="G284" s="19"/>
      <c r="H284" s="33"/>
      <c r="I284" s="30"/>
      <c r="J284" s="9" t="e">
        <f t="shared" si="10"/>
        <v>#DIV/0!</v>
      </c>
      <c r="K284" s="18"/>
      <c r="L284" s="18"/>
      <c r="M284" s="5" t="str">
        <f t="shared" si="9"/>
        <v/>
      </c>
    </row>
    <row r="285" spans="1:13" hidden="1">
      <c r="B285" s="17"/>
      <c r="C285" s="17"/>
      <c r="D285" s="17"/>
      <c r="E285" s="28"/>
      <c r="F285" s="28"/>
      <c r="G285" s="19"/>
      <c r="H285" s="33"/>
      <c r="I285" s="30"/>
      <c r="J285" s="9" t="e">
        <f t="shared" si="10"/>
        <v>#DIV/0!</v>
      </c>
      <c r="K285" s="18"/>
      <c r="L285" s="18"/>
      <c r="M285" s="5" t="str">
        <f t="shared" si="9"/>
        <v/>
      </c>
    </row>
    <row r="286" spans="1:13" hidden="1">
      <c r="B286" s="17"/>
      <c r="C286" s="17"/>
      <c r="D286" s="17"/>
      <c r="E286" s="28"/>
      <c r="F286" s="28"/>
      <c r="G286" s="19"/>
      <c r="H286" s="33"/>
      <c r="I286" s="30"/>
      <c r="J286" s="9" t="e">
        <f t="shared" si="10"/>
        <v>#DIV/0!</v>
      </c>
      <c r="K286" s="18"/>
      <c r="L286" s="18"/>
      <c r="M286" s="5" t="str">
        <f t="shared" si="9"/>
        <v/>
      </c>
    </row>
    <row r="287" spans="1:13" hidden="1">
      <c r="B287" s="17"/>
      <c r="C287" s="17"/>
      <c r="D287" s="17"/>
      <c r="E287" s="28"/>
      <c r="F287" s="28"/>
      <c r="G287" s="19"/>
      <c r="H287" s="33"/>
      <c r="I287" s="30"/>
      <c r="J287" s="43" t="e">
        <f t="shared" si="10"/>
        <v>#DIV/0!</v>
      </c>
      <c r="K287" s="18"/>
      <c r="L287" s="18"/>
      <c r="M287" s="5" t="str">
        <f t="shared" si="9"/>
        <v/>
      </c>
    </row>
    <row r="288" spans="1:13" hidden="1">
      <c r="A288" s="42"/>
      <c r="B288" s="17"/>
      <c r="C288" s="17"/>
      <c r="D288" s="17"/>
      <c r="E288" s="28"/>
      <c r="F288" s="28"/>
      <c r="G288" s="19"/>
      <c r="H288" s="33"/>
      <c r="I288" s="30"/>
      <c r="J288" s="43" t="e">
        <f t="shared" si="10"/>
        <v>#DIV/0!</v>
      </c>
      <c r="K288" s="18"/>
      <c r="L288" s="18"/>
      <c r="M288" s="5" t="str">
        <f t="shared" si="9"/>
        <v/>
      </c>
    </row>
    <row r="289" spans="1:13" hidden="1">
      <c r="A289" s="42"/>
      <c r="B289" s="17"/>
      <c r="C289" s="17"/>
      <c r="D289" s="17"/>
      <c r="E289" s="28"/>
      <c r="F289" s="28"/>
      <c r="G289" s="19"/>
      <c r="H289" s="33"/>
      <c r="I289" s="30"/>
      <c r="J289" s="9" t="e">
        <f t="shared" si="10"/>
        <v>#DIV/0!</v>
      </c>
      <c r="K289" s="18"/>
      <c r="L289" s="18"/>
      <c r="M289" s="5" t="str">
        <f t="shared" si="9"/>
        <v/>
      </c>
    </row>
    <row r="290" spans="1:13" hidden="1">
      <c r="B290" s="17"/>
      <c r="C290" s="17"/>
      <c r="D290" s="17"/>
      <c r="E290" s="28"/>
      <c r="F290" s="28"/>
      <c r="G290" s="19"/>
      <c r="H290" s="33"/>
      <c r="I290" s="30"/>
      <c r="J290" s="43" t="e">
        <f t="shared" si="10"/>
        <v>#DIV/0!</v>
      </c>
      <c r="K290" s="18"/>
      <c r="L290" s="18"/>
      <c r="M290" s="5" t="str">
        <f t="shared" si="9"/>
        <v/>
      </c>
    </row>
    <row r="291" spans="1:13" hidden="1">
      <c r="B291" s="17"/>
      <c r="C291" s="17"/>
      <c r="D291" s="17"/>
      <c r="E291" s="28"/>
      <c r="F291" s="28"/>
      <c r="G291" s="19"/>
      <c r="H291" s="33"/>
      <c r="I291" s="30"/>
      <c r="J291" s="43" t="e">
        <f t="shared" si="10"/>
        <v>#DIV/0!</v>
      </c>
      <c r="K291" s="18"/>
      <c r="L291" s="18"/>
      <c r="M291" s="5" t="str">
        <f t="shared" si="9"/>
        <v/>
      </c>
    </row>
    <row r="292" spans="1:13" hidden="1">
      <c r="B292" s="17"/>
      <c r="C292" s="17"/>
      <c r="D292" s="17"/>
      <c r="E292" s="28"/>
      <c r="F292" s="28"/>
      <c r="G292" s="19"/>
      <c r="H292" s="33"/>
      <c r="I292" s="30"/>
      <c r="J292" s="9" t="e">
        <f t="shared" si="10"/>
        <v>#DIV/0!</v>
      </c>
      <c r="K292" s="18"/>
      <c r="L292" s="18"/>
      <c r="M292" s="5" t="str">
        <f t="shared" si="9"/>
        <v/>
      </c>
    </row>
    <row r="293" spans="1:13" hidden="1">
      <c r="B293" s="17"/>
      <c r="C293" s="17"/>
      <c r="D293" s="17"/>
      <c r="E293" s="28"/>
      <c r="F293" s="28"/>
      <c r="G293" s="19"/>
      <c r="H293" s="33"/>
      <c r="I293" s="30"/>
      <c r="J293" s="9" t="e">
        <f t="shared" si="10"/>
        <v>#DIV/0!</v>
      </c>
      <c r="K293" s="18"/>
      <c r="L293" s="18"/>
      <c r="M293" s="5" t="str">
        <f t="shared" si="9"/>
        <v/>
      </c>
    </row>
    <row r="294" spans="1:13" hidden="1">
      <c r="B294" s="17"/>
      <c r="C294" s="17"/>
      <c r="D294" s="17"/>
      <c r="E294" s="28"/>
      <c r="F294" s="28"/>
      <c r="G294" s="19"/>
      <c r="H294" s="33"/>
      <c r="I294" s="30"/>
      <c r="J294" s="9" t="e">
        <f t="shared" si="10"/>
        <v>#DIV/0!</v>
      </c>
      <c r="K294" s="18"/>
      <c r="L294" s="18"/>
      <c r="M294" s="5" t="str">
        <f t="shared" si="9"/>
        <v/>
      </c>
    </row>
    <row r="295" spans="1:13" hidden="1">
      <c r="B295" s="17"/>
      <c r="C295" s="17"/>
      <c r="D295" s="17"/>
      <c r="E295" s="28"/>
      <c r="F295" s="28"/>
      <c r="G295" s="19"/>
      <c r="H295" s="33"/>
      <c r="I295" s="30"/>
      <c r="J295" s="9" t="e">
        <f t="shared" si="10"/>
        <v>#DIV/0!</v>
      </c>
      <c r="K295" s="18"/>
      <c r="L295" s="18"/>
      <c r="M295" s="5" t="str">
        <f t="shared" si="9"/>
        <v/>
      </c>
    </row>
    <row r="296" spans="1:13" hidden="1">
      <c r="B296" s="17"/>
      <c r="C296" s="17"/>
      <c r="D296" s="17"/>
      <c r="E296" s="28"/>
      <c r="F296" s="28"/>
      <c r="G296" s="19"/>
      <c r="H296" s="33"/>
      <c r="I296" s="30"/>
      <c r="J296" s="43" t="e">
        <f t="shared" si="10"/>
        <v>#DIV/0!</v>
      </c>
      <c r="K296" s="18"/>
      <c r="L296" s="18"/>
      <c r="M296" s="5" t="str">
        <f t="shared" si="9"/>
        <v/>
      </c>
    </row>
    <row r="297" spans="1:13" hidden="1">
      <c r="B297" s="17"/>
      <c r="C297" s="17"/>
      <c r="D297" s="17"/>
      <c r="E297" s="28"/>
      <c r="F297" s="28"/>
      <c r="G297" s="19"/>
      <c r="H297" s="33"/>
      <c r="I297" s="30"/>
      <c r="J297" s="43" t="e">
        <f t="shared" si="10"/>
        <v>#DIV/0!</v>
      </c>
      <c r="K297" s="18"/>
      <c r="L297" s="18"/>
      <c r="M297" s="5" t="str">
        <f t="shared" si="9"/>
        <v/>
      </c>
    </row>
    <row r="298" spans="1:13" hidden="1">
      <c r="A298" s="42"/>
      <c r="B298" s="17"/>
      <c r="C298" s="17"/>
      <c r="D298" s="17"/>
      <c r="E298" s="28"/>
      <c r="F298" s="28"/>
      <c r="G298" s="19"/>
      <c r="H298" s="33"/>
      <c r="I298" s="30"/>
      <c r="J298" s="9" t="e">
        <f t="shared" si="10"/>
        <v>#DIV/0!</v>
      </c>
      <c r="K298" s="18"/>
      <c r="L298" s="18"/>
      <c r="M298" s="5" t="str">
        <f t="shared" si="9"/>
        <v/>
      </c>
    </row>
    <row r="299" spans="1:13" hidden="1">
      <c r="A299" s="42"/>
      <c r="B299" s="17"/>
      <c r="C299" s="17"/>
      <c r="D299" s="17"/>
      <c r="E299" s="28"/>
      <c r="F299" s="28"/>
      <c r="G299" s="19"/>
      <c r="H299" s="33"/>
      <c r="I299" s="30"/>
      <c r="J299" s="43" t="e">
        <f t="shared" si="10"/>
        <v>#DIV/0!</v>
      </c>
      <c r="K299" s="18"/>
      <c r="L299" s="18"/>
      <c r="M299" s="5" t="str">
        <f t="shared" si="9"/>
        <v/>
      </c>
    </row>
    <row r="300" spans="1:13" hidden="1">
      <c r="B300" s="17"/>
      <c r="C300" s="17"/>
      <c r="D300" s="17"/>
      <c r="E300" s="28"/>
      <c r="F300" s="28"/>
      <c r="G300" s="19"/>
      <c r="H300" s="33"/>
      <c r="I300" s="30"/>
      <c r="J300" s="43" t="e">
        <f t="shared" si="10"/>
        <v>#DIV/0!</v>
      </c>
      <c r="K300" s="18"/>
      <c r="L300" s="18"/>
      <c r="M300" s="5" t="str">
        <f t="shared" si="9"/>
        <v/>
      </c>
    </row>
    <row r="301" spans="1:13" hidden="1">
      <c r="B301" s="17"/>
      <c r="C301" s="17"/>
      <c r="D301" s="17"/>
      <c r="E301" s="28"/>
      <c r="F301" s="28"/>
      <c r="G301" s="19"/>
      <c r="H301" s="33"/>
      <c r="I301" s="30"/>
      <c r="J301" s="9" t="e">
        <f t="shared" si="10"/>
        <v>#DIV/0!</v>
      </c>
      <c r="K301" s="18"/>
      <c r="L301" s="18"/>
      <c r="M301" s="5" t="str">
        <f t="shared" si="9"/>
        <v/>
      </c>
    </row>
    <row r="302" spans="1:13" hidden="1">
      <c r="B302" s="17"/>
      <c r="C302" s="17"/>
      <c r="D302" s="17"/>
      <c r="E302" s="28"/>
      <c r="F302" s="28"/>
      <c r="G302" s="19"/>
      <c r="H302" s="33"/>
      <c r="I302" s="30"/>
      <c r="J302" s="9" t="e">
        <f t="shared" si="10"/>
        <v>#DIV/0!</v>
      </c>
      <c r="K302" s="18"/>
      <c r="L302" s="18"/>
      <c r="M302" s="5" t="str">
        <f t="shared" si="9"/>
        <v/>
      </c>
    </row>
    <row r="303" spans="1:13" hidden="1">
      <c r="B303" s="17"/>
      <c r="C303" s="17"/>
      <c r="D303" s="17"/>
      <c r="E303" s="28"/>
      <c r="F303" s="28"/>
      <c r="G303" s="19"/>
      <c r="H303" s="33"/>
      <c r="I303" s="30"/>
      <c r="J303" s="9" t="e">
        <f t="shared" si="10"/>
        <v>#DIV/0!</v>
      </c>
      <c r="K303" s="18"/>
      <c r="L303" s="18"/>
      <c r="M303" s="5" t="str">
        <f t="shared" si="9"/>
        <v/>
      </c>
    </row>
    <row r="304" spans="1:13" hidden="1">
      <c r="B304" s="17"/>
      <c r="C304" s="17"/>
      <c r="D304" s="17"/>
      <c r="E304" s="28"/>
      <c r="F304" s="28"/>
      <c r="G304" s="19"/>
      <c r="H304" s="33"/>
      <c r="I304" s="30"/>
      <c r="J304" s="9" t="e">
        <f t="shared" si="10"/>
        <v>#DIV/0!</v>
      </c>
      <c r="K304" s="18"/>
      <c r="L304" s="18"/>
      <c r="M304" s="5" t="str">
        <f t="shared" si="9"/>
        <v/>
      </c>
    </row>
    <row r="305" spans="1:13" hidden="1">
      <c r="B305" s="17"/>
      <c r="C305" s="17"/>
      <c r="D305" s="17"/>
      <c r="E305" s="28"/>
      <c r="F305" s="28"/>
      <c r="G305" s="19"/>
      <c r="H305" s="33"/>
      <c r="I305" s="30"/>
      <c r="J305" s="43" t="e">
        <f t="shared" si="10"/>
        <v>#DIV/0!</v>
      </c>
      <c r="K305" s="18"/>
      <c r="L305" s="18"/>
      <c r="M305" s="5" t="str">
        <f t="shared" si="9"/>
        <v/>
      </c>
    </row>
    <row r="306" spans="1:13" hidden="1">
      <c r="B306" s="17"/>
      <c r="C306" s="17"/>
      <c r="D306" s="17"/>
      <c r="E306" s="28"/>
      <c r="F306" s="28"/>
      <c r="G306" s="19"/>
      <c r="H306" s="33"/>
      <c r="I306" s="30"/>
      <c r="J306" s="43" t="e">
        <f t="shared" si="10"/>
        <v>#DIV/0!</v>
      </c>
      <c r="K306" s="18"/>
      <c r="L306" s="18"/>
      <c r="M306" s="5" t="str">
        <f t="shared" si="9"/>
        <v/>
      </c>
    </row>
    <row r="307" spans="1:13" hidden="1">
      <c r="B307" s="17"/>
      <c r="C307" s="17"/>
      <c r="D307" s="17"/>
      <c r="E307" s="28"/>
      <c r="F307" s="28"/>
      <c r="G307" s="19"/>
      <c r="H307" s="33"/>
      <c r="I307" s="30"/>
      <c r="J307" s="9" t="e">
        <f t="shared" si="10"/>
        <v>#DIV/0!</v>
      </c>
      <c r="K307" s="18"/>
      <c r="L307" s="18"/>
      <c r="M307" s="5" t="str">
        <f t="shared" si="9"/>
        <v/>
      </c>
    </row>
    <row r="308" spans="1:13" hidden="1">
      <c r="A308" s="42"/>
      <c r="B308" s="17"/>
      <c r="C308" s="17"/>
      <c r="D308" s="17"/>
      <c r="E308" s="28"/>
      <c r="F308" s="28"/>
      <c r="G308" s="19"/>
      <c r="H308" s="33"/>
      <c r="I308" s="30"/>
      <c r="J308" s="43" t="e">
        <f t="shared" si="10"/>
        <v>#DIV/0!</v>
      </c>
      <c r="K308" s="18"/>
      <c r="L308" s="18"/>
      <c r="M308" s="5" t="str">
        <f t="shared" si="9"/>
        <v/>
      </c>
    </row>
    <row r="309" spans="1:13" hidden="1">
      <c r="A309" s="42"/>
      <c r="B309" s="17"/>
      <c r="C309" s="17"/>
      <c r="D309" s="17"/>
      <c r="E309" s="28"/>
      <c r="F309" s="28"/>
      <c r="G309" s="19"/>
      <c r="H309" s="33"/>
      <c r="I309" s="30"/>
      <c r="J309" s="43" t="e">
        <f t="shared" si="10"/>
        <v>#DIV/0!</v>
      </c>
      <c r="K309" s="18"/>
      <c r="L309" s="18"/>
      <c r="M309" s="5" t="str">
        <f t="shared" si="9"/>
        <v/>
      </c>
    </row>
    <row r="310" spans="1:13" hidden="1">
      <c r="B310" s="17"/>
      <c r="C310" s="17"/>
      <c r="D310" s="17"/>
      <c r="E310" s="28"/>
      <c r="F310" s="28"/>
      <c r="G310" s="19"/>
      <c r="H310" s="33"/>
      <c r="I310" s="30"/>
      <c r="J310" s="9" t="e">
        <f t="shared" si="10"/>
        <v>#DIV/0!</v>
      </c>
      <c r="K310" s="18"/>
      <c r="L310" s="18"/>
      <c r="M310" s="5" t="str">
        <f t="shared" si="9"/>
        <v/>
      </c>
    </row>
    <row r="311" spans="1:13" hidden="1">
      <c r="B311" s="17"/>
      <c r="C311" s="17"/>
      <c r="D311" s="17"/>
      <c r="E311" s="28"/>
      <c r="F311" s="28"/>
      <c r="G311" s="19"/>
      <c r="H311" s="33"/>
      <c r="I311" s="30"/>
      <c r="J311" s="9" t="e">
        <f t="shared" si="10"/>
        <v>#DIV/0!</v>
      </c>
      <c r="K311" s="18"/>
      <c r="L311" s="18"/>
      <c r="M311" s="5" t="str">
        <f t="shared" si="9"/>
        <v/>
      </c>
    </row>
    <row r="312" spans="1:13" hidden="1">
      <c r="B312" s="17"/>
      <c r="C312" s="17"/>
      <c r="D312" s="17"/>
      <c r="E312" s="28"/>
      <c r="F312" s="28"/>
      <c r="G312" s="19"/>
      <c r="H312" s="33"/>
      <c r="I312" s="30"/>
      <c r="J312" s="9" t="e">
        <f t="shared" si="10"/>
        <v>#DIV/0!</v>
      </c>
      <c r="K312" s="18"/>
      <c r="L312" s="18"/>
      <c r="M312" s="5" t="str">
        <f t="shared" si="9"/>
        <v/>
      </c>
    </row>
    <row r="313" spans="1:13" hidden="1">
      <c r="B313" s="17"/>
      <c r="C313" s="17"/>
      <c r="D313" s="17"/>
      <c r="E313" s="28"/>
      <c r="F313" s="28"/>
      <c r="G313" s="19"/>
      <c r="H313" s="33"/>
      <c r="I313" s="30"/>
      <c r="J313" s="9" t="e">
        <f t="shared" si="10"/>
        <v>#DIV/0!</v>
      </c>
      <c r="K313" s="18"/>
      <c r="L313" s="18"/>
      <c r="M313" s="5" t="str">
        <f t="shared" si="9"/>
        <v/>
      </c>
    </row>
    <row r="314" spans="1:13" hidden="1">
      <c r="B314" s="17"/>
      <c r="C314" s="17"/>
      <c r="D314" s="17"/>
      <c r="E314" s="28"/>
      <c r="F314" s="28"/>
      <c r="G314" s="19"/>
      <c r="H314" s="33"/>
      <c r="I314" s="30"/>
      <c r="J314" s="43" t="e">
        <f t="shared" si="10"/>
        <v>#DIV/0!</v>
      </c>
      <c r="K314" s="18"/>
      <c r="L314" s="18"/>
      <c r="M314" s="5" t="str">
        <f t="shared" si="9"/>
        <v/>
      </c>
    </row>
    <row r="315" spans="1:13" hidden="1">
      <c r="B315" s="17"/>
      <c r="C315" s="17"/>
      <c r="D315" s="17"/>
      <c r="E315" s="28"/>
      <c r="F315" s="28"/>
      <c r="G315" s="19"/>
      <c r="H315" s="33"/>
      <c r="I315" s="30"/>
      <c r="J315" s="43" t="e">
        <f t="shared" si="10"/>
        <v>#DIV/0!</v>
      </c>
      <c r="K315" s="18"/>
      <c r="L315" s="18"/>
      <c r="M315" s="5" t="str">
        <f t="shared" si="9"/>
        <v/>
      </c>
    </row>
    <row r="316" spans="1:13" hidden="1">
      <c r="B316" s="17"/>
      <c r="C316" s="17"/>
      <c r="D316" s="17"/>
      <c r="E316" s="28"/>
      <c r="F316" s="28"/>
      <c r="G316" s="19"/>
      <c r="H316" s="33"/>
      <c r="I316" s="30"/>
      <c r="J316" s="9" t="e">
        <f t="shared" si="10"/>
        <v>#DIV/0!</v>
      </c>
      <c r="K316" s="18"/>
      <c r="L316" s="18"/>
      <c r="M316" s="5" t="str">
        <f t="shared" si="9"/>
        <v/>
      </c>
    </row>
    <row r="317" spans="1:13" hidden="1">
      <c r="B317" s="17"/>
      <c r="C317" s="17"/>
      <c r="D317" s="17"/>
      <c r="E317" s="28"/>
      <c r="F317" s="28"/>
      <c r="G317" s="19"/>
      <c r="H317" s="33"/>
      <c r="I317" s="30"/>
      <c r="J317" s="43" t="e">
        <f t="shared" si="10"/>
        <v>#DIV/0!</v>
      </c>
      <c r="K317" s="18"/>
      <c r="L317" s="18"/>
      <c r="M317" s="5" t="str">
        <f t="shared" si="9"/>
        <v/>
      </c>
    </row>
    <row r="318" spans="1:13" hidden="1">
      <c r="A318" s="42"/>
      <c r="B318" s="17"/>
      <c r="C318" s="17"/>
      <c r="D318" s="17"/>
      <c r="E318" s="28"/>
      <c r="F318" s="28"/>
      <c r="G318" s="19"/>
      <c r="H318" s="33"/>
      <c r="I318" s="30"/>
      <c r="J318" s="43" t="e">
        <f t="shared" si="10"/>
        <v>#DIV/0!</v>
      </c>
      <c r="K318" s="18"/>
      <c r="L318" s="18"/>
      <c r="M318" s="5" t="str">
        <f t="shared" si="9"/>
        <v/>
      </c>
    </row>
    <row r="319" spans="1:13" hidden="1">
      <c r="A319" s="42"/>
      <c r="B319" s="17"/>
      <c r="C319" s="17"/>
      <c r="D319" s="17"/>
      <c r="E319" s="28"/>
      <c r="F319" s="28"/>
      <c r="G319" s="19"/>
      <c r="H319" s="33"/>
      <c r="I319" s="30"/>
      <c r="J319" s="9" t="e">
        <f t="shared" si="10"/>
        <v>#DIV/0!</v>
      </c>
      <c r="K319" s="18"/>
      <c r="L319" s="18"/>
      <c r="M319" s="5" t="str">
        <f t="shared" si="9"/>
        <v/>
      </c>
    </row>
    <row r="320" spans="1:13" hidden="1">
      <c r="B320" s="17"/>
      <c r="C320" s="17"/>
      <c r="D320" s="17"/>
      <c r="E320" s="28"/>
      <c r="F320" s="28"/>
      <c r="G320" s="19"/>
      <c r="H320" s="33"/>
      <c r="I320" s="30"/>
      <c r="J320" s="9" t="e">
        <f t="shared" si="10"/>
        <v>#DIV/0!</v>
      </c>
      <c r="K320" s="18"/>
      <c r="L320" s="18"/>
      <c r="M320" s="5" t="str">
        <f t="shared" si="9"/>
        <v/>
      </c>
    </row>
    <row r="321" spans="1:13" hidden="1">
      <c r="B321" s="17"/>
      <c r="C321" s="17"/>
      <c r="D321" s="17"/>
      <c r="E321" s="28"/>
      <c r="F321" s="28"/>
      <c r="G321" s="19"/>
      <c r="H321" s="33"/>
      <c r="I321" s="30"/>
      <c r="J321" s="9" t="e">
        <f t="shared" si="10"/>
        <v>#DIV/0!</v>
      </c>
      <c r="K321" s="18"/>
      <c r="L321" s="18"/>
      <c r="M321" s="5" t="str">
        <f t="shared" si="9"/>
        <v/>
      </c>
    </row>
    <row r="322" spans="1:13" hidden="1">
      <c r="B322" s="17"/>
      <c r="C322" s="17"/>
      <c r="D322" s="17"/>
      <c r="E322" s="28"/>
      <c r="F322" s="28"/>
      <c r="G322" s="19"/>
      <c r="H322" s="33"/>
      <c r="I322" s="30"/>
      <c r="J322" s="9" t="e">
        <f t="shared" si="10"/>
        <v>#DIV/0!</v>
      </c>
      <c r="K322" s="18"/>
      <c r="L322" s="18"/>
      <c r="M322" s="5" t="str">
        <f t="shared" si="9"/>
        <v/>
      </c>
    </row>
    <row r="323" spans="1:13" hidden="1">
      <c r="B323" s="17"/>
      <c r="C323" s="17"/>
      <c r="D323" s="17"/>
      <c r="E323" s="28"/>
      <c r="F323" s="28"/>
      <c r="G323" s="19"/>
      <c r="H323" s="33"/>
      <c r="I323" s="30"/>
      <c r="J323" s="43" t="e">
        <f t="shared" si="10"/>
        <v>#DIV/0!</v>
      </c>
      <c r="K323" s="18"/>
      <c r="L323" s="18"/>
      <c r="M323" s="5" t="str">
        <f t="shared" si="9"/>
        <v/>
      </c>
    </row>
    <row r="324" spans="1:13" hidden="1">
      <c r="B324" s="17"/>
      <c r="C324" s="17"/>
      <c r="D324" s="17"/>
      <c r="E324" s="28"/>
      <c r="F324" s="28"/>
      <c r="G324" s="19"/>
      <c r="H324" s="33"/>
      <c r="I324" s="30"/>
      <c r="J324" s="43" t="e">
        <f t="shared" si="10"/>
        <v>#DIV/0!</v>
      </c>
      <c r="K324" s="18"/>
      <c r="L324" s="18"/>
      <c r="M324" s="5" t="str">
        <f t="shared" si="9"/>
        <v/>
      </c>
    </row>
    <row r="325" spans="1:13" hidden="1">
      <c r="B325" s="17"/>
      <c r="C325" s="17"/>
      <c r="D325" s="17"/>
      <c r="E325" s="28"/>
      <c r="F325" s="28"/>
      <c r="G325" s="19"/>
      <c r="H325" s="33"/>
      <c r="I325" s="30"/>
      <c r="J325" s="9" t="e">
        <f t="shared" si="10"/>
        <v>#DIV/0!</v>
      </c>
      <c r="K325" s="18"/>
      <c r="L325" s="18"/>
      <c r="M325" s="5" t="str">
        <f t="shared" si="9"/>
        <v/>
      </c>
    </row>
    <row r="326" spans="1:13" hidden="1">
      <c r="B326" s="17"/>
      <c r="C326" s="17"/>
      <c r="D326" s="17"/>
      <c r="E326" s="28"/>
      <c r="F326" s="28"/>
      <c r="G326" s="19"/>
      <c r="H326" s="33"/>
      <c r="I326" s="30"/>
      <c r="J326" s="43" t="e">
        <f t="shared" si="10"/>
        <v>#DIV/0!</v>
      </c>
      <c r="K326" s="18"/>
      <c r="L326" s="18"/>
      <c r="M326" s="5" t="str">
        <f t="shared" si="9"/>
        <v/>
      </c>
    </row>
    <row r="327" spans="1:13" hidden="1">
      <c r="B327" s="17"/>
      <c r="C327" s="17"/>
      <c r="D327" s="17"/>
      <c r="E327" s="28"/>
      <c r="F327" s="28"/>
      <c r="G327" s="19"/>
      <c r="H327" s="33"/>
      <c r="I327" s="30"/>
      <c r="J327" s="43" t="e">
        <f t="shared" si="10"/>
        <v>#DIV/0!</v>
      </c>
      <c r="K327" s="18"/>
      <c r="L327" s="18"/>
      <c r="M327" s="5" t="str">
        <f t="shared" si="9"/>
        <v/>
      </c>
    </row>
    <row r="328" spans="1:13" hidden="1">
      <c r="A328" s="42"/>
      <c r="B328" s="17"/>
      <c r="C328" s="17"/>
      <c r="D328" s="17"/>
      <c r="E328" s="28"/>
      <c r="F328" s="28"/>
      <c r="G328" s="19"/>
      <c r="H328" s="33"/>
      <c r="I328" s="30"/>
      <c r="J328" s="9" t="e">
        <f t="shared" si="10"/>
        <v>#DIV/0!</v>
      </c>
      <c r="K328" s="18"/>
      <c r="L328" s="18"/>
      <c r="M328" s="5" t="str">
        <f t="shared" ref="M328:M352" si="11">IF(ISBLANK(I328),"",H328)</f>
        <v/>
      </c>
    </row>
    <row r="329" spans="1:13" hidden="1">
      <c r="A329" s="42"/>
      <c r="B329" s="17"/>
      <c r="C329" s="17"/>
      <c r="D329" s="17"/>
      <c r="E329" s="28"/>
      <c r="F329" s="28"/>
      <c r="G329" s="19"/>
      <c r="H329" s="33"/>
      <c r="I329" s="30"/>
      <c r="J329" s="9" t="e">
        <f t="shared" si="10"/>
        <v>#DIV/0!</v>
      </c>
      <c r="K329" s="18"/>
      <c r="L329" s="18"/>
      <c r="M329" s="5" t="str">
        <f t="shared" si="11"/>
        <v/>
      </c>
    </row>
    <row r="330" spans="1:13" hidden="1">
      <c r="B330" s="17"/>
      <c r="C330" s="17"/>
      <c r="D330" s="17"/>
      <c r="E330" s="28"/>
      <c r="F330" s="28"/>
      <c r="G330" s="19"/>
      <c r="H330" s="33"/>
      <c r="I330" s="30"/>
      <c r="J330" s="9" t="e">
        <f t="shared" si="10"/>
        <v>#DIV/0!</v>
      </c>
      <c r="K330" s="18"/>
      <c r="L330" s="18"/>
      <c r="M330" s="5" t="str">
        <f t="shared" si="11"/>
        <v/>
      </c>
    </row>
    <row r="331" spans="1:13" hidden="1">
      <c r="B331" s="17"/>
      <c r="C331" s="17"/>
      <c r="D331" s="17"/>
      <c r="E331" s="28"/>
      <c r="F331" s="28"/>
      <c r="G331" s="19"/>
      <c r="H331" s="33"/>
      <c r="I331" s="30"/>
      <c r="J331" s="9" t="e">
        <f t="shared" si="10"/>
        <v>#DIV/0!</v>
      </c>
      <c r="K331" s="18"/>
      <c r="L331" s="18"/>
      <c r="M331" s="5" t="str">
        <f t="shared" si="11"/>
        <v/>
      </c>
    </row>
    <row r="332" spans="1:13" hidden="1">
      <c r="B332" s="17"/>
      <c r="C332" s="17"/>
      <c r="D332" s="17"/>
      <c r="E332" s="28"/>
      <c r="F332" s="28"/>
      <c r="G332" s="19"/>
      <c r="H332" s="33"/>
      <c r="I332" s="30"/>
      <c r="J332" s="43" t="e">
        <f t="shared" si="10"/>
        <v>#DIV/0!</v>
      </c>
      <c r="K332" s="18"/>
      <c r="L332" s="18"/>
      <c r="M332" s="5" t="str">
        <f t="shared" si="11"/>
        <v/>
      </c>
    </row>
    <row r="333" spans="1:13" hidden="1">
      <c r="B333" s="17"/>
      <c r="C333" s="17"/>
      <c r="D333" s="17"/>
      <c r="E333" s="28"/>
      <c r="F333" s="28"/>
      <c r="G333" s="19"/>
      <c r="H333" s="33"/>
      <c r="I333" s="30"/>
      <c r="J333" s="43" t="e">
        <f t="shared" si="10"/>
        <v>#DIV/0!</v>
      </c>
      <c r="K333" s="18"/>
      <c r="L333" s="18"/>
      <c r="M333" s="5" t="str">
        <f t="shared" si="11"/>
        <v/>
      </c>
    </row>
    <row r="334" spans="1:13" hidden="1">
      <c r="B334" s="17"/>
      <c r="C334" s="17"/>
      <c r="D334" s="17"/>
      <c r="E334" s="28"/>
      <c r="F334" s="28"/>
      <c r="G334" s="19"/>
      <c r="H334" s="33"/>
      <c r="I334" s="30"/>
      <c r="J334" s="9" t="e">
        <f t="shared" si="10"/>
        <v>#DIV/0!</v>
      </c>
      <c r="K334" s="18"/>
      <c r="L334" s="18"/>
      <c r="M334" s="5" t="str">
        <f t="shared" si="11"/>
        <v/>
      </c>
    </row>
    <row r="335" spans="1:13" hidden="1">
      <c r="B335" s="17"/>
      <c r="C335" s="17"/>
      <c r="D335" s="17"/>
      <c r="E335" s="28"/>
      <c r="F335" s="28"/>
      <c r="G335" s="19"/>
      <c r="H335" s="33"/>
      <c r="I335" s="30"/>
      <c r="J335" s="43" t="e">
        <f t="shared" si="10"/>
        <v>#DIV/0!</v>
      </c>
      <c r="K335" s="18"/>
      <c r="L335" s="18"/>
      <c r="M335" s="5" t="str">
        <f t="shared" si="11"/>
        <v/>
      </c>
    </row>
    <row r="336" spans="1:13" hidden="1">
      <c r="B336" s="17"/>
      <c r="C336" s="17"/>
      <c r="D336" s="17"/>
      <c r="E336" s="28"/>
      <c r="F336" s="28"/>
      <c r="G336" s="19"/>
      <c r="H336" s="33"/>
      <c r="I336" s="30"/>
      <c r="J336" s="43" t="e">
        <f t="shared" si="10"/>
        <v>#DIV/0!</v>
      </c>
      <c r="K336" s="18"/>
      <c r="L336" s="18"/>
      <c r="M336" s="5" t="str">
        <f t="shared" si="11"/>
        <v/>
      </c>
    </row>
    <row r="337" spans="1:13" hidden="1">
      <c r="B337" s="17"/>
      <c r="C337" s="17"/>
      <c r="D337" s="17"/>
      <c r="E337" s="28"/>
      <c r="F337" s="28"/>
      <c r="G337" s="19"/>
      <c r="H337" s="33"/>
      <c r="I337" s="30"/>
      <c r="J337" s="9" t="e">
        <f t="shared" si="10"/>
        <v>#DIV/0!</v>
      </c>
      <c r="K337" s="18"/>
      <c r="L337" s="18"/>
      <c r="M337" s="5" t="str">
        <f t="shared" si="11"/>
        <v/>
      </c>
    </row>
    <row r="338" spans="1:13" hidden="1">
      <c r="A338" s="42"/>
      <c r="B338" s="17"/>
      <c r="C338" s="17"/>
      <c r="D338" s="17"/>
      <c r="E338" s="28"/>
      <c r="F338" s="28"/>
      <c r="G338" s="19"/>
      <c r="H338" s="33"/>
      <c r="I338" s="30"/>
      <c r="J338" s="9" t="e">
        <f t="shared" si="10"/>
        <v>#DIV/0!</v>
      </c>
      <c r="K338" s="18"/>
      <c r="L338" s="18"/>
      <c r="M338" s="5" t="str">
        <f t="shared" si="11"/>
        <v/>
      </c>
    </row>
    <row r="339" spans="1:13" hidden="1">
      <c r="A339" s="42"/>
      <c r="B339" s="17"/>
      <c r="C339" s="17"/>
      <c r="D339" s="17"/>
      <c r="E339" s="28"/>
      <c r="F339" s="28"/>
      <c r="G339" s="19"/>
      <c r="H339" s="33"/>
      <c r="I339" s="30"/>
      <c r="J339" s="9" t="e">
        <f t="shared" si="10"/>
        <v>#DIV/0!</v>
      </c>
      <c r="K339" s="18"/>
      <c r="L339" s="18"/>
      <c r="M339" s="5" t="str">
        <f t="shared" si="11"/>
        <v/>
      </c>
    </row>
    <row r="340" spans="1:13" hidden="1">
      <c r="B340" s="17"/>
      <c r="C340" s="17"/>
      <c r="D340" s="17"/>
      <c r="E340" s="28"/>
      <c r="F340" s="28"/>
      <c r="G340" s="19"/>
      <c r="H340" s="33"/>
      <c r="I340" s="30"/>
      <c r="J340" s="9" t="e">
        <f t="shared" si="10"/>
        <v>#DIV/0!</v>
      </c>
      <c r="K340" s="18"/>
      <c r="L340" s="18"/>
      <c r="M340" s="17" t="str">
        <f t="shared" si="11"/>
        <v/>
      </c>
    </row>
    <row r="341" spans="1:13" hidden="1">
      <c r="B341" s="17"/>
      <c r="C341" s="17"/>
      <c r="D341" s="17"/>
      <c r="E341" s="28"/>
      <c r="F341" s="28"/>
      <c r="G341" s="19"/>
      <c r="H341" s="33"/>
      <c r="I341" s="30"/>
      <c r="J341" s="43" t="e">
        <f t="shared" si="10"/>
        <v>#DIV/0!</v>
      </c>
      <c r="K341" s="18"/>
      <c r="L341" s="18"/>
      <c r="M341" s="17" t="str">
        <f t="shared" si="11"/>
        <v/>
      </c>
    </row>
    <row r="342" spans="1:13" hidden="1">
      <c r="B342" s="17"/>
      <c r="C342" s="17"/>
      <c r="D342" s="17"/>
      <c r="E342" s="28"/>
      <c r="F342" s="28"/>
      <c r="G342" s="19"/>
      <c r="H342" s="33"/>
      <c r="I342" s="30"/>
      <c r="J342" s="43" t="e">
        <f t="shared" si="10"/>
        <v>#DIV/0!</v>
      </c>
      <c r="K342" s="18"/>
      <c r="L342" s="18"/>
      <c r="M342" s="17" t="str">
        <f t="shared" si="11"/>
        <v/>
      </c>
    </row>
    <row r="343" spans="1:13" hidden="1">
      <c r="B343" s="17"/>
      <c r="C343" s="17"/>
      <c r="D343" s="17"/>
      <c r="E343" s="28"/>
      <c r="F343" s="28"/>
      <c r="G343" s="19"/>
      <c r="H343" s="33"/>
      <c r="I343" s="30"/>
      <c r="J343" s="9" t="e">
        <f t="shared" si="10"/>
        <v>#DIV/0!</v>
      </c>
      <c r="K343" s="18"/>
      <c r="L343" s="18"/>
      <c r="M343" s="17" t="str">
        <f t="shared" si="11"/>
        <v/>
      </c>
    </row>
    <row r="344" spans="1:13" hidden="1">
      <c r="B344" s="17"/>
      <c r="C344" s="17"/>
      <c r="D344" s="17"/>
      <c r="E344" s="28"/>
      <c r="F344" s="28"/>
      <c r="G344" s="19"/>
      <c r="H344" s="33"/>
      <c r="I344" s="30"/>
      <c r="J344" s="43" t="e">
        <f t="shared" si="10"/>
        <v>#DIV/0!</v>
      </c>
      <c r="K344" s="18"/>
      <c r="L344" s="18"/>
      <c r="M344" s="17" t="str">
        <f t="shared" si="11"/>
        <v/>
      </c>
    </row>
    <row r="345" spans="1:13" hidden="1">
      <c r="B345" s="17"/>
      <c r="C345" s="17"/>
      <c r="D345" s="17"/>
      <c r="E345" s="28"/>
      <c r="F345" s="28"/>
      <c r="G345" s="19"/>
      <c r="H345" s="33"/>
      <c r="I345" s="30"/>
      <c r="J345" s="43" t="e">
        <f t="shared" si="10"/>
        <v>#DIV/0!</v>
      </c>
      <c r="K345" s="18"/>
      <c r="L345" s="18"/>
      <c r="M345" s="17" t="str">
        <f t="shared" si="11"/>
        <v/>
      </c>
    </row>
    <row r="346" spans="1:13" hidden="1">
      <c r="B346" s="17"/>
      <c r="C346" s="17"/>
      <c r="D346" s="17"/>
      <c r="E346" s="28"/>
      <c r="F346" s="28"/>
      <c r="G346" s="19"/>
      <c r="H346" s="33"/>
      <c r="I346" s="30"/>
      <c r="J346" s="9" t="e">
        <f t="shared" ref="J346:J352" si="12">H346/I346</f>
        <v>#DIV/0!</v>
      </c>
      <c r="K346" s="18"/>
      <c r="L346" s="18"/>
      <c r="M346" s="17" t="str">
        <f t="shared" si="11"/>
        <v/>
      </c>
    </row>
    <row r="347" spans="1:13" hidden="1">
      <c r="B347" s="17"/>
      <c r="C347" s="17"/>
      <c r="D347" s="17"/>
      <c r="E347" s="28"/>
      <c r="F347" s="28"/>
      <c r="G347" s="19"/>
      <c r="H347" s="33"/>
      <c r="I347" s="30"/>
      <c r="J347" s="9" t="e">
        <f t="shared" si="12"/>
        <v>#DIV/0!</v>
      </c>
      <c r="K347" s="18"/>
      <c r="L347" s="18"/>
      <c r="M347" s="17" t="str">
        <f t="shared" si="11"/>
        <v/>
      </c>
    </row>
    <row r="348" spans="1:13" hidden="1">
      <c r="A348" s="42"/>
      <c r="B348" s="17"/>
      <c r="C348" s="17"/>
      <c r="D348" s="17"/>
      <c r="E348" s="28"/>
      <c r="F348" s="28"/>
      <c r="G348" s="19"/>
      <c r="H348" s="33"/>
      <c r="I348" s="30"/>
      <c r="J348" s="9" t="e">
        <f t="shared" si="12"/>
        <v>#DIV/0!</v>
      </c>
      <c r="K348" s="18"/>
      <c r="L348" s="18"/>
      <c r="M348" s="17" t="str">
        <f t="shared" si="11"/>
        <v/>
      </c>
    </row>
    <row r="349" spans="1:13" hidden="1">
      <c r="A349" s="42"/>
      <c r="B349" s="17"/>
      <c r="C349" s="17"/>
      <c r="D349" s="17"/>
      <c r="E349" s="28"/>
      <c r="F349" s="28"/>
      <c r="G349" s="19"/>
      <c r="H349" s="33"/>
      <c r="I349" s="30"/>
      <c r="J349" s="9" t="e">
        <f t="shared" si="12"/>
        <v>#DIV/0!</v>
      </c>
      <c r="K349" s="18"/>
      <c r="L349" s="18"/>
      <c r="M349" s="17" t="str">
        <f t="shared" si="11"/>
        <v/>
      </c>
    </row>
    <row r="350" spans="1:13" hidden="1">
      <c r="B350" s="17"/>
      <c r="C350" s="17"/>
      <c r="D350" s="17"/>
      <c r="E350" s="28"/>
      <c r="F350" s="28"/>
      <c r="G350" s="19"/>
      <c r="H350" s="33"/>
      <c r="I350" s="30"/>
      <c r="J350" s="43" t="e">
        <f t="shared" si="12"/>
        <v>#DIV/0!</v>
      </c>
      <c r="K350" s="18"/>
      <c r="L350" s="18"/>
      <c r="M350" s="17" t="str">
        <f t="shared" si="11"/>
        <v/>
      </c>
    </row>
    <row r="351" spans="1:13" hidden="1">
      <c r="B351" s="17"/>
      <c r="C351" s="17"/>
      <c r="D351" s="17"/>
      <c r="E351" s="28"/>
      <c r="F351" s="28"/>
      <c r="G351" s="19"/>
      <c r="H351" s="33"/>
      <c r="I351" s="30"/>
      <c r="J351" s="43" t="e">
        <f t="shared" si="12"/>
        <v>#DIV/0!</v>
      </c>
      <c r="K351" s="18"/>
      <c r="L351" s="18"/>
      <c r="M351" s="17" t="str">
        <f t="shared" si="11"/>
        <v/>
      </c>
    </row>
    <row r="352" spans="1:13" hidden="1">
      <c r="B352" s="17"/>
      <c r="C352" s="17"/>
      <c r="D352" s="17"/>
      <c r="E352" s="28"/>
      <c r="F352" s="28"/>
      <c r="G352" s="19"/>
      <c r="H352" s="33"/>
      <c r="I352" s="30"/>
      <c r="J352" s="9" t="e">
        <f t="shared" si="12"/>
        <v>#DIV/0!</v>
      </c>
      <c r="K352" s="18"/>
      <c r="L352" s="18"/>
      <c r="M352" s="17" t="str">
        <f t="shared" si="11"/>
        <v/>
      </c>
    </row>
    <row r="353" spans="2:10">
      <c r="B353" s="2"/>
      <c r="H353" s="44"/>
      <c r="I353" s="44"/>
      <c r="J353" s="45"/>
    </row>
    <row r="354" spans="2:10">
      <c r="B354" s="2"/>
      <c r="H354" s="44"/>
      <c r="I354" s="44"/>
      <c r="J354" s="45"/>
    </row>
  </sheetData>
  <mergeCells count="66">
    <mergeCell ref="J94:J95"/>
    <mergeCell ref="I24:I25"/>
    <mergeCell ref="J24:J25"/>
    <mergeCell ref="A94:A95"/>
    <mergeCell ref="C94:C95"/>
    <mergeCell ref="D94:D95"/>
    <mergeCell ref="E94:E95"/>
    <mergeCell ref="F94:F95"/>
    <mergeCell ref="G94:G95"/>
    <mergeCell ref="H94:H95"/>
    <mergeCell ref="I94:I95"/>
    <mergeCell ref="H21:H22"/>
    <mergeCell ref="I21:I22"/>
    <mergeCell ref="J21:J22"/>
    <mergeCell ref="A24:A25"/>
    <mergeCell ref="C24:C25"/>
    <mergeCell ref="D24:D25"/>
    <mergeCell ref="E24:E25"/>
    <mergeCell ref="F24:F25"/>
    <mergeCell ref="G24:G25"/>
    <mergeCell ref="H24:H25"/>
    <mergeCell ref="A21:A22"/>
    <mergeCell ref="C21:C22"/>
    <mergeCell ref="D21:D22"/>
    <mergeCell ref="E21:E22"/>
    <mergeCell ref="F21:F22"/>
    <mergeCell ref="G21:G22"/>
    <mergeCell ref="G16:G17"/>
    <mergeCell ref="H16:H17"/>
    <mergeCell ref="I16:I17"/>
    <mergeCell ref="J16:J17"/>
    <mergeCell ref="A14:A15"/>
    <mergeCell ref="C14:C15"/>
    <mergeCell ref="D14:D15"/>
    <mergeCell ref="A16:A17"/>
    <mergeCell ref="C16:C17"/>
    <mergeCell ref="D16:D17"/>
    <mergeCell ref="E16:E17"/>
    <mergeCell ref="F16:F17"/>
    <mergeCell ref="E14:E15"/>
    <mergeCell ref="F14:F15"/>
    <mergeCell ref="G14:G15"/>
    <mergeCell ref="H14:H15"/>
    <mergeCell ref="H9:H10"/>
    <mergeCell ref="I9:I10"/>
    <mergeCell ref="J9:J10"/>
    <mergeCell ref="G11:G13"/>
    <mergeCell ref="H11:H13"/>
    <mergeCell ref="I11:I13"/>
    <mergeCell ref="J11:J13"/>
    <mergeCell ref="I14:I15"/>
    <mergeCell ref="J14:J15"/>
    <mergeCell ref="A11:A13"/>
    <mergeCell ref="C11:C13"/>
    <mergeCell ref="D11:D13"/>
    <mergeCell ref="E11:E13"/>
    <mergeCell ref="F11:F13"/>
    <mergeCell ref="E2:G2"/>
    <mergeCell ref="E3:G3"/>
    <mergeCell ref="E4:G4"/>
    <mergeCell ref="A9:A10"/>
    <mergeCell ref="C9:C10"/>
    <mergeCell ref="D9:D10"/>
    <mergeCell ref="E9:E10"/>
    <mergeCell ref="F9:F10"/>
    <mergeCell ref="G9:G10"/>
  </mergeCells>
  <phoneticPr fontId="2"/>
  <dataValidations count="1">
    <dataValidation type="list" allowBlank="1" showInputMessage="1" showErrorMessage="1" sqref="E8:E9 E16 E14 E11 E23:E24 E18:E21 E26:E94 E96:E352">
      <formula1>"10電力,PPS"</formula1>
    </dataValidation>
  </dataValidations>
  <pageMargins left="0.59055118110236227" right="0.59055118110236227" top="0.59055118110236227" bottom="0.55118110236220474" header="0.51181102362204722" footer="0.51181102362204722"/>
  <pageSetup paperSize="9" scale="8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topLeftCell="A4" workbookViewId="0">
      <selection activeCell="E17" sqref="E1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9926</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9926</v>
      </c>
      <c r="I7" s="23">
        <f>SUM(I8:I357)</f>
        <v>0</v>
      </c>
      <c r="J7" s="24" t="e">
        <f>H7/I7</f>
        <v>#DIV/0!</v>
      </c>
      <c r="K7" s="51"/>
      <c r="L7" s="51"/>
      <c r="M7" s="22"/>
      <c r="N7" s="22"/>
      <c r="O7" s="52">
        <f>SUM(O8:O357)</f>
        <v>0</v>
      </c>
    </row>
    <row r="8" spans="1:15" ht="81.75" thickTop="1">
      <c r="A8">
        <v>1</v>
      </c>
      <c r="B8" s="37" t="s">
        <v>651</v>
      </c>
      <c r="C8" s="35" t="s">
        <v>122</v>
      </c>
      <c r="D8" s="35" t="s">
        <v>560</v>
      </c>
      <c r="E8" s="28" t="s">
        <v>54</v>
      </c>
      <c r="F8" s="59" t="s">
        <v>652</v>
      </c>
      <c r="G8" s="81">
        <v>1</v>
      </c>
      <c r="H8" s="82">
        <v>9926</v>
      </c>
      <c r="I8" s="83"/>
      <c r="J8" s="55" t="e">
        <f>H8/I8</f>
        <v>#DIV/0!</v>
      </c>
      <c r="K8" s="84">
        <v>249</v>
      </c>
      <c r="L8" s="135">
        <v>493400</v>
      </c>
      <c r="M8" s="84" t="s">
        <v>653</v>
      </c>
      <c r="N8" s="84" t="s">
        <v>654</v>
      </c>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20"/>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59055118110236227" right="0.59055118110236227" top="0.59055118110236227" bottom="0.55118110236220474" header="0.51181102362204722" footer="0.51181102362204722"/>
  <pageSetup paperSize="9" scale="7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17" sqref="E1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17" sqref="E1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15431572</v>
      </c>
      <c r="I5" s="75">
        <f>SUM(I6:I65)</f>
        <v>519490</v>
      </c>
      <c r="J5" s="22">
        <f>H5/I5</f>
        <v>29.705233979479875</v>
      </c>
    </row>
    <row r="6" spans="1:10" ht="27.75" thickTop="1">
      <c r="A6">
        <v>1</v>
      </c>
      <c r="B6" s="69" t="s">
        <v>655</v>
      </c>
      <c r="C6" s="61" t="s">
        <v>570</v>
      </c>
      <c r="D6" s="65" t="s">
        <v>90</v>
      </c>
      <c r="E6" s="383">
        <v>1</v>
      </c>
      <c r="F6" s="65" t="s">
        <v>223</v>
      </c>
      <c r="G6" s="355" t="s">
        <v>78</v>
      </c>
      <c r="H6" s="356">
        <v>15431572</v>
      </c>
      <c r="I6" s="356">
        <v>519490</v>
      </c>
      <c r="J6" s="76">
        <f>H6/I6</f>
        <v>29.705233979479875</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B7" sqref="B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386"/>
      <c r="E2" s="813" t="s">
        <v>2</v>
      </c>
      <c r="F2" s="813"/>
      <c r="G2" s="814"/>
      <c r="H2" s="5">
        <f>SUMIF(E8:E357,"PPS",H8:H357)</f>
        <v>1039635</v>
      </c>
      <c r="I2" s="6"/>
      <c r="J2" s="3"/>
    </row>
    <row r="3" spans="1:13" ht="57" customHeight="1">
      <c r="B3" s="2"/>
      <c r="E3" s="815" t="s">
        <v>3</v>
      </c>
      <c r="F3" s="815"/>
      <c r="G3" s="816"/>
      <c r="H3" s="5">
        <f>M7</f>
        <v>777701</v>
      </c>
      <c r="I3" s="6"/>
      <c r="J3" s="7"/>
    </row>
    <row r="4" spans="1:13" s="7" customFormat="1" ht="55.5" customHeight="1">
      <c r="B4" s="387"/>
      <c r="E4" s="865" t="s">
        <v>657</v>
      </c>
      <c r="F4" s="865"/>
      <c r="G4" s="865"/>
      <c r="H4" s="388">
        <f>H3/I7</f>
        <v>0.99971205450396894</v>
      </c>
      <c r="I4" s="6"/>
      <c r="K4" s="10"/>
      <c r="L4" s="10"/>
    </row>
    <row r="5" spans="1:13" s="2" customFormat="1" ht="17.25" customHeight="1">
      <c r="B5" s="11"/>
      <c r="E5" s="12"/>
      <c r="F5" s="12"/>
      <c r="G5" s="12"/>
      <c r="H5" s="13"/>
      <c r="I5" s="14"/>
      <c r="J5" s="11"/>
      <c r="K5" s="15"/>
      <c r="L5" s="15"/>
    </row>
    <row r="6" spans="1:13" ht="54">
      <c r="A6" s="389" t="s">
        <v>5</v>
      </c>
      <c r="B6" s="17" t="s">
        <v>6</v>
      </c>
      <c r="C6" s="17" t="s">
        <v>7</v>
      </c>
      <c r="D6" s="17" t="s">
        <v>8</v>
      </c>
      <c r="E6" s="18" t="s">
        <v>9</v>
      </c>
      <c r="F6" s="17" t="s">
        <v>10</v>
      </c>
      <c r="G6" s="19" t="s">
        <v>11</v>
      </c>
      <c r="H6" s="18" t="s">
        <v>12</v>
      </c>
      <c r="I6" s="18" t="s">
        <v>13</v>
      </c>
      <c r="J6" s="18" t="s">
        <v>14</v>
      </c>
      <c r="K6" s="18" t="s">
        <v>15</v>
      </c>
      <c r="L6" s="18" t="s">
        <v>16</v>
      </c>
      <c r="M6" s="20" t="s">
        <v>17</v>
      </c>
    </row>
    <row r="7" spans="1:13" s="385" customFormat="1" ht="14.25" thickBot="1">
      <c r="B7" s="390" t="s">
        <v>18</v>
      </c>
      <c r="C7" s="390"/>
      <c r="D7" s="390"/>
      <c r="E7" s="390"/>
      <c r="F7" s="390"/>
      <c r="G7" s="390"/>
      <c r="H7" s="391">
        <f>SUM(H8:H357)</f>
        <v>1618204</v>
      </c>
      <c r="I7" s="391">
        <f>SUM(I8:I357)</f>
        <v>777925</v>
      </c>
      <c r="J7" s="392">
        <f>H7/I7</f>
        <v>2.0801542565157312</v>
      </c>
      <c r="K7" s="393">
        <f>SUM(K8:K357)</f>
        <v>33867</v>
      </c>
      <c r="L7" s="394">
        <f>SUM(L8:L357)</f>
        <v>96871300</v>
      </c>
      <c r="M7" s="384">
        <f>SUM(M8:M357)</f>
        <v>777701</v>
      </c>
    </row>
    <row r="8" spans="1:13" ht="24.75" thickTop="1">
      <c r="A8">
        <v>1</v>
      </c>
      <c r="B8" s="395" t="s">
        <v>658</v>
      </c>
      <c r="C8" s="17" t="s">
        <v>659</v>
      </c>
      <c r="D8" s="103" t="s">
        <v>209</v>
      </c>
      <c r="E8" s="40" t="s">
        <v>54</v>
      </c>
      <c r="F8" s="17" t="s">
        <v>23</v>
      </c>
      <c r="G8" s="396">
        <v>3</v>
      </c>
      <c r="H8" s="396">
        <v>166984</v>
      </c>
      <c r="I8" s="32"/>
      <c r="J8" s="9" t="e">
        <f t="shared" ref="J8:J71" si="0">H8/I8</f>
        <v>#DIV/0!</v>
      </c>
      <c r="K8" s="73">
        <v>3150</v>
      </c>
      <c r="L8" s="5">
        <v>10440000</v>
      </c>
      <c r="M8" s="5" t="str">
        <f>IF(ISBLANK(I8),"",H8)</f>
        <v/>
      </c>
    </row>
    <row r="9" spans="1:13">
      <c r="A9">
        <v>2</v>
      </c>
      <c r="B9" s="397" t="s">
        <v>660</v>
      </c>
      <c r="C9" s="17" t="s">
        <v>659</v>
      </c>
      <c r="D9" s="103" t="s">
        <v>207</v>
      </c>
      <c r="E9" s="40" t="s">
        <v>54</v>
      </c>
      <c r="F9" s="17" t="s">
        <v>23</v>
      </c>
      <c r="G9" s="396">
        <v>3</v>
      </c>
      <c r="H9" s="396">
        <v>26067</v>
      </c>
      <c r="I9" s="41"/>
      <c r="J9" s="9" t="e">
        <f t="shared" si="0"/>
        <v>#DIV/0!</v>
      </c>
      <c r="K9" s="73">
        <v>830</v>
      </c>
      <c r="L9" s="5">
        <v>1393000</v>
      </c>
      <c r="M9" s="5" t="str">
        <f t="shared" ref="M9:M28" si="1">IF(ISBLANK(I9),"",H9)</f>
        <v/>
      </c>
    </row>
    <row r="10" spans="1:13">
      <c r="A10">
        <v>3</v>
      </c>
      <c r="B10" s="397" t="s">
        <v>661</v>
      </c>
      <c r="C10" s="17" t="s">
        <v>659</v>
      </c>
      <c r="D10" s="398" t="s">
        <v>113</v>
      </c>
      <c r="E10" s="37" t="s">
        <v>78</v>
      </c>
      <c r="F10" s="17" t="s">
        <v>23</v>
      </c>
      <c r="G10" s="396">
        <v>2</v>
      </c>
      <c r="H10" s="396">
        <v>34351</v>
      </c>
      <c r="I10" s="396">
        <v>34351</v>
      </c>
      <c r="J10" s="9">
        <f t="shared" si="0"/>
        <v>1</v>
      </c>
      <c r="K10" s="73">
        <f>100+584+245</f>
        <v>929</v>
      </c>
      <c r="L10" s="396">
        <f>278900+1081800+497100</f>
        <v>1857800</v>
      </c>
      <c r="M10" s="5">
        <f t="shared" si="1"/>
        <v>34351</v>
      </c>
    </row>
    <row r="11" spans="1:13">
      <c r="A11">
        <v>4</v>
      </c>
      <c r="B11" s="397" t="s">
        <v>662</v>
      </c>
      <c r="C11" s="17" t="s">
        <v>659</v>
      </c>
      <c r="D11" s="103" t="s">
        <v>209</v>
      </c>
      <c r="E11" s="28" t="s">
        <v>54</v>
      </c>
      <c r="F11" s="103" t="s">
        <v>23</v>
      </c>
      <c r="G11" s="35">
        <v>3</v>
      </c>
      <c r="H11" s="396">
        <v>28125</v>
      </c>
      <c r="I11" s="41"/>
      <c r="J11" s="9" t="e">
        <f t="shared" si="0"/>
        <v>#DIV/0!</v>
      </c>
      <c r="K11" s="73">
        <f>340+310</f>
        <v>650</v>
      </c>
      <c r="L11" s="73">
        <f>769900+777600</f>
        <v>1547500</v>
      </c>
      <c r="M11" s="5" t="str">
        <f t="shared" si="1"/>
        <v/>
      </c>
    </row>
    <row r="12" spans="1:13">
      <c r="A12">
        <v>5</v>
      </c>
      <c r="B12" s="103" t="s">
        <v>663</v>
      </c>
      <c r="C12" s="17" t="s">
        <v>659</v>
      </c>
      <c r="D12" s="103" t="s">
        <v>664</v>
      </c>
      <c r="E12" s="28" t="s">
        <v>78</v>
      </c>
      <c r="F12" s="103" t="s">
        <v>23</v>
      </c>
      <c r="G12" s="35">
        <v>1</v>
      </c>
      <c r="H12" s="396">
        <v>7406</v>
      </c>
      <c r="I12" s="396">
        <v>7406</v>
      </c>
      <c r="J12" s="9">
        <f t="shared" si="0"/>
        <v>1</v>
      </c>
      <c r="K12" s="73">
        <v>164</v>
      </c>
      <c r="L12" s="73">
        <v>332300</v>
      </c>
      <c r="M12" s="5">
        <f>IF(ISBLANK(I12),"",H12)</f>
        <v>7406</v>
      </c>
    </row>
    <row r="13" spans="1:13" s="42" customFormat="1">
      <c r="A13" s="42">
        <v>6</v>
      </c>
      <c r="B13" s="63" t="s">
        <v>665</v>
      </c>
      <c r="C13" s="17" t="s">
        <v>659</v>
      </c>
      <c r="D13" s="103" t="s">
        <v>209</v>
      </c>
      <c r="E13" s="28" t="s">
        <v>54</v>
      </c>
      <c r="F13" s="103" t="s">
        <v>23</v>
      </c>
      <c r="G13" s="35">
        <v>1</v>
      </c>
      <c r="H13" s="396">
        <v>9960</v>
      </c>
      <c r="I13" s="41"/>
      <c r="J13" s="43" t="e">
        <f t="shared" si="0"/>
        <v>#DIV/0!</v>
      </c>
      <c r="K13" s="101">
        <v>229</v>
      </c>
      <c r="L13" s="101">
        <v>430700</v>
      </c>
      <c r="M13" s="5" t="str">
        <f t="shared" si="1"/>
        <v/>
      </c>
    </row>
    <row r="14" spans="1:13" s="42" customFormat="1">
      <c r="A14" s="42">
        <v>7</v>
      </c>
      <c r="B14" s="63" t="s">
        <v>666</v>
      </c>
      <c r="C14" s="17" t="s">
        <v>659</v>
      </c>
      <c r="D14" s="398" t="s">
        <v>664</v>
      </c>
      <c r="E14" s="28" t="s">
        <v>78</v>
      </c>
      <c r="F14" s="18" t="s">
        <v>23</v>
      </c>
      <c r="G14" s="35">
        <v>1</v>
      </c>
      <c r="H14" s="396">
        <v>3772</v>
      </c>
      <c r="I14" s="396">
        <v>3772</v>
      </c>
      <c r="J14" s="43">
        <f t="shared" si="0"/>
        <v>1</v>
      </c>
      <c r="K14" s="101">
        <v>81</v>
      </c>
      <c r="L14" s="101">
        <v>171900</v>
      </c>
      <c r="M14" s="5">
        <f t="shared" si="1"/>
        <v>3772</v>
      </c>
    </row>
    <row r="15" spans="1:13">
      <c r="A15">
        <v>8</v>
      </c>
      <c r="B15" s="17" t="s">
        <v>667</v>
      </c>
      <c r="C15" s="17" t="s">
        <v>668</v>
      </c>
      <c r="D15" s="103" t="s">
        <v>669</v>
      </c>
      <c r="E15" s="28" t="s">
        <v>54</v>
      </c>
      <c r="F15" s="103" t="s">
        <v>23</v>
      </c>
      <c r="G15" s="35">
        <v>4</v>
      </c>
      <c r="H15" s="396">
        <v>26826</v>
      </c>
      <c r="I15" s="41"/>
      <c r="J15" s="9" t="e">
        <f t="shared" si="0"/>
        <v>#DIV/0!</v>
      </c>
      <c r="K15" s="101">
        <v>700</v>
      </c>
      <c r="L15" s="101">
        <v>1499000</v>
      </c>
      <c r="M15" s="5" t="str">
        <f t="shared" si="1"/>
        <v/>
      </c>
    </row>
    <row r="16" spans="1:13" ht="40.5">
      <c r="A16">
        <v>9</v>
      </c>
      <c r="B16" s="110" t="s">
        <v>670</v>
      </c>
      <c r="C16" s="17" t="s">
        <v>671</v>
      </c>
      <c r="D16" s="17" t="s">
        <v>672</v>
      </c>
      <c r="E16" s="28" t="s">
        <v>54</v>
      </c>
      <c r="F16" s="28" t="s">
        <v>23</v>
      </c>
      <c r="G16" s="19">
        <v>2</v>
      </c>
      <c r="H16" s="399">
        <v>16005</v>
      </c>
      <c r="I16" s="30"/>
      <c r="J16" s="43" t="e">
        <f t="shared" si="0"/>
        <v>#DIV/0!</v>
      </c>
      <c r="K16" s="101">
        <v>294</v>
      </c>
      <c r="L16" s="101">
        <v>868000</v>
      </c>
      <c r="M16" s="5" t="str">
        <f t="shared" si="1"/>
        <v/>
      </c>
    </row>
    <row r="17" spans="1:13" ht="40.5">
      <c r="A17">
        <v>10</v>
      </c>
      <c r="B17" s="400" t="s">
        <v>673</v>
      </c>
      <c r="C17" s="19" t="s">
        <v>671</v>
      </c>
      <c r="D17" s="19" t="s">
        <v>674</v>
      </c>
      <c r="E17" s="401" t="s">
        <v>54</v>
      </c>
      <c r="F17" s="401" t="s">
        <v>23</v>
      </c>
      <c r="G17" s="19">
        <v>2</v>
      </c>
      <c r="H17" s="402">
        <v>12927</v>
      </c>
      <c r="I17" s="68"/>
      <c r="J17" s="100" t="e">
        <f t="shared" si="0"/>
        <v>#DIV/0!</v>
      </c>
      <c r="K17" s="101">
        <v>437</v>
      </c>
      <c r="L17" s="101">
        <f>229700+196800+214500</f>
        <v>641000</v>
      </c>
      <c r="M17" s="78" t="str">
        <f t="shared" si="1"/>
        <v/>
      </c>
    </row>
    <row r="18" spans="1:13">
      <c r="A18">
        <v>11</v>
      </c>
      <c r="B18" s="19" t="s">
        <v>675</v>
      </c>
      <c r="C18" s="17" t="s">
        <v>52</v>
      </c>
      <c r="D18" s="17" t="s">
        <v>209</v>
      </c>
      <c r="E18" s="28" t="s">
        <v>54</v>
      </c>
      <c r="F18" s="28" t="s">
        <v>23</v>
      </c>
      <c r="G18" s="19">
        <v>2</v>
      </c>
      <c r="H18" s="33">
        <v>144934</v>
      </c>
      <c r="I18" s="68">
        <v>145093</v>
      </c>
      <c r="J18" s="9">
        <f t="shared" si="0"/>
        <v>0.99890415113065412</v>
      </c>
      <c r="K18" s="73">
        <v>1560</v>
      </c>
      <c r="L18" s="73">
        <v>9616000</v>
      </c>
      <c r="M18" s="5">
        <f t="shared" si="1"/>
        <v>144934</v>
      </c>
    </row>
    <row r="19" spans="1:13">
      <c r="A19">
        <v>12</v>
      </c>
      <c r="B19" s="19" t="s">
        <v>676</v>
      </c>
      <c r="C19" s="17" t="s">
        <v>52</v>
      </c>
      <c r="D19" s="17" t="s">
        <v>209</v>
      </c>
      <c r="E19" s="28" t="s">
        <v>54</v>
      </c>
      <c r="F19" s="28" t="s">
        <v>23</v>
      </c>
      <c r="G19" s="19">
        <v>1</v>
      </c>
      <c r="H19" s="33">
        <v>46096</v>
      </c>
      <c r="I19" s="30"/>
      <c r="J19" s="43" t="e">
        <f t="shared" si="0"/>
        <v>#DIV/0!</v>
      </c>
      <c r="K19" s="73">
        <v>550</v>
      </c>
      <c r="L19" s="73">
        <v>2772000</v>
      </c>
      <c r="M19" s="5" t="str">
        <f t="shared" si="1"/>
        <v/>
      </c>
    </row>
    <row r="20" spans="1:13">
      <c r="A20">
        <v>13</v>
      </c>
      <c r="B20" s="19" t="s">
        <v>677</v>
      </c>
      <c r="C20" s="17" t="s">
        <v>52</v>
      </c>
      <c r="D20" s="17" t="s">
        <v>209</v>
      </c>
      <c r="E20" s="28" t="s">
        <v>54</v>
      </c>
      <c r="F20" s="28" t="s">
        <v>23</v>
      </c>
      <c r="G20" s="19">
        <v>2</v>
      </c>
      <c r="H20" s="33">
        <v>54198</v>
      </c>
      <c r="I20" s="68">
        <v>54263</v>
      </c>
      <c r="J20" s="43">
        <f t="shared" si="0"/>
        <v>0.99880213036507381</v>
      </c>
      <c r="K20" s="73">
        <v>600</v>
      </c>
      <c r="L20" s="73">
        <v>3354000</v>
      </c>
      <c r="M20" s="5">
        <f t="shared" si="1"/>
        <v>54198</v>
      </c>
    </row>
    <row r="21" spans="1:13">
      <c r="A21">
        <v>14</v>
      </c>
      <c r="B21" s="19" t="s">
        <v>678</v>
      </c>
      <c r="C21" s="17" t="s">
        <v>52</v>
      </c>
      <c r="D21" s="103" t="s">
        <v>669</v>
      </c>
      <c r="E21" s="28" t="s">
        <v>54</v>
      </c>
      <c r="F21" s="28" t="s">
        <v>23</v>
      </c>
      <c r="G21" s="19">
        <v>3</v>
      </c>
      <c r="H21" s="33">
        <v>48028</v>
      </c>
      <c r="I21" s="30"/>
      <c r="J21" s="9" t="e">
        <f t="shared" si="0"/>
        <v>#DIV/0!</v>
      </c>
      <c r="K21" s="73">
        <v>890</v>
      </c>
      <c r="L21" s="73">
        <v>2877000</v>
      </c>
      <c r="M21" s="5" t="str">
        <f t="shared" si="1"/>
        <v/>
      </c>
    </row>
    <row r="22" spans="1:13">
      <c r="A22">
        <v>15</v>
      </c>
      <c r="B22" s="63" t="s">
        <v>679</v>
      </c>
      <c r="C22" s="17" t="s">
        <v>122</v>
      </c>
      <c r="D22" s="103" t="s">
        <v>669</v>
      </c>
      <c r="E22" s="28" t="s">
        <v>54</v>
      </c>
      <c r="F22" s="28" t="s">
        <v>23</v>
      </c>
      <c r="G22" s="19">
        <v>2</v>
      </c>
      <c r="H22" s="33">
        <v>24767</v>
      </c>
      <c r="I22" s="30"/>
      <c r="J22" s="43" t="e">
        <f t="shared" si="0"/>
        <v>#DIV/0!</v>
      </c>
      <c r="K22" s="73">
        <v>870</v>
      </c>
      <c r="L22" s="73">
        <v>1345600</v>
      </c>
      <c r="M22" s="5" t="str">
        <f t="shared" si="1"/>
        <v/>
      </c>
    </row>
    <row r="23" spans="1:13">
      <c r="A23" s="42">
        <v>16</v>
      </c>
      <c r="B23" s="110" t="s">
        <v>680</v>
      </c>
      <c r="C23" s="17" t="s">
        <v>122</v>
      </c>
      <c r="D23" s="18" t="s">
        <v>113</v>
      </c>
      <c r="E23" s="28" t="s">
        <v>78</v>
      </c>
      <c r="F23" s="28" t="s">
        <v>23</v>
      </c>
      <c r="G23" s="19">
        <v>3</v>
      </c>
      <c r="H23" s="33">
        <v>165677</v>
      </c>
      <c r="I23" s="30">
        <v>165677</v>
      </c>
      <c r="J23" s="43">
        <f t="shared" si="0"/>
        <v>1</v>
      </c>
      <c r="K23" s="101">
        <v>4500</v>
      </c>
      <c r="L23" s="101">
        <v>9255700</v>
      </c>
      <c r="M23" s="5">
        <f t="shared" si="1"/>
        <v>165677</v>
      </c>
    </row>
    <row r="24" spans="1:13" ht="27">
      <c r="A24" s="42">
        <v>17</v>
      </c>
      <c r="B24" s="110" t="s">
        <v>681</v>
      </c>
      <c r="C24" s="17" t="s">
        <v>122</v>
      </c>
      <c r="D24" s="103" t="s">
        <v>669</v>
      </c>
      <c r="E24" s="28" t="s">
        <v>54</v>
      </c>
      <c r="F24" s="28" t="s">
        <v>23</v>
      </c>
      <c r="G24" s="19">
        <v>3</v>
      </c>
      <c r="H24" s="33">
        <v>363620</v>
      </c>
      <c r="I24" s="30"/>
      <c r="J24" s="9" t="e">
        <f t="shared" si="0"/>
        <v>#DIV/0!</v>
      </c>
      <c r="K24" s="101">
        <v>9832</v>
      </c>
      <c r="L24" s="101">
        <v>20317400</v>
      </c>
      <c r="M24" s="5" t="str">
        <f t="shared" si="1"/>
        <v/>
      </c>
    </row>
    <row r="25" spans="1:13" ht="27">
      <c r="A25">
        <v>18</v>
      </c>
      <c r="B25" s="110" t="s">
        <v>682</v>
      </c>
      <c r="C25" s="17" t="s">
        <v>122</v>
      </c>
      <c r="D25" s="18" t="s">
        <v>113</v>
      </c>
      <c r="E25" s="28" t="s">
        <v>78</v>
      </c>
      <c r="F25" s="28" t="s">
        <v>23</v>
      </c>
      <c r="G25" s="19">
        <v>2</v>
      </c>
      <c r="H25" s="33">
        <v>22269</v>
      </c>
      <c r="I25" s="30">
        <v>22269</v>
      </c>
      <c r="J25" s="9">
        <f t="shared" si="0"/>
        <v>1</v>
      </c>
      <c r="K25" s="101">
        <v>784</v>
      </c>
      <c r="L25" s="101">
        <v>1140200</v>
      </c>
      <c r="M25" s="5">
        <f t="shared" si="1"/>
        <v>22269</v>
      </c>
    </row>
    <row r="26" spans="1:13" ht="27">
      <c r="A26">
        <v>19</v>
      </c>
      <c r="B26" s="110" t="s">
        <v>683</v>
      </c>
      <c r="C26" s="17" t="s">
        <v>122</v>
      </c>
      <c r="D26" s="103" t="s">
        <v>669</v>
      </c>
      <c r="E26" s="28" t="s">
        <v>54</v>
      </c>
      <c r="F26" s="28" t="s">
        <v>23</v>
      </c>
      <c r="G26" s="19">
        <v>3</v>
      </c>
      <c r="H26" s="33">
        <v>53055</v>
      </c>
      <c r="I26" s="30"/>
      <c r="J26" s="9" t="e">
        <f t="shared" si="0"/>
        <v>#DIV/0!</v>
      </c>
      <c r="K26" s="101">
        <v>1812</v>
      </c>
      <c r="L26" s="101">
        <v>2880400</v>
      </c>
      <c r="M26" s="5" t="str">
        <f t="shared" si="1"/>
        <v/>
      </c>
    </row>
    <row r="27" spans="1:13" ht="40.5">
      <c r="A27">
        <v>20</v>
      </c>
      <c r="B27" s="110" t="s">
        <v>684</v>
      </c>
      <c r="C27" s="17" t="s">
        <v>20</v>
      </c>
      <c r="D27" s="17" t="s">
        <v>674</v>
      </c>
      <c r="E27" s="28" t="s">
        <v>54</v>
      </c>
      <c r="F27" s="28" t="s">
        <v>23</v>
      </c>
      <c r="G27" s="19">
        <v>2</v>
      </c>
      <c r="H27" s="33">
        <v>18043</v>
      </c>
      <c r="I27" s="30"/>
      <c r="J27" s="9" t="e">
        <f t="shared" si="0"/>
        <v>#DIV/0!</v>
      </c>
      <c r="K27" s="73">
        <f>210+235</f>
        <v>445</v>
      </c>
      <c r="L27" s="73">
        <f>515200+412600</f>
        <v>927800</v>
      </c>
      <c r="M27" s="5" t="str">
        <f t="shared" si="1"/>
        <v/>
      </c>
    </row>
    <row r="28" spans="1:13">
      <c r="A28">
        <v>21</v>
      </c>
      <c r="B28" s="17" t="s">
        <v>685</v>
      </c>
      <c r="C28" s="103" t="s">
        <v>686</v>
      </c>
      <c r="D28" s="17" t="s">
        <v>113</v>
      </c>
      <c r="E28" s="28" t="s">
        <v>78</v>
      </c>
      <c r="F28" s="28" t="s">
        <v>23</v>
      </c>
      <c r="G28" s="19">
        <v>2</v>
      </c>
      <c r="H28" s="399">
        <v>345094</v>
      </c>
      <c r="I28" s="30">
        <v>345094</v>
      </c>
      <c r="J28" s="43">
        <f t="shared" si="0"/>
        <v>1</v>
      </c>
      <c r="K28" s="101">
        <v>4560</v>
      </c>
      <c r="L28" s="101">
        <v>23204000</v>
      </c>
      <c r="M28" s="5">
        <f t="shared" si="1"/>
        <v>345094</v>
      </c>
    </row>
    <row r="29" spans="1:13">
      <c r="A29">
        <v>22</v>
      </c>
      <c r="B29" s="17"/>
      <c r="C29" s="17"/>
      <c r="D29" s="17"/>
      <c r="E29" s="28"/>
      <c r="F29" s="28"/>
      <c r="G29" s="19"/>
      <c r="H29" s="33"/>
      <c r="I29" s="30"/>
      <c r="J29" s="9" t="e">
        <f t="shared" si="0"/>
        <v>#DIV/0!</v>
      </c>
      <c r="K29" s="18"/>
      <c r="L29" s="18"/>
      <c r="M29" s="17"/>
    </row>
    <row r="30" spans="1:13">
      <c r="A30">
        <v>23</v>
      </c>
      <c r="B30" s="17"/>
      <c r="C30" s="17"/>
      <c r="D30" s="17"/>
      <c r="E30" s="28"/>
      <c r="F30" s="28"/>
      <c r="G30" s="19"/>
      <c r="H30" s="33"/>
      <c r="I30" s="30"/>
      <c r="J30" s="9" t="e">
        <f t="shared" si="0"/>
        <v>#DIV/0!</v>
      </c>
      <c r="K30" s="18"/>
      <c r="L30" s="18"/>
      <c r="M30" s="17"/>
    </row>
    <row r="31" spans="1:13">
      <c r="A31">
        <v>24</v>
      </c>
      <c r="B31" s="17"/>
      <c r="C31" s="17"/>
      <c r="D31" s="17"/>
      <c r="E31" s="28"/>
      <c r="F31" s="28"/>
      <c r="G31" s="19"/>
      <c r="H31" s="33"/>
      <c r="I31" s="30"/>
      <c r="J31" s="43" t="e">
        <f t="shared" si="0"/>
        <v>#DIV/0!</v>
      </c>
      <c r="K31" s="18"/>
      <c r="L31" s="18"/>
      <c r="M31" s="17"/>
    </row>
    <row r="32" spans="1:13">
      <c r="A32">
        <v>25</v>
      </c>
      <c r="B32" s="17"/>
      <c r="C32" s="17"/>
      <c r="D32" s="17"/>
      <c r="E32" s="28"/>
      <c r="F32" s="28"/>
      <c r="G32" s="19"/>
      <c r="H32" s="33"/>
      <c r="I32" s="30"/>
      <c r="J32" s="43" t="e">
        <f t="shared" si="0"/>
        <v>#DIV/0!</v>
      </c>
      <c r="K32" s="18"/>
      <c r="L32" s="18"/>
      <c r="M32" s="17"/>
    </row>
    <row r="33" spans="1:13">
      <c r="A33" s="42">
        <v>26</v>
      </c>
      <c r="B33" s="17"/>
      <c r="C33" s="17"/>
      <c r="D33" s="17"/>
      <c r="E33" s="28"/>
      <c r="F33" s="28"/>
      <c r="G33" s="19"/>
      <c r="H33" s="33"/>
      <c r="I33" s="30"/>
      <c r="J33" s="9" t="e">
        <f t="shared" si="0"/>
        <v>#DIV/0!</v>
      </c>
      <c r="K33" s="18"/>
      <c r="L33" s="18"/>
      <c r="M33" s="17"/>
    </row>
    <row r="34" spans="1:13">
      <c r="A34" s="42">
        <v>27</v>
      </c>
      <c r="B34" s="17"/>
      <c r="C34" s="17"/>
      <c r="D34" s="17"/>
      <c r="E34" s="28"/>
      <c r="F34" s="28"/>
      <c r="G34" s="19"/>
      <c r="H34" s="33"/>
      <c r="I34" s="30"/>
      <c r="J34" s="43" t="e">
        <f t="shared" si="0"/>
        <v>#DIV/0!</v>
      </c>
      <c r="K34" s="18"/>
      <c r="L34" s="18"/>
      <c r="M34" s="17"/>
    </row>
    <row r="35" spans="1:13">
      <c r="A35">
        <v>28</v>
      </c>
      <c r="B35" s="17"/>
      <c r="C35" s="17"/>
      <c r="D35" s="17"/>
      <c r="E35" s="28"/>
      <c r="F35" s="28"/>
      <c r="G35" s="19"/>
      <c r="H35" s="33"/>
      <c r="I35" s="30"/>
      <c r="J35" s="43" t="e">
        <f t="shared" si="0"/>
        <v>#DIV/0!</v>
      </c>
      <c r="K35" s="18"/>
      <c r="L35" s="18"/>
      <c r="M35" s="17"/>
    </row>
    <row r="36" spans="1:13">
      <c r="A36">
        <v>29</v>
      </c>
      <c r="B36" s="17"/>
      <c r="C36" s="17"/>
      <c r="D36" s="17"/>
      <c r="E36" s="28"/>
      <c r="F36" s="28"/>
      <c r="G36" s="19"/>
      <c r="H36" s="33"/>
      <c r="I36" s="30"/>
      <c r="J36" s="9" t="e">
        <f t="shared" si="0"/>
        <v>#DIV/0!</v>
      </c>
      <c r="K36" s="18"/>
      <c r="L36" s="18"/>
      <c r="M36" s="17"/>
    </row>
    <row r="37" spans="1:13">
      <c r="A37">
        <v>30</v>
      </c>
      <c r="B37" s="17"/>
      <c r="C37" s="17"/>
      <c r="D37" s="17"/>
      <c r="E37" s="28"/>
      <c r="F37" s="28"/>
      <c r="G37" s="19"/>
      <c r="H37" s="33"/>
      <c r="I37" s="30"/>
      <c r="J37" s="9" t="e">
        <f t="shared" si="0"/>
        <v>#DIV/0!</v>
      </c>
      <c r="K37" s="18"/>
      <c r="L37" s="18"/>
      <c r="M37" s="17"/>
    </row>
    <row r="38" spans="1:13">
      <c r="A38">
        <v>31</v>
      </c>
      <c r="B38" s="17"/>
      <c r="C38" s="17"/>
      <c r="D38" s="17"/>
      <c r="E38" s="28"/>
      <c r="F38" s="28"/>
      <c r="G38" s="19"/>
      <c r="H38" s="33"/>
      <c r="I38" s="30"/>
      <c r="J38" s="9" t="e">
        <f t="shared" si="0"/>
        <v>#DIV/0!</v>
      </c>
      <c r="K38" s="18"/>
      <c r="L38" s="18"/>
      <c r="M38" s="17"/>
    </row>
    <row r="39" spans="1:13">
      <c r="A39">
        <v>32</v>
      </c>
      <c r="B39" s="17"/>
      <c r="C39" s="17"/>
      <c r="D39" s="17"/>
      <c r="E39" s="28"/>
      <c r="F39" s="28"/>
      <c r="G39" s="19"/>
      <c r="H39" s="33"/>
      <c r="I39" s="30"/>
      <c r="J39" s="9" t="e">
        <f t="shared" si="0"/>
        <v>#DIV/0!</v>
      </c>
      <c r="K39" s="18"/>
      <c r="L39" s="18"/>
      <c r="M39" s="17"/>
    </row>
    <row r="40" spans="1:13">
      <c r="A40">
        <v>33</v>
      </c>
      <c r="B40" s="17"/>
      <c r="C40" s="17"/>
      <c r="D40" s="17"/>
      <c r="E40" s="28"/>
      <c r="F40" s="28"/>
      <c r="G40" s="19"/>
      <c r="H40" s="33"/>
      <c r="I40" s="30"/>
      <c r="J40" s="43" t="e">
        <f t="shared" si="0"/>
        <v>#DIV/0!</v>
      </c>
      <c r="K40" s="18"/>
      <c r="L40" s="18"/>
      <c r="M40" s="17"/>
    </row>
    <row r="41" spans="1:13">
      <c r="A41">
        <v>34</v>
      </c>
      <c r="B41" s="17"/>
      <c r="C41" s="17"/>
      <c r="D41" s="17"/>
      <c r="E41" s="28"/>
      <c r="F41" s="28"/>
      <c r="G41" s="19"/>
      <c r="H41" s="33"/>
      <c r="I41" s="30"/>
      <c r="J41" s="43" t="e">
        <f t="shared" si="0"/>
        <v>#DIV/0!</v>
      </c>
      <c r="K41" s="18"/>
      <c r="L41" s="18"/>
      <c r="M41" s="17"/>
    </row>
    <row r="42" spans="1:13">
      <c r="A42">
        <v>35</v>
      </c>
      <c r="B42" s="17"/>
      <c r="C42" s="17"/>
      <c r="D42" s="17"/>
      <c r="E42" s="28"/>
      <c r="F42" s="28"/>
      <c r="G42" s="19"/>
      <c r="H42" s="33"/>
      <c r="I42" s="30"/>
      <c r="J42" s="9" t="e">
        <f t="shared" si="0"/>
        <v>#DIV/0!</v>
      </c>
      <c r="K42" s="18"/>
      <c r="L42" s="18"/>
      <c r="M42" s="17"/>
    </row>
    <row r="43" spans="1:13">
      <c r="A43" s="42">
        <v>36</v>
      </c>
      <c r="B43" s="17"/>
      <c r="C43" s="17"/>
      <c r="D43" s="17"/>
      <c r="E43" s="28"/>
      <c r="F43" s="28"/>
      <c r="G43" s="19"/>
      <c r="H43" s="33"/>
      <c r="I43" s="30"/>
      <c r="J43" s="43" t="e">
        <f t="shared" si="0"/>
        <v>#DIV/0!</v>
      </c>
      <c r="K43" s="18"/>
      <c r="L43" s="18"/>
      <c r="M43" s="17"/>
    </row>
    <row r="44" spans="1:13">
      <c r="A44" s="42">
        <v>37</v>
      </c>
      <c r="B44" s="17"/>
      <c r="C44" s="17"/>
      <c r="D44" s="17"/>
      <c r="E44" s="28"/>
      <c r="F44" s="28"/>
      <c r="G44" s="19"/>
      <c r="H44" s="33"/>
      <c r="I44" s="30"/>
      <c r="J44" s="43" t="e">
        <f t="shared" si="0"/>
        <v>#DIV/0!</v>
      </c>
      <c r="K44" s="18"/>
      <c r="L44" s="18"/>
      <c r="M44" s="17"/>
    </row>
    <row r="45" spans="1:13">
      <c r="A45">
        <v>38</v>
      </c>
      <c r="B45" s="17"/>
      <c r="C45" s="17"/>
      <c r="D45" s="17"/>
      <c r="E45" s="28"/>
      <c r="F45" s="28"/>
      <c r="G45" s="19"/>
      <c r="H45" s="33"/>
      <c r="I45" s="30"/>
      <c r="J45" s="9" t="e">
        <f t="shared" si="0"/>
        <v>#DIV/0!</v>
      </c>
      <c r="K45" s="18"/>
      <c r="L45" s="18"/>
      <c r="M45" s="17"/>
    </row>
    <row r="46" spans="1:13">
      <c r="A46">
        <v>39</v>
      </c>
      <c r="B46" s="17"/>
      <c r="C46" s="17"/>
      <c r="D46" s="17"/>
      <c r="E46" s="28"/>
      <c r="F46" s="28"/>
      <c r="G46" s="19"/>
      <c r="H46" s="33"/>
      <c r="I46" s="30"/>
      <c r="J46" s="9" t="e">
        <f t="shared" si="0"/>
        <v>#DIV/0!</v>
      </c>
      <c r="K46" s="18"/>
      <c r="L46" s="18"/>
      <c r="M46" s="17"/>
    </row>
    <row r="47" spans="1:13">
      <c r="A47">
        <v>40</v>
      </c>
      <c r="B47" s="17"/>
      <c r="C47" s="17"/>
      <c r="D47" s="17"/>
      <c r="E47" s="28"/>
      <c r="F47" s="28"/>
      <c r="G47" s="19"/>
      <c r="H47" s="33"/>
      <c r="I47" s="30"/>
      <c r="J47" s="9" t="e">
        <f t="shared" si="0"/>
        <v>#DIV/0!</v>
      </c>
      <c r="K47" s="18"/>
      <c r="L47" s="18"/>
      <c r="M47" s="17"/>
    </row>
    <row r="48" spans="1:13">
      <c r="A48">
        <v>41</v>
      </c>
      <c r="B48" s="17"/>
      <c r="C48" s="17"/>
      <c r="D48" s="17"/>
      <c r="E48" s="28"/>
      <c r="F48" s="28"/>
      <c r="G48" s="19"/>
      <c r="H48" s="33"/>
      <c r="I48" s="30"/>
      <c r="J48" s="9" t="e">
        <f t="shared" si="0"/>
        <v>#DIV/0!</v>
      </c>
      <c r="K48" s="18"/>
      <c r="L48" s="18"/>
      <c r="M48" s="17"/>
    </row>
    <row r="49" spans="1:13">
      <c r="A49">
        <v>42</v>
      </c>
      <c r="B49" s="17"/>
      <c r="C49" s="17"/>
      <c r="D49" s="17"/>
      <c r="E49" s="28"/>
      <c r="F49" s="28"/>
      <c r="G49" s="19"/>
      <c r="H49" s="33"/>
      <c r="I49" s="30"/>
      <c r="J49" s="43" t="e">
        <f t="shared" si="0"/>
        <v>#DIV/0!</v>
      </c>
      <c r="K49" s="18"/>
      <c r="L49" s="18"/>
      <c r="M49" s="17"/>
    </row>
    <row r="50" spans="1:13">
      <c r="A50">
        <v>43</v>
      </c>
      <c r="B50" s="17"/>
      <c r="C50" s="17"/>
      <c r="D50" s="17"/>
      <c r="E50" s="28"/>
      <c r="F50" s="28"/>
      <c r="G50" s="19"/>
      <c r="H50" s="33"/>
      <c r="I50" s="30"/>
      <c r="J50" s="43" t="e">
        <f t="shared" si="0"/>
        <v>#DIV/0!</v>
      </c>
      <c r="K50" s="18"/>
      <c r="L50" s="18"/>
      <c r="M50" s="17"/>
    </row>
    <row r="51" spans="1:13">
      <c r="A51">
        <v>44</v>
      </c>
      <c r="B51" s="17"/>
      <c r="C51" s="17"/>
      <c r="D51" s="17"/>
      <c r="E51" s="28"/>
      <c r="F51" s="28"/>
      <c r="G51" s="19"/>
      <c r="H51" s="33"/>
      <c r="I51" s="30"/>
      <c r="J51" s="9" t="e">
        <f t="shared" si="0"/>
        <v>#DIV/0!</v>
      </c>
      <c r="K51" s="18"/>
      <c r="L51" s="18"/>
      <c r="M51" s="17"/>
    </row>
    <row r="52" spans="1:13">
      <c r="A52">
        <v>45</v>
      </c>
      <c r="B52" s="17"/>
      <c r="C52" s="17"/>
      <c r="D52" s="17"/>
      <c r="E52" s="28"/>
      <c r="F52" s="28"/>
      <c r="G52" s="19"/>
      <c r="H52" s="33"/>
      <c r="I52" s="30"/>
      <c r="J52" s="43" t="e">
        <f t="shared" si="0"/>
        <v>#DIV/0!</v>
      </c>
      <c r="K52" s="18"/>
      <c r="L52" s="18"/>
      <c r="M52" s="17"/>
    </row>
    <row r="53" spans="1:13">
      <c r="A53" s="42">
        <v>46</v>
      </c>
      <c r="B53" s="17"/>
      <c r="C53" s="17"/>
      <c r="D53" s="17"/>
      <c r="E53" s="28"/>
      <c r="F53" s="28"/>
      <c r="G53" s="19"/>
      <c r="H53" s="33"/>
      <c r="I53" s="30"/>
      <c r="J53" s="43" t="e">
        <f t="shared" si="0"/>
        <v>#DIV/0!</v>
      </c>
      <c r="K53" s="18"/>
      <c r="L53" s="18"/>
      <c r="M53" s="17"/>
    </row>
    <row r="54" spans="1:13">
      <c r="A54" s="42">
        <v>47</v>
      </c>
      <c r="B54" s="17"/>
      <c r="C54" s="17"/>
      <c r="D54" s="17"/>
      <c r="E54" s="28"/>
      <c r="F54" s="28"/>
      <c r="G54" s="19"/>
      <c r="H54" s="33"/>
      <c r="I54" s="30"/>
      <c r="J54" s="9" t="e">
        <f t="shared" si="0"/>
        <v>#DIV/0!</v>
      </c>
      <c r="K54" s="18"/>
      <c r="L54" s="18"/>
      <c r="M54" s="17"/>
    </row>
    <row r="55" spans="1:13">
      <c r="A55">
        <v>48</v>
      </c>
      <c r="B55" s="17"/>
      <c r="C55" s="17"/>
      <c r="D55" s="17"/>
      <c r="E55" s="28"/>
      <c r="F55" s="28"/>
      <c r="G55" s="19"/>
      <c r="H55" s="33"/>
      <c r="I55" s="30"/>
      <c r="J55" s="9" t="e">
        <f t="shared" si="0"/>
        <v>#DIV/0!</v>
      </c>
      <c r="K55" s="18"/>
      <c r="L55" s="18"/>
      <c r="M55" s="17"/>
    </row>
    <row r="56" spans="1:13">
      <c r="A56">
        <v>49</v>
      </c>
      <c r="B56" s="17"/>
      <c r="C56" s="17"/>
      <c r="D56" s="17"/>
      <c r="E56" s="28"/>
      <c r="F56" s="28"/>
      <c r="G56" s="19"/>
      <c r="H56" s="33"/>
      <c r="I56" s="30"/>
      <c r="J56" s="9" t="e">
        <f t="shared" si="0"/>
        <v>#DIV/0!</v>
      </c>
      <c r="K56" s="18"/>
      <c r="L56" s="18"/>
      <c r="M56" s="17"/>
    </row>
    <row r="57" spans="1:13">
      <c r="A57">
        <v>50</v>
      </c>
      <c r="B57" s="17"/>
      <c r="C57" s="17"/>
      <c r="D57" s="17"/>
      <c r="E57" s="28"/>
      <c r="F57" s="28"/>
      <c r="G57" s="19"/>
      <c r="H57" s="33"/>
      <c r="I57" s="30"/>
      <c r="J57" s="9" t="e">
        <f t="shared" si="0"/>
        <v>#DIV/0!</v>
      </c>
      <c r="K57" s="18"/>
      <c r="L57" s="18"/>
      <c r="M57" s="17"/>
    </row>
    <row r="58" spans="1:13">
      <c r="A58">
        <v>51</v>
      </c>
      <c r="B58" s="17"/>
      <c r="C58" s="17"/>
      <c r="D58" s="17"/>
      <c r="E58" s="28"/>
      <c r="F58" s="28"/>
      <c r="G58" s="19"/>
      <c r="H58" s="33"/>
      <c r="I58" s="30"/>
      <c r="J58" s="43" t="e">
        <f t="shared" si="0"/>
        <v>#DIV/0!</v>
      </c>
      <c r="K58" s="18"/>
      <c r="L58" s="18"/>
      <c r="M58" s="17"/>
    </row>
    <row r="59" spans="1:13">
      <c r="A59">
        <v>52</v>
      </c>
      <c r="B59" s="17"/>
      <c r="C59" s="17"/>
      <c r="D59" s="17"/>
      <c r="E59" s="28"/>
      <c r="F59" s="28"/>
      <c r="G59" s="19"/>
      <c r="H59" s="33"/>
      <c r="I59" s="30"/>
      <c r="J59" s="43" t="e">
        <f t="shared" si="0"/>
        <v>#DIV/0!</v>
      </c>
      <c r="K59" s="18"/>
      <c r="L59" s="18"/>
      <c r="M59" s="17"/>
    </row>
    <row r="60" spans="1:13">
      <c r="A60">
        <v>53</v>
      </c>
      <c r="B60" s="17"/>
      <c r="C60" s="17"/>
      <c r="D60" s="17"/>
      <c r="E60" s="28"/>
      <c r="F60" s="28"/>
      <c r="G60" s="19"/>
      <c r="H60" s="33"/>
      <c r="I60" s="30"/>
      <c r="J60" s="9" t="e">
        <f t="shared" si="0"/>
        <v>#DIV/0!</v>
      </c>
      <c r="K60" s="18"/>
      <c r="L60" s="18"/>
      <c r="M60" s="17"/>
    </row>
    <row r="61" spans="1:13">
      <c r="A61">
        <v>54</v>
      </c>
      <c r="B61" s="17"/>
      <c r="C61" s="17"/>
      <c r="D61" s="17"/>
      <c r="E61" s="28"/>
      <c r="F61" s="28"/>
      <c r="G61" s="19"/>
      <c r="H61" s="33"/>
      <c r="I61" s="30"/>
      <c r="J61" s="43" t="e">
        <f t="shared" si="0"/>
        <v>#DIV/0!</v>
      </c>
      <c r="K61" s="18"/>
      <c r="L61" s="18"/>
      <c r="M61" s="17"/>
    </row>
    <row r="62" spans="1:13">
      <c r="A62">
        <v>55</v>
      </c>
      <c r="B62" s="17"/>
      <c r="C62" s="17"/>
      <c r="D62" s="17"/>
      <c r="E62" s="28"/>
      <c r="F62" s="28"/>
      <c r="G62" s="19"/>
      <c r="H62" s="33"/>
      <c r="I62" s="30"/>
      <c r="J62" s="43" t="e">
        <f t="shared" si="0"/>
        <v>#DIV/0!</v>
      </c>
      <c r="K62" s="18"/>
      <c r="L62" s="18"/>
      <c r="M62" s="17"/>
    </row>
    <row r="63" spans="1:13">
      <c r="A63" s="42">
        <v>56</v>
      </c>
      <c r="B63" s="17"/>
      <c r="C63" s="17"/>
      <c r="D63" s="17"/>
      <c r="E63" s="28"/>
      <c r="F63" s="28"/>
      <c r="G63" s="19"/>
      <c r="H63" s="33"/>
      <c r="I63" s="30"/>
      <c r="J63" s="9" t="e">
        <f t="shared" si="0"/>
        <v>#DIV/0!</v>
      </c>
      <c r="K63" s="18"/>
      <c r="L63" s="18"/>
      <c r="M63" s="17"/>
    </row>
    <row r="64" spans="1:13">
      <c r="A64" s="42">
        <v>57</v>
      </c>
      <c r="B64" s="17"/>
      <c r="C64" s="17"/>
      <c r="D64" s="17"/>
      <c r="E64" s="28"/>
      <c r="F64" s="28"/>
      <c r="G64" s="19"/>
      <c r="H64" s="33"/>
      <c r="I64" s="30"/>
      <c r="J64" s="9" t="e">
        <f t="shared" si="0"/>
        <v>#DIV/0!</v>
      </c>
      <c r="K64" s="18"/>
      <c r="L64" s="18"/>
      <c r="M64" s="17"/>
    </row>
    <row r="65" spans="1:13">
      <c r="A65">
        <v>58</v>
      </c>
      <c r="B65" s="17"/>
      <c r="C65" s="17"/>
      <c r="D65" s="17"/>
      <c r="E65" s="28"/>
      <c r="F65" s="28"/>
      <c r="G65" s="19"/>
      <c r="H65" s="33"/>
      <c r="I65" s="30"/>
      <c r="J65" s="9" t="e">
        <f t="shared" si="0"/>
        <v>#DIV/0!</v>
      </c>
      <c r="K65" s="18"/>
      <c r="L65" s="18"/>
      <c r="M65" s="17"/>
    </row>
    <row r="66" spans="1:13">
      <c r="A66">
        <v>59</v>
      </c>
      <c r="B66" s="17"/>
      <c r="C66" s="17"/>
      <c r="D66" s="17"/>
      <c r="E66" s="28"/>
      <c r="F66" s="28"/>
      <c r="G66" s="19"/>
      <c r="H66" s="33"/>
      <c r="I66" s="30"/>
      <c r="J66" s="9" t="e">
        <f t="shared" si="0"/>
        <v>#DIV/0!</v>
      </c>
      <c r="K66" s="18"/>
      <c r="L66" s="18"/>
      <c r="M66" s="17"/>
    </row>
    <row r="67" spans="1:13">
      <c r="A67">
        <v>60</v>
      </c>
      <c r="B67" s="17"/>
      <c r="C67" s="17"/>
      <c r="D67" s="17"/>
      <c r="E67" s="28"/>
      <c r="F67" s="28"/>
      <c r="G67" s="19"/>
      <c r="H67" s="33"/>
      <c r="I67" s="30"/>
      <c r="J67" s="43" t="e">
        <f t="shared" si="0"/>
        <v>#DIV/0!</v>
      </c>
      <c r="K67" s="18"/>
      <c r="L67" s="18"/>
      <c r="M67" s="17"/>
    </row>
    <row r="68" spans="1:13">
      <c r="A68">
        <v>61</v>
      </c>
      <c r="B68" s="17"/>
      <c r="C68" s="17"/>
      <c r="D68" s="17"/>
      <c r="E68" s="28"/>
      <c r="F68" s="28"/>
      <c r="G68" s="19"/>
      <c r="H68" s="33"/>
      <c r="I68" s="30"/>
      <c r="J68" s="43" t="e">
        <f t="shared" si="0"/>
        <v>#DIV/0!</v>
      </c>
      <c r="K68" s="18"/>
      <c r="L68" s="18"/>
      <c r="M68" s="17"/>
    </row>
    <row r="69" spans="1:13">
      <c r="A69">
        <v>62</v>
      </c>
      <c r="B69" s="17"/>
      <c r="C69" s="17"/>
      <c r="D69" s="17"/>
      <c r="E69" s="28"/>
      <c r="F69" s="28"/>
      <c r="G69" s="19"/>
      <c r="H69" s="33"/>
      <c r="I69" s="30"/>
      <c r="J69" s="9" t="e">
        <f t="shared" si="0"/>
        <v>#DIV/0!</v>
      </c>
      <c r="K69" s="18"/>
      <c r="L69" s="18"/>
      <c r="M69" s="17"/>
    </row>
    <row r="70" spans="1:13">
      <c r="A70">
        <v>63</v>
      </c>
      <c r="B70" s="17"/>
      <c r="C70" s="17"/>
      <c r="D70" s="17"/>
      <c r="E70" s="28"/>
      <c r="F70" s="28"/>
      <c r="G70" s="19"/>
      <c r="H70" s="33"/>
      <c r="I70" s="30"/>
      <c r="J70" s="43" t="e">
        <f t="shared" si="0"/>
        <v>#DIV/0!</v>
      </c>
      <c r="K70" s="18"/>
      <c r="L70" s="18"/>
      <c r="M70" s="17"/>
    </row>
    <row r="71" spans="1:13">
      <c r="A71">
        <v>64</v>
      </c>
      <c r="B71" s="17"/>
      <c r="C71" s="17"/>
      <c r="D71" s="17"/>
      <c r="E71" s="28"/>
      <c r="F71" s="28"/>
      <c r="G71" s="19"/>
      <c r="H71" s="33"/>
      <c r="I71" s="30"/>
      <c r="J71" s="43" t="e">
        <f t="shared" si="0"/>
        <v>#DIV/0!</v>
      </c>
      <c r="K71" s="18"/>
      <c r="L71" s="18"/>
      <c r="M71" s="17"/>
    </row>
    <row r="72" spans="1:13">
      <c r="A72">
        <v>65</v>
      </c>
      <c r="B72" s="17"/>
      <c r="C72" s="17"/>
      <c r="D72" s="17"/>
      <c r="E72" s="28"/>
      <c r="F72" s="28"/>
      <c r="G72" s="19"/>
      <c r="H72" s="33"/>
      <c r="I72" s="30"/>
      <c r="J72" s="9" t="e">
        <f t="shared" ref="J72:J135" si="2">H72/I72</f>
        <v>#DIV/0!</v>
      </c>
      <c r="K72" s="18"/>
      <c r="L72" s="18"/>
      <c r="M72" s="17"/>
    </row>
    <row r="73" spans="1:13">
      <c r="A73" s="42">
        <v>66</v>
      </c>
      <c r="B73" s="17"/>
      <c r="C73" s="17"/>
      <c r="D73" s="17"/>
      <c r="E73" s="28"/>
      <c r="F73" s="28"/>
      <c r="G73" s="19"/>
      <c r="H73" s="33"/>
      <c r="I73" s="30"/>
      <c r="J73" s="9" t="e">
        <f t="shared" si="2"/>
        <v>#DIV/0!</v>
      </c>
      <c r="K73" s="18"/>
      <c r="L73" s="18"/>
      <c r="M73" s="17"/>
    </row>
    <row r="74" spans="1:13">
      <c r="A74" s="42">
        <v>67</v>
      </c>
      <c r="B74" s="17"/>
      <c r="C74" s="17"/>
      <c r="D74" s="17"/>
      <c r="E74" s="28"/>
      <c r="F74" s="28"/>
      <c r="G74" s="19"/>
      <c r="H74" s="33"/>
      <c r="I74" s="30"/>
      <c r="J74" s="9" t="e">
        <f t="shared" si="2"/>
        <v>#DIV/0!</v>
      </c>
      <c r="K74" s="18"/>
      <c r="L74" s="18"/>
      <c r="M74" s="17"/>
    </row>
    <row r="75" spans="1:13">
      <c r="A75">
        <v>68</v>
      </c>
      <c r="B75" s="17"/>
      <c r="C75" s="17"/>
      <c r="D75" s="17"/>
      <c r="E75" s="28"/>
      <c r="F75" s="28"/>
      <c r="G75" s="19"/>
      <c r="H75" s="33"/>
      <c r="I75" s="30"/>
      <c r="J75" s="9" t="e">
        <f t="shared" si="2"/>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ref="J136:J199" si="3">H136/I136</f>
        <v>#DIV/0!</v>
      </c>
      <c r="K136" s="18"/>
      <c r="L136" s="18"/>
      <c r="M136" s="17"/>
    </row>
    <row r="137" spans="1:13">
      <c r="A137">
        <v>130</v>
      </c>
      <c r="B137" s="17"/>
      <c r="C137" s="17"/>
      <c r="D137" s="17"/>
      <c r="E137" s="28"/>
      <c r="F137" s="28"/>
      <c r="G137" s="19"/>
      <c r="H137" s="33"/>
      <c r="I137" s="30"/>
      <c r="J137" s="9" t="e">
        <f t="shared" si="3"/>
        <v>#DIV/0!</v>
      </c>
      <c r="K137" s="18"/>
      <c r="L137" s="18"/>
      <c r="M137" s="17"/>
    </row>
    <row r="138" spans="1:13">
      <c r="A138">
        <v>131</v>
      </c>
      <c r="B138" s="17"/>
      <c r="C138" s="17"/>
      <c r="D138" s="17"/>
      <c r="E138" s="28"/>
      <c r="F138" s="28"/>
      <c r="G138" s="19"/>
      <c r="H138" s="33"/>
      <c r="I138" s="30"/>
      <c r="J138" s="9" t="e">
        <f t="shared" si="3"/>
        <v>#DIV/0!</v>
      </c>
      <c r="K138" s="18"/>
      <c r="L138" s="18"/>
      <c r="M138" s="17"/>
    </row>
    <row r="139" spans="1:13">
      <c r="A139">
        <v>132</v>
      </c>
      <c r="B139" s="17"/>
      <c r="C139" s="17"/>
      <c r="D139" s="17"/>
      <c r="E139" s="28"/>
      <c r="F139" s="28"/>
      <c r="G139" s="19"/>
      <c r="H139" s="33"/>
      <c r="I139" s="30"/>
      <c r="J139" s="43" t="e">
        <f t="shared" si="3"/>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ref="J200:J263" si="4">H200/I200</f>
        <v>#DIV/0!</v>
      </c>
      <c r="K200" s="18"/>
      <c r="L200" s="18"/>
      <c r="M200" s="17"/>
    </row>
    <row r="201" spans="1:13">
      <c r="A201">
        <v>194</v>
      </c>
      <c r="B201" s="17"/>
      <c r="C201" s="17"/>
      <c r="D201" s="17"/>
      <c r="E201" s="28"/>
      <c r="F201" s="28"/>
      <c r="G201" s="19"/>
      <c r="H201" s="33"/>
      <c r="I201" s="30"/>
      <c r="J201" s="9" t="e">
        <f t="shared" si="4"/>
        <v>#DIV/0!</v>
      </c>
      <c r="K201" s="18"/>
      <c r="L201" s="18"/>
      <c r="M201" s="17"/>
    </row>
    <row r="202" spans="1:13">
      <c r="A202">
        <v>195</v>
      </c>
      <c r="B202" s="17"/>
      <c r="C202" s="17"/>
      <c r="D202" s="17"/>
      <c r="E202" s="28"/>
      <c r="F202" s="28"/>
      <c r="G202" s="19"/>
      <c r="H202" s="33"/>
      <c r="I202" s="30"/>
      <c r="J202" s="43" t="e">
        <f t="shared" si="4"/>
        <v>#DIV/0!</v>
      </c>
      <c r="K202" s="18"/>
      <c r="L202" s="18"/>
      <c r="M202" s="17"/>
    </row>
    <row r="203" spans="1:13">
      <c r="A203" s="42">
        <v>196</v>
      </c>
      <c r="B203" s="17"/>
      <c r="C203" s="17"/>
      <c r="D203" s="17"/>
      <c r="E203" s="28"/>
      <c r="F203" s="28"/>
      <c r="G203" s="19"/>
      <c r="H203" s="33"/>
      <c r="I203" s="30"/>
      <c r="J203" s="43" t="e">
        <f t="shared" si="4"/>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ref="J264:J327" si="5">H264/I264</f>
        <v>#DIV/0!</v>
      </c>
      <c r="K264" s="18"/>
      <c r="L264" s="18"/>
      <c r="M264" s="17"/>
    </row>
    <row r="265" spans="1:13">
      <c r="A265">
        <v>258</v>
      </c>
      <c r="B265" s="17"/>
      <c r="C265" s="17"/>
      <c r="D265" s="17"/>
      <c r="E265" s="28"/>
      <c r="F265" s="28"/>
      <c r="G265" s="19"/>
      <c r="H265" s="33"/>
      <c r="I265" s="30"/>
      <c r="J265" s="43" t="e">
        <f t="shared" si="5"/>
        <v>#DIV/0!</v>
      </c>
      <c r="K265" s="18"/>
      <c r="L265" s="18"/>
      <c r="M265" s="17"/>
    </row>
    <row r="266" spans="1:13">
      <c r="A266">
        <v>259</v>
      </c>
      <c r="B266" s="17"/>
      <c r="C266" s="17"/>
      <c r="D266" s="17"/>
      <c r="E266" s="28"/>
      <c r="F266" s="28"/>
      <c r="G266" s="19"/>
      <c r="H266" s="33"/>
      <c r="I266" s="30"/>
      <c r="J266" s="43" t="e">
        <f t="shared" si="5"/>
        <v>#DIV/0!</v>
      </c>
      <c r="K266" s="18"/>
      <c r="L266" s="18"/>
      <c r="M266" s="17"/>
    </row>
    <row r="267" spans="1:13">
      <c r="A267">
        <v>260</v>
      </c>
      <c r="B267" s="17"/>
      <c r="C267" s="17"/>
      <c r="D267" s="17"/>
      <c r="E267" s="28"/>
      <c r="F267" s="28"/>
      <c r="G267" s="19"/>
      <c r="H267" s="33"/>
      <c r="I267" s="30"/>
      <c r="J267" s="9" t="e">
        <f t="shared" si="5"/>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ref="J328:J357" si="6">H328/I328</f>
        <v>#DIV/0!</v>
      </c>
      <c r="K328" s="18"/>
      <c r="L328" s="18"/>
      <c r="M328" s="17"/>
    </row>
    <row r="329" spans="1:13">
      <c r="A329">
        <v>322</v>
      </c>
      <c r="B329" s="17"/>
      <c r="C329" s="17"/>
      <c r="D329" s="17"/>
      <c r="E329" s="28"/>
      <c r="F329" s="28"/>
      <c r="G329" s="19"/>
      <c r="H329" s="33"/>
      <c r="I329" s="30"/>
      <c r="J329" s="43" t="e">
        <f t="shared" si="6"/>
        <v>#DIV/0!</v>
      </c>
      <c r="K329" s="18"/>
      <c r="L329" s="18"/>
      <c r="M329" s="17"/>
    </row>
    <row r="330" spans="1:13">
      <c r="A330">
        <v>323</v>
      </c>
      <c r="B330" s="17"/>
      <c r="C330" s="17"/>
      <c r="D330" s="17"/>
      <c r="E330" s="28"/>
      <c r="F330" s="28"/>
      <c r="G330" s="19"/>
      <c r="H330" s="33"/>
      <c r="I330" s="30"/>
      <c r="J330" s="9" t="e">
        <f t="shared" si="6"/>
        <v>#DIV/0!</v>
      </c>
      <c r="K330" s="18"/>
      <c r="L330" s="18"/>
      <c r="M330" s="17"/>
    </row>
    <row r="331" spans="1:13">
      <c r="A331">
        <v>324</v>
      </c>
      <c r="B331" s="17"/>
      <c r="C331" s="17"/>
      <c r="D331" s="17"/>
      <c r="E331" s="28"/>
      <c r="F331" s="28"/>
      <c r="G331" s="19"/>
      <c r="H331" s="33"/>
      <c r="I331" s="30"/>
      <c r="J331" s="43" t="e">
        <f t="shared" si="6"/>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13" zoomScale="60" zoomScaleNormal="100" workbookViewId="0">
      <selection activeCell="B7" sqref="B7"/>
    </sheetView>
  </sheetViews>
  <sheetFormatPr defaultRowHeight="13.5"/>
  <cols>
    <col min="1" max="1" width="9.125" bestFit="1" customWidth="1"/>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25" bestFit="1" customWidth="1"/>
    <col min="10" max="10" width="9.125" bestFit="1" customWidth="1"/>
    <col min="11" max="12" width="9.125" style="3" bestFit="1" customWidth="1"/>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2858877</v>
      </c>
      <c r="I3" s="6"/>
      <c r="J3" s="2"/>
      <c r="K3" s="47"/>
      <c r="L3" s="47"/>
      <c r="O3"/>
    </row>
    <row r="4" spans="1:15" s="42" customFormat="1" ht="60" customHeight="1">
      <c r="B4" s="2"/>
      <c r="E4" s="865" t="s">
        <v>29</v>
      </c>
      <c r="F4" s="865"/>
      <c r="G4" s="865"/>
      <c r="H4" s="403">
        <f>H3/I7</f>
        <v>1</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385" customFormat="1" ht="14.25" thickBot="1">
      <c r="B7" s="390" t="s">
        <v>18</v>
      </c>
      <c r="C7" s="390"/>
      <c r="D7" s="390"/>
      <c r="E7" s="390"/>
      <c r="F7" s="390"/>
      <c r="G7" s="390"/>
      <c r="H7" s="391">
        <f>SUM(H8:H357)</f>
        <v>2858877</v>
      </c>
      <c r="I7" s="391">
        <f>SUM(I8:I357)</f>
        <v>2858877</v>
      </c>
      <c r="J7" s="392">
        <f>H7/I7</f>
        <v>1</v>
      </c>
      <c r="K7" s="404"/>
      <c r="L7" s="404"/>
      <c r="M7" s="390"/>
      <c r="N7" s="390"/>
      <c r="O7" s="405">
        <f>SUM(O8:O357)</f>
        <v>2858877</v>
      </c>
    </row>
    <row r="8" spans="1:15" ht="105.75" thickTop="1">
      <c r="A8">
        <v>1</v>
      </c>
      <c r="B8" s="18" t="s">
        <v>687</v>
      </c>
      <c r="C8" s="17" t="s">
        <v>659</v>
      </c>
      <c r="D8" s="17" t="s">
        <v>113</v>
      </c>
      <c r="E8" s="28" t="s">
        <v>78</v>
      </c>
      <c r="F8" s="59" t="s">
        <v>90</v>
      </c>
      <c r="G8" s="81">
        <v>1</v>
      </c>
      <c r="H8" s="406">
        <v>16397</v>
      </c>
      <c r="I8" s="407">
        <v>16397</v>
      </c>
      <c r="J8" s="55">
        <f>H8/I8</f>
        <v>1</v>
      </c>
      <c r="K8" s="135">
        <v>235</v>
      </c>
      <c r="L8" s="135">
        <v>724813</v>
      </c>
      <c r="M8" s="408" t="s">
        <v>688</v>
      </c>
      <c r="N8" s="408" t="s">
        <v>689</v>
      </c>
      <c r="O8" s="5">
        <f>IF(ISBLANK(I8),"",H8)</f>
        <v>16397</v>
      </c>
    </row>
    <row r="9" spans="1:15" ht="136.5">
      <c r="A9">
        <v>2</v>
      </c>
      <c r="B9" s="18" t="s">
        <v>690</v>
      </c>
      <c r="C9" s="17" t="s">
        <v>52</v>
      </c>
      <c r="D9" s="17" t="s">
        <v>113</v>
      </c>
      <c r="E9" s="28" t="s">
        <v>78</v>
      </c>
      <c r="F9" s="59" t="s">
        <v>90</v>
      </c>
      <c r="G9" s="81">
        <v>1</v>
      </c>
      <c r="H9" s="29">
        <v>72629</v>
      </c>
      <c r="I9" s="30">
        <v>72629</v>
      </c>
      <c r="J9" s="9">
        <f t="shared" ref="J9:J72" si="0">H9/I9</f>
        <v>1</v>
      </c>
      <c r="K9" s="73">
        <v>510</v>
      </c>
      <c r="L9" s="409" t="s">
        <v>691</v>
      </c>
      <c r="M9" s="410" t="s">
        <v>692</v>
      </c>
      <c r="N9" s="410" t="s">
        <v>693</v>
      </c>
      <c r="O9" s="5">
        <f>IF(ISBLANK(I9),"",H9)</f>
        <v>72629</v>
      </c>
    </row>
    <row r="10" spans="1:15" ht="136.5">
      <c r="A10">
        <v>3</v>
      </c>
      <c r="B10" s="20" t="s">
        <v>694</v>
      </c>
      <c r="C10" s="17" t="s">
        <v>52</v>
      </c>
      <c r="D10" s="17" t="s">
        <v>113</v>
      </c>
      <c r="E10" s="28" t="s">
        <v>78</v>
      </c>
      <c r="F10" s="59" t="s">
        <v>90</v>
      </c>
      <c r="G10" s="81">
        <v>1</v>
      </c>
      <c r="H10" s="60">
        <v>317346</v>
      </c>
      <c r="I10" s="30">
        <v>317346</v>
      </c>
      <c r="J10" s="9">
        <f t="shared" si="0"/>
        <v>1</v>
      </c>
      <c r="K10" s="73">
        <v>2450</v>
      </c>
      <c r="L10" s="409" t="s">
        <v>695</v>
      </c>
      <c r="M10" s="410" t="s">
        <v>696</v>
      </c>
      <c r="N10" s="410" t="s">
        <v>693</v>
      </c>
      <c r="O10" s="5">
        <f>IF(ISBLANK(I10),"",H10)</f>
        <v>317346</v>
      </c>
    </row>
    <row r="11" spans="1:15" ht="136.5">
      <c r="A11">
        <v>4</v>
      </c>
      <c r="B11" s="411" t="s">
        <v>697</v>
      </c>
      <c r="C11" s="17" t="s">
        <v>52</v>
      </c>
      <c r="D11" s="17" t="s">
        <v>113</v>
      </c>
      <c r="E11" s="28" t="s">
        <v>78</v>
      </c>
      <c r="F11" s="59" t="s">
        <v>90</v>
      </c>
      <c r="G11" s="81">
        <v>1</v>
      </c>
      <c r="H11" s="64">
        <v>151164</v>
      </c>
      <c r="I11" s="30">
        <v>151164</v>
      </c>
      <c r="J11" s="9">
        <f t="shared" si="0"/>
        <v>1</v>
      </c>
      <c r="K11" s="73">
        <v>1300</v>
      </c>
      <c r="L11" s="409" t="s">
        <v>698</v>
      </c>
      <c r="M11" s="410" t="s">
        <v>696</v>
      </c>
      <c r="N11" s="410" t="s">
        <v>693</v>
      </c>
      <c r="O11" s="5">
        <f t="shared" ref="O11:O18" si="1">IF(ISBLANK(I11),"",H11)</f>
        <v>151164</v>
      </c>
    </row>
    <row r="12" spans="1:15" ht="136.5">
      <c r="A12">
        <v>5</v>
      </c>
      <c r="B12" s="412" t="s">
        <v>699</v>
      </c>
      <c r="C12" s="17" t="s">
        <v>52</v>
      </c>
      <c r="D12" s="17" t="s">
        <v>113</v>
      </c>
      <c r="E12" s="28" t="s">
        <v>78</v>
      </c>
      <c r="F12" s="59" t="s">
        <v>90</v>
      </c>
      <c r="G12" s="81">
        <v>1</v>
      </c>
      <c r="H12" s="66">
        <v>268144</v>
      </c>
      <c r="I12" s="30">
        <v>268144</v>
      </c>
      <c r="J12" s="9">
        <f t="shared" si="0"/>
        <v>1</v>
      </c>
      <c r="K12" s="73">
        <v>2700</v>
      </c>
      <c r="L12" s="409" t="s">
        <v>700</v>
      </c>
      <c r="M12" s="410" t="s">
        <v>696</v>
      </c>
      <c r="N12" s="410" t="s">
        <v>693</v>
      </c>
      <c r="O12" s="5">
        <f t="shared" si="1"/>
        <v>268144</v>
      </c>
    </row>
    <row r="13" spans="1:15" ht="136.5">
      <c r="A13" s="42">
        <v>6</v>
      </c>
      <c r="B13" s="412" t="s">
        <v>701</v>
      </c>
      <c r="C13" s="17" t="s">
        <v>52</v>
      </c>
      <c r="D13" s="17" t="s">
        <v>113</v>
      </c>
      <c r="E13" s="28" t="s">
        <v>78</v>
      </c>
      <c r="F13" s="59" t="s">
        <v>90</v>
      </c>
      <c r="G13" s="81">
        <v>1</v>
      </c>
      <c r="H13" s="67">
        <v>61330</v>
      </c>
      <c r="I13" s="68">
        <v>61330</v>
      </c>
      <c r="J13" s="43">
        <f t="shared" si="0"/>
        <v>1</v>
      </c>
      <c r="K13" s="101">
        <v>650</v>
      </c>
      <c r="L13" s="409" t="s">
        <v>702</v>
      </c>
      <c r="M13" s="410" t="s">
        <v>696</v>
      </c>
      <c r="N13" s="410" t="s">
        <v>693</v>
      </c>
      <c r="O13" s="5">
        <f t="shared" si="1"/>
        <v>61330</v>
      </c>
    </row>
    <row r="14" spans="1:15" ht="115.5">
      <c r="A14" s="42">
        <v>7</v>
      </c>
      <c r="B14" s="413" t="s">
        <v>703</v>
      </c>
      <c r="C14" s="17" t="s">
        <v>52</v>
      </c>
      <c r="D14" s="17" t="s">
        <v>113</v>
      </c>
      <c r="E14" s="28" t="s">
        <v>78</v>
      </c>
      <c r="F14" s="59" t="s">
        <v>90</v>
      </c>
      <c r="G14" s="81">
        <v>1</v>
      </c>
      <c r="H14" s="130">
        <v>390716</v>
      </c>
      <c r="I14" s="70">
        <v>390716</v>
      </c>
      <c r="J14" s="43">
        <f t="shared" si="0"/>
        <v>1</v>
      </c>
      <c r="K14" s="101">
        <v>1150</v>
      </c>
      <c r="L14" s="409" t="s">
        <v>704</v>
      </c>
      <c r="M14" s="410" t="s">
        <v>696</v>
      </c>
      <c r="N14" s="410" t="s">
        <v>705</v>
      </c>
      <c r="O14" s="5">
        <f t="shared" si="1"/>
        <v>390716</v>
      </c>
    </row>
    <row r="15" spans="1:15" ht="115.5">
      <c r="A15">
        <v>8</v>
      </c>
      <c r="B15" s="413" t="s">
        <v>706</v>
      </c>
      <c r="C15" s="17" t="s">
        <v>52</v>
      </c>
      <c r="D15" s="17" t="s">
        <v>113</v>
      </c>
      <c r="E15" s="28" t="s">
        <v>78</v>
      </c>
      <c r="F15" s="59" t="s">
        <v>90</v>
      </c>
      <c r="G15" s="81">
        <v>1</v>
      </c>
      <c r="H15" s="66">
        <v>73863</v>
      </c>
      <c r="I15" s="414">
        <v>73863</v>
      </c>
      <c r="J15" s="43">
        <f t="shared" si="0"/>
        <v>1</v>
      </c>
      <c r="K15" s="101">
        <v>384</v>
      </c>
      <c r="L15" s="409" t="s">
        <v>707</v>
      </c>
      <c r="M15" s="410" t="s">
        <v>692</v>
      </c>
      <c r="N15" s="410" t="s">
        <v>705</v>
      </c>
      <c r="O15" s="5">
        <f t="shared" si="1"/>
        <v>73863</v>
      </c>
    </row>
    <row r="16" spans="1:15" ht="115.5">
      <c r="A16">
        <v>9</v>
      </c>
      <c r="B16" s="412" t="s">
        <v>708</v>
      </c>
      <c r="C16" s="17" t="s">
        <v>52</v>
      </c>
      <c r="D16" s="17" t="s">
        <v>664</v>
      </c>
      <c r="E16" s="28" t="s">
        <v>78</v>
      </c>
      <c r="F16" s="59" t="s">
        <v>90</v>
      </c>
      <c r="G16" s="81">
        <v>1</v>
      </c>
      <c r="H16" s="67">
        <v>950951</v>
      </c>
      <c r="I16" s="30">
        <v>950951</v>
      </c>
      <c r="J16" s="9">
        <f t="shared" si="0"/>
        <v>1</v>
      </c>
      <c r="K16" s="101">
        <v>5530</v>
      </c>
      <c r="L16" s="409" t="s">
        <v>709</v>
      </c>
      <c r="M16" s="410" t="s">
        <v>696</v>
      </c>
      <c r="N16" s="410" t="s">
        <v>710</v>
      </c>
      <c r="O16" s="5">
        <f t="shared" si="1"/>
        <v>950951</v>
      </c>
    </row>
    <row r="17" spans="1:15" ht="115.5">
      <c r="A17">
        <v>10</v>
      </c>
      <c r="B17" s="412" t="s">
        <v>711</v>
      </c>
      <c r="C17" s="17" t="s">
        <v>52</v>
      </c>
      <c r="D17" s="17" t="s">
        <v>664</v>
      </c>
      <c r="E17" s="28" t="s">
        <v>78</v>
      </c>
      <c r="F17" s="59" t="s">
        <v>90</v>
      </c>
      <c r="G17" s="81">
        <v>1</v>
      </c>
      <c r="H17" s="66">
        <v>311067</v>
      </c>
      <c r="I17" s="30">
        <v>311067</v>
      </c>
      <c r="J17" s="43">
        <f t="shared" si="0"/>
        <v>1</v>
      </c>
      <c r="K17" s="101">
        <v>1820</v>
      </c>
      <c r="L17" s="409" t="s">
        <v>712</v>
      </c>
      <c r="M17" s="410" t="s">
        <v>696</v>
      </c>
      <c r="N17" s="410" t="s">
        <v>710</v>
      </c>
      <c r="O17" s="5">
        <f t="shared" si="1"/>
        <v>311067</v>
      </c>
    </row>
    <row r="18" spans="1:15" ht="115.5">
      <c r="A18" s="42">
        <v>11</v>
      </c>
      <c r="B18" s="412" t="s">
        <v>713</v>
      </c>
      <c r="C18" s="17" t="s">
        <v>52</v>
      </c>
      <c r="D18" s="17" t="s">
        <v>664</v>
      </c>
      <c r="E18" s="28" t="s">
        <v>78</v>
      </c>
      <c r="F18" s="59" t="s">
        <v>90</v>
      </c>
      <c r="G18" s="81">
        <v>1</v>
      </c>
      <c r="H18" s="67">
        <v>245270</v>
      </c>
      <c r="I18" s="30">
        <v>245270</v>
      </c>
      <c r="J18" s="43">
        <f t="shared" si="0"/>
        <v>1</v>
      </c>
      <c r="K18" s="73">
        <v>680</v>
      </c>
      <c r="L18" s="409" t="s">
        <v>714</v>
      </c>
      <c r="M18" s="410" t="s">
        <v>696</v>
      </c>
      <c r="N18" s="410" t="s">
        <v>710</v>
      </c>
      <c r="O18" s="5">
        <f t="shared" si="1"/>
        <v>245270</v>
      </c>
    </row>
    <row r="19" spans="1:15">
      <c r="A19" s="42">
        <v>12</v>
      </c>
      <c r="B19" s="412"/>
      <c r="C19" s="17"/>
      <c r="D19" s="19"/>
      <c r="E19" s="28"/>
      <c r="F19" s="17"/>
      <c r="G19" s="19"/>
      <c r="H19" s="67"/>
      <c r="I19" s="30"/>
      <c r="J19" s="43" t="e">
        <f t="shared" si="0"/>
        <v>#DIV/0!</v>
      </c>
      <c r="K19" s="18"/>
      <c r="L19" s="18"/>
      <c r="M19" s="17"/>
      <c r="N19" s="17"/>
      <c r="O19" s="17" t="str">
        <f>IF(ISBLANK(I19),"",H19)</f>
        <v/>
      </c>
    </row>
    <row r="20" spans="1:15">
      <c r="A20">
        <v>13</v>
      </c>
      <c r="B20" s="413"/>
      <c r="C20" s="17"/>
      <c r="D20" s="17"/>
      <c r="E20" s="28"/>
      <c r="F20" s="17"/>
      <c r="G20" s="19"/>
      <c r="H20" s="66"/>
      <c r="I20" s="30"/>
      <c r="J20" s="43" t="e">
        <f t="shared" si="0"/>
        <v>#DIV/0!</v>
      </c>
      <c r="K20" s="18"/>
      <c r="L20" s="18"/>
      <c r="M20" s="17"/>
      <c r="N20" s="17"/>
      <c r="O20" s="17" t="str">
        <f>IF(ISBLANK(I20),"",H20)</f>
        <v/>
      </c>
    </row>
    <row r="21" spans="1:15">
      <c r="A21">
        <v>14</v>
      </c>
      <c r="B21" s="413"/>
      <c r="C21" s="17"/>
      <c r="D21" s="19"/>
      <c r="E21" s="28"/>
      <c r="F21" s="17"/>
      <c r="G21" s="19"/>
      <c r="H21" s="67"/>
      <c r="I21" s="30"/>
      <c r="J21" s="9" t="e">
        <f t="shared" si="0"/>
        <v>#DIV/0!</v>
      </c>
      <c r="K21" s="18"/>
      <c r="L21" s="18"/>
      <c r="M21" s="17"/>
      <c r="N21" s="17"/>
      <c r="O21" s="17"/>
    </row>
    <row r="22" spans="1:15">
      <c r="A22">
        <v>15</v>
      </c>
      <c r="B22" s="412"/>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ref="J73:J307" si="2">H73/I73</f>
        <v>#DIV/0!</v>
      </c>
      <c r="K73" s="18"/>
      <c r="L73" s="18"/>
      <c r="M73" s="17"/>
      <c r="N73" s="17"/>
      <c r="O73" s="17"/>
    </row>
    <row r="74" spans="1:15">
      <c r="A74" s="42">
        <v>67</v>
      </c>
      <c r="B74" s="17"/>
      <c r="C74" s="17"/>
      <c r="D74" s="17"/>
      <c r="E74" s="28"/>
      <c r="F74" s="28"/>
      <c r="G74" s="19"/>
      <c r="H74" s="33"/>
      <c r="I74" s="30"/>
      <c r="J74" s="43" t="e">
        <f t="shared" si="2"/>
        <v>#DIV/0!</v>
      </c>
      <c r="K74" s="18"/>
      <c r="L74" s="18"/>
      <c r="M74" s="17"/>
      <c r="N74" s="17"/>
      <c r="O74" s="17"/>
    </row>
    <row r="75" spans="1:15">
      <c r="A75">
        <v>68</v>
      </c>
      <c r="B75" s="17"/>
      <c r="C75" s="17"/>
      <c r="D75" s="17"/>
      <c r="E75" s="28"/>
      <c r="F75" s="28"/>
      <c r="G75" s="19"/>
      <c r="H75" s="33"/>
      <c r="I75" s="30"/>
      <c r="J75" s="9" t="e">
        <f t="shared" si="2"/>
        <v>#DIV/0!</v>
      </c>
      <c r="K75" s="18"/>
      <c r="L75" s="18"/>
      <c r="M75" s="17"/>
      <c r="N75" s="17"/>
      <c r="O75" s="17"/>
    </row>
    <row r="76" spans="1:15">
      <c r="A76">
        <v>69</v>
      </c>
      <c r="B76" s="17"/>
      <c r="C76" s="17"/>
      <c r="D76" s="17"/>
      <c r="E76" s="28"/>
      <c r="F76" s="28"/>
      <c r="G76" s="19"/>
      <c r="H76" s="33"/>
      <c r="I76" s="30"/>
      <c r="J76" s="43" t="e">
        <f t="shared" si="2"/>
        <v>#DIV/0!</v>
      </c>
      <c r="K76" s="18"/>
      <c r="L76" s="18"/>
      <c r="M76" s="17"/>
      <c r="N76" s="17"/>
      <c r="O76" s="17"/>
    </row>
    <row r="77" spans="1:15">
      <c r="A77">
        <v>70</v>
      </c>
      <c r="B77" s="17"/>
      <c r="C77" s="17"/>
      <c r="D77" s="17"/>
      <c r="E77" s="28"/>
      <c r="F77" s="28"/>
      <c r="G77" s="19"/>
      <c r="H77" s="33"/>
      <c r="I77" s="30"/>
      <c r="J77" s="43" t="e">
        <f t="shared" si="2"/>
        <v>#DIV/0!</v>
      </c>
      <c r="K77" s="18"/>
      <c r="L77" s="18"/>
      <c r="M77" s="17"/>
      <c r="N77" s="17"/>
      <c r="O77" s="17"/>
    </row>
    <row r="78" spans="1:15">
      <c r="A78" s="42">
        <v>71</v>
      </c>
      <c r="B78" s="17"/>
      <c r="C78" s="17"/>
      <c r="D78" s="17"/>
      <c r="E78" s="28"/>
      <c r="F78" s="28"/>
      <c r="G78" s="19"/>
      <c r="H78" s="33"/>
      <c r="I78" s="30"/>
      <c r="J78" s="9" t="e">
        <f t="shared" si="2"/>
        <v>#DIV/0!</v>
      </c>
      <c r="K78" s="18"/>
      <c r="L78" s="18"/>
      <c r="M78" s="17"/>
      <c r="N78" s="17"/>
      <c r="O78" s="17"/>
    </row>
    <row r="79" spans="1:15">
      <c r="A79" s="42">
        <v>72</v>
      </c>
      <c r="B79" s="17"/>
      <c r="C79" s="17"/>
      <c r="D79" s="17"/>
      <c r="E79" s="28"/>
      <c r="F79" s="28"/>
      <c r="G79" s="19"/>
      <c r="H79" s="33"/>
      <c r="I79" s="30"/>
      <c r="J79" s="43" t="e">
        <f t="shared" si="2"/>
        <v>#DIV/0!</v>
      </c>
      <c r="K79" s="18"/>
      <c r="L79" s="18"/>
      <c r="M79" s="17"/>
      <c r="N79" s="17"/>
      <c r="O79" s="17"/>
    </row>
    <row r="80" spans="1:15">
      <c r="A80">
        <v>73</v>
      </c>
      <c r="B80" s="17"/>
      <c r="C80" s="17"/>
      <c r="D80" s="17"/>
      <c r="E80" s="28"/>
      <c r="F80" s="28"/>
      <c r="G80" s="19"/>
      <c r="H80" s="33"/>
      <c r="I80" s="30"/>
      <c r="J80" s="43" t="e">
        <f t="shared" si="2"/>
        <v>#DIV/0!</v>
      </c>
      <c r="K80" s="18"/>
      <c r="L80" s="18"/>
      <c r="M80" s="17"/>
      <c r="N80" s="17"/>
      <c r="O80" s="17"/>
    </row>
    <row r="81" spans="1:15">
      <c r="A81">
        <v>74</v>
      </c>
      <c r="B81" s="17"/>
      <c r="C81" s="17"/>
      <c r="D81" s="17"/>
      <c r="E81" s="28"/>
      <c r="F81" s="28"/>
      <c r="G81" s="19"/>
      <c r="H81" s="33"/>
      <c r="I81" s="30"/>
      <c r="J81" s="9" t="e">
        <f t="shared" si="2"/>
        <v>#DIV/0!</v>
      </c>
      <c r="K81" s="18"/>
      <c r="L81" s="18"/>
      <c r="M81" s="17"/>
      <c r="N81" s="17"/>
      <c r="O81" s="17"/>
    </row>
    <row r="82" spans="1:15">
      <c r="A82">
        <v>75</v>
      </c>
      <c r="B82" s="17"/>
      <c r="C82" s="17"/>
      <c r="D82" s="17"/>
      <c r="E82" s="28"/>
      <c r="F82" s="28"/>
      <c r="G82" s="19"/>
      <c r="H82" s="33"/>
      <c r="I82" s="30"/>
      <c r="J82" s="43" t="e">
        <f t="shared" si="2"/>
        <v>#DIV/0!</v>
      </c>
      <c r="K82" s="18"/>
      <c r="L82" s="18"/>
      <c r="M82" s="17"/>
      <c r="N82" s="17"/>
      <c r="O82" s="17"/>
    </row>
    <row r="83" spans="1:15">
      <c r="A83" s="42">
        <v>76</v>
      </c>
      <c r="B83" s="17"/>
      <c r="C83" s="17"/>
      <c r="D83" s="17"/>
      <c r="E83" s="28"/>
      <c r="F83" s="28"/>
      <c r="G83" s="19"/>
      <c r="H83" s="33"/>
      <c r="I83" s="30"/>
      <c r="J83" s="43" t="e">
        <f t="shared" si="2"/>
        <v>#DIV/0!</v>
      </c>
      <c r="K83" s="18"/>
      <c r="L83" s="18"/>
      <c r="M83" s="17"/>
      <c r="N83" s="17"/>
      <c r="O83" s="17"/>
    </row>
    <row r="84" spans="1:15">
      <c r="A84" s="42">
        <v>77</v>
      </c>
      <c r="B84" s="17"/>
      <c r="C84" s="17"/>
      <c r="D84" s="17"/>
      <c r="E84" s="28"/>
      <c r="F84" s="28"/>
      <c r="G84" s="19"/>
      <c r="H84" s="33"/>
      <c r="I84" s="30"/>
      <c r="J84" s="9" t="e">
        <f t="shared" si="2"/>
        <v>#DIV/0!</v>
      </c>
      <c r="K84" s="18"/>
      <c r="L84" s="18"/>
      <c r="M84" s="17"/>
      <c r="N84" s="17"/>
      <c r="O84" s="17"/>
    </row>
    <row r="85" spans="1:15">
      <c r="A85">
        <v>78</v>
      </c>
      <c r="B85" s="17"/>
      <c r="C85" s="17"/>
      <c r="D85" s="17"/>
      <c r="E85" s="28"/>
      <c r="F85" s="28"/>
      <c r="G85" s="19"/>
      <c r="H85" s="33"/>
      <c r="I85" s="30"/>
      <c r="J85" s="43" t="e">
        <f t="shared" si="2"/>
        <v>#DIV/0!</v>
      </c>
      <c r="K85" s="18"/>
      <c r="L85" s="18"/>
      <c r="M85" s="17"/>
      <c r="N85" s="17"/>
      <c r="O85" s="17"/>
    </row>
    <row r="86" spans="1:15">
      <c r="A86">
        <v>79</v>
      </c>
      <c r="B86" s="17"/>
      <c r="C86" s="17"/>
      <c r="D86" s="17"/>
      <c r="E86" s="28"/>
      <c r="F86" s="28"/>
      <c r="G86" s="19"/>
      <c r="H86" s="33"/>
      <c r="I86" s="30"/>
      <c r="J86" s="43" t="e">
        <f t="shared" si="2"/>
        <v>#DIV/0!</v>
      </c>
      <c r="K86" s="18"/>
      <c r="L86" s="18"/>
      <c r="M86" s="17"/>
      <c r="N86" s="17"/>
      <c r="O86" s="17"/>
    </row>
    <row r="87" spans="1:15">
      <c r="A87">
        <v>80</v>
      </c>
      <c r="B87" s="17"/>
      <c r="C87" s="17"/>
      <c r="D87" s="17"/>
      <c r="E87" s="28"/>
      <c r="F87" s="28"/>
      <c r="G87" s="19"/>
      <c r="H87" s="33"/>
      <c r="I87" s="30"/>
      <c r="J87" s="9" t="e">
        <f t="shared" si="2"/>
        <v>#DIV/0!</v>
      </c>
      <c r="K87" s="18"/>
      <c r="L87" s="18"/>
      <c r="M87" s="17"/>
      <c r="N87" s="17"/>
      <c r="O87" s="17"/>
    </row>
    <row r="88" spans="1:15">
      <c r="A88" s="42">
        <v>81</v>
      </c>
      <c r="B88" s="17"/>
      <c r="C88" s="17"/>
      <c r="D88" s="17"/>
      <c r="E88" s="28"/>
      <c r="F88" s="28"/>
      <c r="G88" s="19"/>
      <c r="H88" s="33"/>
      <c r="I88" s="30"/>
      <c r="J88" s="43" t="e">
        <f t="shared" si="2"/>
        <v>#DIV/0!</v>
      </c>
      <c r="K88" s="18"/>
      <c r="L88" s="18"/>
      <c r="M88" s="17"/>
      <c r="N88" s="17"/>
      <c r="O88" s="17"/>
    </row>
    <row r="89" spans="1:15">
      <c r="A89" s="42">
        <v>82</v>
      </c>
      <c r="B89" s="17"/>
      <c r="C89" s="17"/>
      <c r="D89" s="17"/>
      <c r="E89" s="28"/>
      <c r="F89" s="28"/>
      <c r="G89" s="19"/>
      <c r="H89" s="33"/>
      <c r="I89" s="30"/>
      <c r="J89" s="43" t="e">
        <f t="shared" si="2"/>
        <v>#DIV/0!</v>
      </c>
      <c r="K89" s="18"/>
      <c r="L89" s="18"/>
      <c r="M89" s="17"/>
      <c r="N89" s="17"/>
      <c r="O89" s="17"/>
    </row>
    <row r="90" spans="1:15">
      <c r="A90">
        <v>83</v>
      </c>
      <c r="B90" s="17"/>
      <c r="C90" s="17"/>
      <c r="D90" s="17"/>
      <c r="E90" s="28"/>
      <c r="F90" s="28"/>
      <c r="G90" s="19"/>
      <c r="H90" s="33"/>
      <c r="I90" s="30"/>
      <c r="J90" s="9" t="e">
        <f t="shared" si="2"/>
        <v>#DIV/0!</v>
      </c>
      <c r="K90" s="18"/>
      <c r="L90" s="18"/>
      <c r="M90" s="17"/>
      <c r="N90" s="17"/>
      <c r="O90" s="17"/>
    </row>
    <row r="91" spans="1:15">
      <c r="A91">
        <v>84</v>
      </c>
      <c r="B91" s="17"/>
      <c r="C91" s="17"/>
      <c r="D91" s="17"/>
      <c r="E91" s="28"/>
      <c r="F91" s="28"/>
      <c r="G91" s="19"/>
      <c r="H91" s="33"/>
      <c r="I91" s="30"/>
      <c r="J91" s="43" t="e">
        <f t="shared" si="2"/>
        <v>#DIV/0!</v>
      </c>
      <c r="K91" s="18"/>
      <c r="L91" s="18"/>
      <c r="M91" s="17"/>
      <c r="N91" s="17"/>
      <c r="O91" s="17"/>
    </row>
    <row r="92" spans="1:15">
      <c r="A92">
        <v>85</v>
      </c>
      <c r="B92" s="17"/>
      <c r="C92" s="17"/>
      <c r="D92" s="17"/>
      <c r="E92" s="28"/>
      <c r="F92" s="28"/>
      <c r="G92" s="19"/>
      <c r="H92" s="33"/>
      <c r="I92" s="30"/>
      <c r="J92" s="43" t="e">
        <f t="shared" si="2"/>
        <v>#DIV/0!</v>
      </c>
      <c r="K92" s="18"/>
      <c r="L92" s="18"/>
      <c r="M92" s="17"/>
      <c r="N92" s="17"/>
      <c r="O92" s="17"/>
    </row>
    <row r="93" spans="1:15">
      <c r="A93" s="42">
        <v>86</v>
      </c>
      <c r="B93" s="17"/>
      <c r="C93" s="17"/>
      <c r="D93" s="17"/>
      <c r="E93" s="28"/>
      <c r="F93" s="28"/>
      <c r="G93" s="19"/>
      <c r="H93" s="33"/>
      <c r="I93" s="30"/>
      <c r="J93" s="9" t="e">
        <f t="shared" si="2"/>
        <v>#DIV/0!</v>
      </c>
      <c r="K93" s="18"/>
      <c r="L93" s="18"/>
      <c r="M93" s="17"/>
      <c r="N93" s="17"/>
      <c r="O93" s="17"/>
    </row>
    <row r="94" spans="1:15">
      <c r="A94" s="42">
        <v>87</v>
      </c>
      <c r="B94" s="17"/>
      <c r="C94" s="17"/>
      <c r="D94" s="17"/>
      <c r="E94" s="28"/>
      <c r="F94" s="28"/>
      <c r="G94" s="19"/>
      <c r="H94" s="33"/>
      <c r="I94" s="30"/>
      <c r="J94" s="43" t="e">
        <f t="shared" si="2"/>
        <v>#DIV/0!</v>
      </c>
      <c r="K94" s="18"/>
      <c r="L94" s="18"/>
      <c r="M94" s="17"/>
      <c r="N94" s="17"/>
      <c r="O94" s="17"/>
    </row>
    <row r="95" spans="1:15">
      <c r="A95">
        <v>88</v>
      </c>
      <c r="B95" s="17"/>
      <c r="C95" s="17"/>
      <c r="D95" s="17"/>
      <c r="E95" s="28"/>
      <c r="F95" s="28"/>
      <c r="G95" s="19"/>
      <c r="H95" s="33"/>
      <c r="I95" s="30"/>
      <c r="J95" s="43" t="e">
        <f t="shared" si="2"/>
        <v>#DIV/0!</v>
      </c>
      <c r="K95" s="18"/>
      <c r="L95" s="18"/>
      <c r="M95" s="17"/>
      <c r="N95" s="17"/>
      <c r="O95" s="17"/>
    </row>
    <row r="96" spans="1:15">
      <c r="A96">
        <v>89</v>
      </c>
      <c r="B96" s="17"/>
      <c r="C96" s="17"/>
      <c r="D96" s="17"/>
      <c r="E96" s="28"/>
      <c r="F96" s="28"/>
      <c r="G96" s="19"/>
      <c r="H96" s="33"/>
      <c r="I96" s="30"/>
      <c r="J96" s="9" t="e">
        <f t="shared" si="2"/>
        <v>#DIV/0!</v>
      </c>
      <c r="K96" s="18"/>
      <c r="L96" s="18"/>
      <c r="M96" s="17"/>
      <c r="N96" s="17"/>
      <c r="O96" s="17"/>
    </row>
    <row r="97" spans="1:15">
      <c r="A97">
        <v>90</v>
      </c>
      <c r="B97" s="17"/>
      <c r="C97" s="17"/>
      <c r="D97" s="17"/>
      <c r="E97" s="28"/>
      <c r="F97" s="28"/>
      <c r="G97" s="19"/>
      <c r="H97" s="33"/>
      <c r="I97" s="30"/>
      <c r="J97" s="43" t="e">
        <f t="shared" si="2"/>
        <v>#DIV/0!</v>
      </c>
      <c r="K97" s="18"/>
      <c r="L97" s="18"/>
      <c r="M97" s="17"/>
      <c r="N97" s="17"/>
      <c r="O97" s="17"/>
    </row>
    <row r="98" spans="1:15">
      <c r="A98" s="42">
        <v>91</v>
      </c>
      <c r="B98" s="17"/>
      <c r="C98" s="17"/>
      <c r="D98" s="17"/>
      <c r="E98" s="28"/>
      <c r="F98" s="28"/>
      <c r="G98" s="19"/>
      <c r="H98" s="33"/>
      <c r="I98" s="30"/>
      <c r="J98" s="43" t="e">
        <f t="shared" si="2"/>
        <v>#DIV/0!</v>
      </c>
      <c r="K98" s="18"/>
      <c r="L98" s="18"/>
      <c r="M98" s="17"/>
      <c r="N98" s="17"/>
      <c r="O98" s="17"/>
    </row>
    <row r="99" spans="1:15">
      <c r="A99" s="42">
        <v>92</v>
      </c>
      <c r="B99" s="17"/>
      <c r="C99" s="17"/>
      <c r="D99" s="17"/>
      <c r="E99" s="28"/>
      <c r="F99" s="28"/>
      <c r="G99" s="19"/>
      <c r="H99" s="33"/>
      <c r="I99" s="30"/>
      <c r="J99" s="9" t="e">
        <f t="shared" si="2"/>
        <v>#DIV/0!</v>
      </c>
      <c r="K99" s="18"/>
      <c r="L99" s="18"/>
      <c r="M99" s="17"/>
      <c r="N99" s="17"/>
      <c r="O99" s="17"/>
    </row>
    <row r="100" spans="1:15">
      <c r="A100">
        <v>93</v>
      </c>
      <c r="B100" s="17"/>
      <c r="C100" s="17"/>
      <c r="D100" s="17"/>
      <c r="E100" s="28"/>
      <c r="F100" s="28"/>
      <c r="G100" s="19"/>
      <c r="H100" s="33"/>
      <c r="I100" s="30"/>
      <c r="J100" s="43" t="e">
        <f t="shared" si="2"/>
        <v>#DIV/0!</v>
      </c>
      <c r="K100" s="18"/>
      <c r="L100" s="18"/>
      <c r="M100" s="17"/>
      <c r="N100" s="17"/>
      <c r="O100" s="17"/>
    </row>
    <row r="101" spans="1:15">
      <c r="A101">
        <v>94</v>
      </c>
      <c r="B101" s="17"/>
      <c r="C101" s="17"/>
      <c r="D101" s="17"/>
      <c r="E101" s="28"/>
      <c r="F101" s="28"/>
      <c r="G101" s="19"/>
      <c r="H101" s="33"/>
      <c r="I101" s="30"/>
      <c r="J101" s="43" t="e">
        <f t="shared" si="2"/>
        <v>#DIV/0!</v>
      </c>
      <c r="K101" s="18"/>
      <c r="L101" s="18"/>
      <c r="M101" s="17"/>
      <c r="N101" s="17"/>
      <c r="O101" s="17"/>
    </row>
    <row r="102" spans="1:15">
      <c r="A102">
        <v>95</v>
      </c>
      <c r="B102" s="17"/>
      <c r="C102" s="17"/>
      <c r="D102" s="17"/>
      <c r="E102" s="28"/>
      <c r="F102" s="28"/>
      <c r="G102" s="19"/>
      <c r="H102" s="33"/>
      <c r="I102" s="30"/>
      <c r="J102" s="9" t="e">
        <f t="shared" si="2"/>
        <v>#DIV/0!</v>
      </c>
      <c r="K102" s="18"/>
      <c r="L102" s="18"/>
      <c r="M102" s="17"/>
      <c r="N102" s="17"/>
      <c r="O102" s="17"/>
    </row>
    <row r="103" spans="1:15">
      <c r="A103" s="42">
        <v>96</v>
      </c>
      <c r="B103" s="17"/>
      <c r="C103" s="17"/>
      <c r="D103" s="17"/>
      <c r="E103" s="28"/>
      <c r="F103" s="28"/>
      <c r="G103" s="19"/>
      <c r="H103" s="33"/>
      <c r="I103" s="30"/>
      <c r="J103" s="43" t="e">
        <f t="shared" si="2"/>
        <v>#DIV/0!</v>
      </c>
      <c r="K103" s="18"/>
      <c r="L103" s="18"/>
      <c r="M103" s="17"/>
      <c r="N103" s="17"/>
      <c r="O103" s="17"/>
    </row>
    <row r="104" spans="1:15">
      <c r="A104" s="42">
        <v>97</v>
      </c>
      <c r="B104" s="17"/>
      <c r="C104" s="17"/>
      <c r="D104" s="17"/>
      <c r="E104" s="28"/>
      <c r="F104" s="28"/>
      <c r="G104" s="19"/>
      <c r="H104" s="33"/>
      <c r="I104" s="30"/>
      <c r="J104" s="43" t="e">
        <f t="shared" si="2"/>
        <v>#DIV/0!</v>
      </c>
      <c r="K104" s="18"/>
      <c r="L104" s="18"/>
      <c r="M104" s="17"/>
      <c r="N104" s="17"/>
      <c r="O104" s="17"/>
    </row>
    <row r="105" spans="1:15">
      <c r="A105">
        <v>98</v>
      </c>
      <c r="B105" s="17"/>
      <c r="C105" s="17"/>
      <c r="D105" s="17"/>
      <c r="E105" s="28"/>
      <c r="F105" s="28"/>
      <c r="G105" s="19"/>
      <c r="H105" s="33"/>
      <c r="I105" s="30"/>
      <c r="J105" s="9" t="e">
        <f t="shared" si="2"/>
        <v>#DIV/0!</v>
      </c>
      <c r="K105" s="18"/>
      <c r="L105" s="18"/>
      <c r="M105" s="17"/>
      <c r="N105" s="17"/>
      <c r="O105" s="17"/>
    </row>
    <row r="106" spans="1:15">
      <c r="A106">
        <v>99</v>
      </c>
      <c r="B106" s="17"/>
      <c r="C106" s="17"/>
      <c r="D106" s="17"/>
      <c r="E106" s="28"/>
      <c r="F106" s="28"/>
      <c r="G106" s="19"/>
      <c r="H106" s="33"/>
      <c r="I106" s="30"/>
      <c r="J106" s="43" t="e">
        <f t="shared" si="2"/>
        <v>#DIV/0!</v>
      </c>
      <c r="K106" s="18"/>
      <c r="L106" s="18"/>
      <c r="M106" s="17"/>
      <c r="N106" s="17"/>
      <c r="O106" s="17"/>
    </row>
    <row r="107" spans="1:15">
      <c r="A107">
        <v>100</v>
      </c>
      <c r="B107" s="17"/>
      <c r="C107" s="17"/>
      <c r="D107" s="17"/>
      <c r="E107" s="28"/>
      <c r="F107" s="28"/>
      <c r="G107" s="19"/>
      <c r="H107" s="33"/>
      <c r="I107" s="30"/>
      <c r="J107" s="43" t="e">
        <f t="shared" si="2"/>
        <v>#DIV/0!</v>
      </c>
      <c r="K107" s="18"/>
      <c r="L107" s="18"/>
      <c r="M107" s="17"/>
      <c r="N107" s="17"/>
      <c r="O107" s="17"/>
    </row>
    <row r="108" spans="1:15">
      <c r="A108" s="42">
        <v>101</v>
      </c>
      <c r="B108" s="17"/>
      <c r="C108" s="17"/>
      <c r="D108" s="17"/>
      <c r="E108" s="28"/>
      <c r="F108" s="28"/>
      <c r="G108" s="19"/>
      <c r="H108" s="33"/>
      <c r="I108" s="30"/>
      <c r="J108" s="9" t="e">
        <f t="shared" si="2"/>
        <v>#DIV/0!</v>
      </c>
      <c r="K108" s="18"/>
      <c r="L108" s="18"/>
      <c r="M108" s="17"/>
      <c r="N108" s="17"/>
      <c r="O108" s="17"/>
    </row>
    <row r="109" spans="1:15">
      <c r="A109" s="42">
        <v>102</v>
      </c>
      <c r="B109" s="17"/>
      <c r="C109" s="17"/>
      <c r="D109" s="17"/>
      <c r="E109" s="28"/>
      <c r="F109" s="28"/>
      <c r="G109" s="19"/>
      <c r="H109" s="33"/>
      <c r="I109" s="30"/>
      <c r="J109" s="43" t="e">
        <f t="shared" si="2"/>
        <v>#DIV/0!</v>
      </c>
      <c r="K109" s="18"/>
      <c r="L109" s="18"/>
      <c r="M109" s="17"/>
      <c r="N109" s="17"/>
      <c r="O109" s="17"/>
    </row>
    <row r="110" spans="1:15">
      <c r="A110">
        <v>103</v>
      </c>
      <c r="B110" s="17"/>
      <c r="C110" s="17"/>
      <c r="D110" s="17"/>
      <c r="E110" s="28"/>
      <c r="F110" s="28"/>
      <c r="G110" s="19"/>
      <c r="H110" s="33"/>
      <c r="I110" s="30"/>
      <c r="J110" s="43" t="e">
        <f t="shared" si="2"/>
        <v>#DIV/0!</v>
      </c>
      <c r="K110" s="18"/>
      <c r="L110" s="18"/>
      <c r="M110" s="17"/>
      <c r="N110" s="17"/>
      <c r="O110" s="17"/>
    </row>
    <row r="111" spans="1:15">
      <c r="A111">
        <v>104</v>
      </c>
      <c r="B111" s="17"/>
      <c r="C111" s="17"/>
      <c r="D111" s="17"/>
      <c r="E111" s="28"/>
      <c r="F111" s="28"/>
      <c r="G111" s="19"/>
      <c r="H111" s="33"/>
      <c r="I111" s="30"/>
      <c r="J111" s="9" t="e">
        <f t="shared" si="2"/>
        <v>#DIV/0!</v>
      </c>
      <c r="K111" s="18"/>
      <c r="L111" s="18"/>
      <c r="M111" s="17"/>
      <c r="N111" s="17"/>
      <c r="O111" s="17"/>
    </row>
    <row r="112" spans="1:15">
      <c r="A112">
        <v>105</v>
      </c>
      <c r="B112" s="17"/>
      <c r="C112" s="17"/>
      <c r="D112" s="17"/>
      <c r="E112" s="28"/>
      <c r="F112" s="28"/>
      <c r="G112" s="19"/>
      <c r="H112" s="33"/>
      <c r="I112" s="30"/>
      <c r="J112" s="43" t="e">
        <f t="shared" si="2"/>
        <v>#DIV/0!</v>
      </c>
      <c r="K112" s="18"/>
      <c r="L112" s="18"/>
      <c r="M112" s="17"/>
      <c r="N112" s="17"/>
      <c r="O112" s="17"/>
    </row>
    <row r="113" spans="1:15">
      <c r="A113" s="42">
        <v>106</v>
      </c>
      <c r="B113" s="17"/>
      <c r="C113" s="17"/>
      <c r="D113" s="17"/>
      <c r="E113" s="28"/>
      <c r="F113" s="28"/>
      <c r="G113" s="19"/>
      <c r="H113" s="33"/>
      <c r="I113" s="30"/>
      <c r="J113" s="43" t="e">
        <f t="shared" si="2"/>
        <v>#DIV/0!</v>
      </c>
      <c r="K113" s="18"/>
      <c r="L113" s="18"/>
      <c r="M113" s="17"/>
      <c r="N113" s="17"/>
      <c r="O113" s="17"/>
    </row>
    <row r="114" spans="1:15">
      <c r="A114" s="42">
        <v>107</v>
      </c>
      <c r="B114" s="17"/>
      <c r="C114" s="17"/>
      <c r="D114" s="17"/>
      <c r="E114" s="28"/>
      <c r="F114" s="28"/>
      <c r="G114" s="19"/>
      <c r="H114" s="33"/>
      <c r="I114" s="30"/>
      <c r="J114" s="9" t="e">
        <f t="shared" si="2"/>
        <v>#DIV/0!</v>
      </c>
      <c r="K114" s="18"/>
      <c r="L114" s="18"/>
      <c r="M114" s="17"/>
      <c r="N114" s="17"/>
      <c r="O114" s="17"/>
    </row>
    <row r="115" spans="1:15">
      <c r="A115">
        <v>108</v>
      </c>
      <c r="B115" s="17"/>
      <c r="C115" s="17"/>
      <c r="D115" s="17"/>
      <c r="E115" s="28"/>
      <c r="F115" s="28"/>
      <c r="G115" s="19"/>
      <c r="H115" s="33"/>
      <c r="I115" s="30"/>
      <c r="J115" s="43" t="e">
        <f t="shared" si="2"/>
        <v>#DIV/0!</v>
      </c>
      <c r="K115" s="18"/>
      <c r="L115" s="18"/>
      <c r="M115" s="17"/>
      <c r="N115" s="17"/>
      <c r="O115" s="17"/>
    </row>
    <row r="116" spans="1:15">
      <c r="A116">
        <v>109</v>
      </c>
      <c r="B116" s="17"/>
      <c r="C116" s="17"/>
      <c r="D116" s="17"/>
      <c r="E116" s="28"/>
      <c r="F116" s="28"/>
      <c r="G116" s="19"/>
      <c r="H116" s="33"/>
      <c r="I116" s="30"/>
      <c r="J116" s="43" t="e">
        <f t="shared" si="2"/>
        <v>#DIV/0!</v>
      </c>
      <c r="K116" s="18"/>
      <c r="L116" s="18"/>
      <c r="M116" s="17"/>
      <c r="N116" s="17"/>
      <c r="O116" s="17"/>
    </row>
    <row r="117" spans="1:15">
      <c r="A117">
        <v>110</v>
      </c>
      <c r="B117" s="17"/>
      <c r="C117" s="17"/>
      <c r="D117" s="17"/>
      <c r="E117" s="28"/>
      <c r="F117" s="28"/>
      <c r="G117" s="19"/>
      <c r="H117" s="33"/>
      <c r="I117" s="30"/>
      <c r="J117" s="9" t="e">
        <f t="shared" si="2"/>
        <v>#DIV/0!</v>
      </c>
      <c r="K117" s="18"/>
      <c r="L117" s="18"/>
      <c r="M117" s="17"/>
      <c r="N117" s="17"/>
      <c r="O117" s="17"/>
    </row>
    <row r="118" spans="1:15">
      <c r="A118" s="42">
        <v>111</v>
      </c>
      <c r="B118" s="17"/>
      <c r="C118" s="17"/>
      <c r="D118" s="17"/>
      <c r="E118" s="28"/>
      <c r="F118" s="28"/>
      <c r="G118" s="19"/>
      <c r="H118" s="33"/>
      <c r="I118" s="30"/>
      <c r="J118" s="43" t="e">
        <f t="shared" si="2"/>
        <v>#DIV/0!</v>
      </c>
      <c r="K118" s="18"/>
      <c r="L118" s="18"/>
      <c r="M118" s="17"/>
      <c r="N118" s="17"/>
      <c r="O118" s="17"/>
    </row>
    <row r="119" spans="1:15">
      <c r="A119" s="42">
        <v>112</v>
      </c>
      <c r="B119" s="17"/>
      <c r="C119" s="17"/>
      <c r="D119" s="17"/>
      <c r="E119" s="28"/>
      <c r="F119" s="28"/>
      <c r="G119" s="19"/>
      <c r="H119" s="33"/>
      <c r="I119" s="30"/>
      <c r="J119" s="43" t="e">
        <f t="shared" si="2"/>
        <v>#DIV/0!</v>
      </c>
      <c r="K119" s="18"/>
      <c r="L119" s="18"/>
      <c r="M119" s="17"/>
      <c r="N119" s="17"/>
      <c r="O119" s="17"/>
    </row>
    <row r="120" spans="1:15">
      <c r="A120">
        <v>113</v>
      </c>
      <c r="B120" s="17"/>
      <c r="C120" s="17"/>
      <c r="D120" s="17"/>
      <c r="E120" s="28"/>
      <c r="F120" s="28"/>
      <c r="G120" s="19"/>
      <c r="H120" s="33"/>
      <c r="I120" s="30"/>
      <c r="J120" s="9" t="e">
        <f t="shared" si="2"/>
        <v>#DIV/0!</v>
      </c>
      <c r="K120" s="18"/>
      <c r="L120" s="18"/>
      <c r="M120" s="17"/>
      <c r="N120" s="17"/>
      <c r="O120" s="17"/>
    </row>
    <row r="121" spans="1:15">
      <c r="A121">
        <v>114</v>
      </c>
      <c r="B121" s="17"/>
      <c r="C121" s="17"/>
      <c r="D121" s="17"/>
      <c r="E121" s="28"/>
      <c r="F121" s="28"/>
      <c r="G121" s="19"/>
      <c r="H121" s="33"/>
      <c r="I121" s="30"/>
      <c r="J121" s="43" t="e">
        <f t="shared" si="2"/>
        <v>#DIV/0!</v>
      </c>
      <c r="K121" s="18"/>
      <c r="L121" s="18"/>
      <c r="M121" s="17"/>
      <c r="N121" s="17"/>
      <c r="O121" s="17"/>
    </row>
    <row r="122" spans="1:15">
      <c r="A122">
        <v>115</v>
      </c>
      <c r="B122" s="17"/>
      <c r="C122" s="17"/>
      <c r="D122" s="17"/>
      <c r="E122" s="28"/>
      <c r="F122" s="28"/>
      <c r="G122" s="19"/>
      <c r="H122" s="33"/>
      <c r="I122" s="30"/>
      <c r="J122" s="43" t="e">
        <f t="shared" si="2"/>
        <v>#DIV/0!</v>
      </c>
      <c r="K122" s="18"/>
      <c r="L122" s="18"/>
      <c r="M122" s="17"/>
      <c r="N122" s="17"/>
      <c r="O122" s="17"/>
    </row>
    <row r="123" spans="1:15">
      <c r="A123" s="42">
        <v>116</v>
      </c>
      <c r="B123" s="17"/>
      <c r="C123" s="17"/>
      <c r="D123" s="17"/>
      <c r="E123" s="28"/>
      <c r="F123" s="28"/>
      <c r="G123" s="19"/>
      <c r="H123" s="33"/>
      <c r="I123" s="30"/>
      <c r="J123" s="9" t="e">
        <f t="shared" si="2"/>
        <v>#DIV/0!</v>
      </c>
      <c r="K123" s="18"/>
      <c r="L123" s="18"/>
      <c r="M123" s="17"/>
      <c r="N123" s="17"/>
      <c r="O123" s="17"/>
    </row>
    <row r="124" spans="1:15">
      <c r="A124" s="42">
        <v>117</v>
      </c>
      <c r="B124" s="17"/>
      <c r="C124" s="17"/>
      <c r="D124" s="17"/>
      <c r="E124" s="28"/>
      <c r="F124" s="28"/>
      <c r="G124" s="19"/>
      <c r="H124" s="33"/>
      <c r="I124" s="30"/>
      <c r="J124" s="43" t="e">
        <f t="shared" si="2"/>
        <v>#DIV/0!</v>
      </c>
      <c r="K124" s="18"/>
      <c r="L124" s="18"/>
      <c r="M124" s="17"/>
      <c r="N124" s="17"/>
      <c r="O124" s="17"/>
    </row>
    <row r="125" spans="1:15">
      <c r="A125">
        <v>118</v>
      </c>
      <c r="B125" s="17"/>
      <c r="C125" s="17"/>
      <c r="D125" s="17"/>
      <c r="E125" s="28"/>
      <c r="F125" s="28"/>
      <c r="G125" s="19"/>
      <c r="H125" s="33"/>
      <c r="I125" s="30"/>
      <c r="J125" s="43" t="e">
        <f t="shared" si="2"/>
        <v>#DIV/0!</v>
      </c>
      <c r="K125" s="18"/>
      <c r="L125" s="18"/>
      <c r="M125" s="17"/>
      <c r="N125" s="17"/>
      <c r="O125" s="17"/>
    </row>
    <row r="126" spans="1:15">
      <c r="A126">
        <v>119</v>
      </c>
      <c r="B126" s="17"/>
      <c r="C126" s="17"/>
      <c r="D126" s="17"/>
      <c r="E126" s="28"/>
      <c r="F126" s="28"/>
      <c r="G126" s="19"/>
      <c r="H126" s="33"/>
      <c r="I126" s="30"/>
      <c r="J126" s="9" t="e">
        <f t="shared" si="2"/>
        <v>#DIV/0!</v>
      </c>
      <c r="K126" s="18"/>
      <c r="L126" s="18"/>
      <c r="M126" s="17"/>
      <c r="N126" s="17"/>
      <c r="O126" s="17"/>
    </row>
    <row r="127" spans="1:15">
      <c r="A127">
        <v>120</v>
      </c>
      <c r="B127" s="17"/>
      <c r="C127" s="17"/>
      <c r="D127" s="17"/>
      <c r="E127" s="28"/>
      <c r="F127" s="28"/>
      <c r="G127" s="19"/>
      <c r="H127" s="33"/>
      <c r="I127" s="30"/>
      <c r="J127" s="43" t="e">
        <f t="shared" si="2"/>
        <v>#DIV/0!</v>
      </c>
      <c r="K127" s="18"/>
      <c r="L127" s="18"/>
      <c r="M127" s="17"/>
      <c r="N127" s="17"/>
      <c r="O127" s="17"/>
    </row>
    <row r="128" spans="1:15">
      <c r="A128" s="42">
        <v>121</v>
      </c>
      <c r="B128" s="17"/>
      <c r="C128" s="17"/>
      <c r="D128" s="17"/>
      <c r="E128" s="28"/>
      <c r="F128" s="28"/>
      <c r="G128" s="19"/>
      <c r="H128" s="33"/>
      <c r="I128" s="30"/>
      <c r="J128" s="43" t="e">
        <f t="shared" si="2"/>
        <v>#DIV/0!</v>
      </c>
      <c r="K128" s="18"/>
      <c r="L128" s="18"/>
      <c r="M128" s="17"/>
      <c r="N128" s="17"/>
      <c r="O128" s="17"/>
    </row>
    <row r="129" spans="1:15">
      <c r="A129" s="42">
        <v>122</v>
      </c>
      <c r="B129" s="17"/>
      <c r="C129" s="17"/>
      <c r="D129" s="17"/>
      <c r="E129" s="28"/>
      <c r="F129" s="28"/>
      <c r="G129" s="19"/>
      <c r="H129" s="33"/>
      <c r="I129" s="30"/>
      <c r="J129" s="9" t="e">
        <f t="shared" si="2"/>
        <v>#DIV/0!</v>
      </c>
      <c r="K129" s="18"/>
      <c r="L129" s="18"/>
      <c r="M129" s="17"/>
      <c r="N129" s="17"/>
      <c r="O129" s="17"/>
    </row>
    <row r="130" spans="1:15">
      <c r="A130">
        <v>123</v>
      </c>
      <c r="B130" s="17"/>
      <c r="C130" s="17"/>
      <c r="D130" s="17"/>
      <c r="E130" s="28"/>
      <c r="F130" s="28"/>
      <c r="G130" s="19"/>
      <c r="H130" s="33"/>
      <c r="I130" s="30"/>
      <c r="J130" s="43" t="e">
        <f t="shared" si="2"/>
        <v>#DIV/0!</v>
      </c>
      <c r="K130" s="18"/>
      <c r="L130" s="18"/>
      <c r="M130" s="17"/>
      <c r="N130" s="17"/>
      <c r="O130" s="17"/>
    </row>
    <row r="131" spans="1:15">
      <c r="A131">
        <v>124</v>
      </c>
      <c r="B131" s="17"/>
      <c r="C131" s="17"/>
      <c r="D131" s="17"/>
      <c r="E131" s="28"/>
      <c r="F131" s="28"/>
      <c r="G131" s="19"/>
      <c r="H131" s="33"/>
      <c r="I131" s="30"/>
      <c r="J131" s="43" t="e">
        <f t="shared" si="2"/>
        <v>#DIV/0!</v>
      </c>
      <c r="K131" s="18"/>
      <c r="L131" s="18"/>
      <c r="M131" s="17"/>
      <c r="N131" s="17"/>
      <c r="O131" s="17"/>
    </row>
    <row r="132" spans="1:15">
      <c r="A132">
        <v>125</v>
      </c>
      <c r="B132" s="17"/>
      <c r="C132" s="17"/>
      <c r="D132" s="17"/>
      <c r="E132" s="28"/>
      <c r="F132" s="28"/>
      <c r="G132" s="19"/>
      <c r="H132" s="33"/>
      <c r="I132" s="30"/>
      <c r="J132" s="9" t="e">
        <f t="shared" si="2"/>
        <v>#DIV/0!</v>
      </c>
      <c r="K132" s="18"/>
      <c r="L132" s="18"/>
      <c r="M132" s="17"/>
      <c r="N132" s="17"/>
      <c r="O132" s="17"/>
    </row>
    <row r="133" spans="1:15">
      <c r="A133" s="42">
        <v>126</v>
      </c>
      <c r="B133" s="17"/>
      <c r="C133" s="17"/>
      <c r="D133" s="17"/>
      <c r="E133" s="28"/>
      <c r="F133" s="28"/>
      <c r="G133" s="19"/>
      <c r="H133" s="33"/>
      <c r="I133" s="30"/>
      <c r="J133" s="43" t="e">
        <f t="shared" si="2"/>
        <v>#DIV/0!</v>
      </c>
      <c r="K133" s="18"/>
      <c r="L133" s="18"/>
      <c r="M133" s="17"/>
      <c r="N133" s="17"/>
      <c r="O133" s="17"/>
    </row>
    <row r="134" spans="1:15">
      <c r="A134" s="42">
        <v>127</v>
      </c>
      <c r="B134" s="17"/>
      <c r="C134" s="17"/>
      <c r="D134" s="17"/>
      <c r="E134" s="28"/>
      <c r="F134" s="28"/>
      <c r="G134" s="19"/>
      <c r="H134" s="33"/>
      <c r="I134" s="30"/>
      <c r="J134" s="43" t="e">
        <f t="shared" si="2"/>
        <v>#DIV/0!</v>
      </c>
      <c r="K134" s="18"/>
      <c r="L134" s="18"/>
      <c r="M134" s="17"/>
      <c r="N134" s="17"/>
      <c r="O134" s="17"/>
    </row>
    <row r="135" spans="1:15">
      <c r="A135">
        <v>128</v>
      </c>
      <c r="B135" s="17"/>
      <c r="C135" s="17"/>
      <c r="D135" s="17"/>
      <c r="E135" s="28"/>
      <c r="F135" s="28"/>
      <c r="G135" s="19"/>
      <c r="H135" s="33"/>
      <c r="I135" s="30"/>
      <c r="J135" s="9" t="e">
        <f t="shared" si="2"/>
        <v>#DIV/0!</v>
      </c>
      <c r="K135" s="18"/>
      <c r="L135" s="18"/>
      <c r="M135" s="17"/>
      <c r="N135" s="17"/>
      <c r="O135" s="17"/>
    </row>
    <row r="136" spans="1:15">
      <c r="A136">
        <v>129</v>
      </c>
      <c r="B136" s="17"/>
      <c r="C136" s="17"/>
      <c r="D136" s="17"/>
      <c r="E136" s="28"/>
      <c r="F136" s="28"/>
      <c r="G136" s="19"/>
      <c r="H136" s="33"/>
      <c r="I136" s="30"/>
      <c r="J136" s="43" t="e">
        <f t="shared" si="2"/>
        <v>#DIV/0!</v>
      </c>
      <c r="K136" s="18"/>
      <c r="L136" s="18"/>
      <c r="M136" s="17"/>
      <c r="N136" s="17"/>
      <c r="O136" s="17"/>
    </row>
    <row r="137" spans="1:15">
      <c r="A137">
        <v>130</v>
      </c>
      <c r="B137" s="17"/>
      <c r="C137" s="17"/>
      <c r="D137" s="17"/>
      <c r="E137" s="28"/>
      <c r="F137" s="28"/>
      <c r="G137" s="19"/>
      <c r="H137" s="33"/>
      <c r="I137" s="30"/>
      <c r="J137" s="43" t="e">
        <f t="shared" si="2"/>
        <v>#DIV/0!</v>
      </c>
      <c r="K137" s="18"/>
      <c r="L137" s="18"/>
      <c r="M137" s="17"/>
      <c r="N137" s="17"/>
      <c r="O137" s="17"/>
    </row>
    <row r="138" spans="1:15">
      <c r="A138" s="42">
        <v>131</v>
      </c>
      <c r="B138" s="17"/>
      <c r="C138" s="17"/>
      <c r="D138" s="17"/>
      <c r="E138" s="28"/>
      <c r="F138" s="28"/>
      <c r="G138" s="19"/>
      <c r="H138" s="33"/>
      <c r="I138" s="30"/>
      <c r="J138" s="9" t="e">
        <f t="shared" si="2"/>
        <v>#DIV/0!</v>
      </c>
      <c r="K138" s="18"/>
      <c r="L138" s="18"/>
      <c r="M138" s="17"/>
      <c r="N138" s="17"/>
      <c r="O138" s="17"/>
    </row>
    <row r="139" spans="1:15">
      <c r="A139" s="42">
        <v>132</v>
      </c>
      <c r="B139" s="17"/>
      <c r="C139" s="17"/>
      <c r="D139" s="17"/>
      <c r="E139" s="28"/>
      <c r="F139" s="28"/>
      <c r="G139" s="19"/>
      <c r="H139" s="33"/>
      <c r="I139" s="30"/>
      <c r="J139" s="43" t="e">
        <f t="shared" si="2"/>
        <v>#DIV/0!</v>
      </c>
      <c r="K139" s="18"/>
      <c r="L139" s="18"/>
      <c r="M139" s="17"/>
      <c r="N139" s="17"/>
      <c r="O139" s="17"/>
    </row>
    <row r="140" spans="1:15">
      <c r="A140">
        <v>133</v>
      </c>
      <c r="B140" s="17"/>
      <c r="C140" s="17"/>
      <c r="D140" s="17"/>
      <c r="E140" s="28"/>
      <c r="F140" s="28"/>
      <c r="G140" s="19"/>
      <c r="H140" s="33"/>
      <c r="I140" s="30"/>
      <c r="J140" s="43" t="e">
        <f t="shared" si="2"/>
        <v>#DIV/0!</v>
      </c>
      <c r="K140" s="18"/>
      <c r="L140" s="18"/>
      <c r="M140" s="17"/>
      <c r="N140" s="17"/>
      <c r="O140" s="17"/>
    </row>
    <row r="141" spans="1:15">
      <c r="A141">
        <v>134</v>
      </c>
      <c r="B141" s="17"/>
      <c r="C141" s="17"/>
      <c r="D141" s="17"/>
      <c r="E141" s="28"/>
      <c r="F141" s="28"/>
      <c r="G141" s="19"/>
      <c r="H141" s="33"/>
      <c r="I141" s="30"/>
      <c r="J141" s="9" t="e">
        <f t="shared" si="2"/>
        <v>#DIV/0!</v>
      </c>
      <c r="K141" s="18"/>
      <c r="L141" s="18"/>
      <c r="M141" s="17"/>
      <c r="N141" s="17"/>
      <c r="O141" s="17"/>
    </row>
    <row r="142" spans="1:15">
      <c r="A142">
        <v>135</v>
      </c>
      <c r="B142" s="17"/>
      <c r="C142" s="17"/>
      <c r="D142" s="17"/>
      <c r="E142" s="28"/>
      <c r="F142" s="28"/>
      <c r="G142" s="19"/>
      <c r="H142" s="33"/>
      <c r="I142" s="30"/>
      <c r="J142" s="43" t="e">
        <f t="shared" si="2"/>
        <v>#DIV/0!</v>
      </c>
      <c r="K142" s="18"/>
      <c r="L142" s="18"/>
      <c r="M142" s="17"/>
      <c r="N142" s="17"/>
      <c r="O142" s="17"/>
    </row>
    <row r="143" spans="1:15">
      <c r="A143" s="42">
        <v>136</v>
      </c>
      <c r="B143" s="17"/>
      <c r="C143" s="17"/>
      <c r="D143" s="17"/>
      <c r="E143" s="28"/>
      <c r="F143" s="28"/>
      <c r="G143" s="19"/>
      <c r="H143" s="33"/>
      <c r="I143" s="30"/>
      <c r="J143" s="43" t="e">
        <f t="shared" si="2"/>
        <v>#DIV/0!</v>
      </c>
      <c r="K143" s="18"/>
      <c r="L143" s="18"/>
      <c r="M143" s="17"/>
      <c r="N143" s="17"/>
      <c r="O143" s="17"/>
    </row>
    <row r="144" spans="1:15">
      <c r="A144" s="42">
        <v>137</v>
      </c>
      <c r="B144" s="17"/>
      <c r="C144" s="17"/>
      <c r="D144" s="17"/>
      <c r="E144" s="28"/>
      <c r="F144" s="28"/>
      <c r="G144" s="19"/>
      <c r="H144" s="33"/>
      <c r="I144" s="30"/>
      <c r="J144" s="9" t="e">
        <f t="shared" si="2"/>
        <v>#DIV/0!</v>
      </c>
      <c r="K144" s="18"/>
      <c r="L144" s="18"/>
      <c r="M144" s="17"/>
      <c r="N144" s="17"/>
      <c r="O144" s="17"/>
    </row>
    <row r="145" spans="1:15">
      <c r="A145">
        <v>138</v>
      </c>
      <c r="B145" s="17"/>
      <c r="C145" s="17"/>
      <c r="D145" s="17"/>
      <c r="E145" s="28"/>
      <c r="F145" s="28"/>
      <c r="G145" s="19"/>
      <c r="H145" s="33"/>
      <c r="I145" s="30"/>
      <c r="J145" s="43" t="e">
        <f t="shared" si="2"/>
        <v>#DIV/0!</v>
      </c>
      <c r="K145" s="18"/>
      <c r="L145" s="18"/>
      <c r="M145" s="17"/>
      <c r="N145" s="17"/>
      <c r="O145" s="17"/>
    </row>
    <row r="146" spans="1:15">
      <c r="A146">
        <v>139</v>
      </c>
      <c r="B146" s="17"/>
      <c r="C146" s="17"/>
      <c r="D146" s="17"/>
      <c r="E146" s="28"/>
      <c r="F146" s="28"/>
      <c r="G146" s="19"/>
      <c r="H146" s="33"/>
      <c r="I146" s="30"/>
      <c r="J146" s="43" t="e">
        <f t="shared" si="2"/>
        <v>#DIV/0!</v>
      </c>
      <c r="K146" s="18"/>
      <c r="L146" s="18"/>
      <c r="M146" s="17"/>
      <c r="N146" s="17"/>
      <c r="O146" s="17"/>
    </row>
    <row r="147" spans="1:15">
      <c r="A147">
        <v>140</v>
      </c>
      <c r="B147" s="17"/>
      <c r="C147" s="17"/>
      <c r="D147" s="17"/>
      <c r="E147" s="28"/>
      <c r="F147" s="28"/>
      <c r="G147" s="19"/>
      <c r="H147" s="33"/>
      <c r="I147" s="30"/>
      <c r="J147" s="9" t="e">
        <f t="shared" si="2"/>
        <v>#DIV/0!</v>
      </c>
      <c r="K147" s="18"/>
      <c r="L147" s="18"/>
      <c r="M147" s="17"/>
      <c r="N147" s="17"/>
      <c r="O147" s="17"/>
    </row>
    <row r="148" spans="1:15">
      <c r="A148" s="42">
        <v>141</v>
      </c>
      <c r="B148" s="17"/>
      <c r="C148" s="17"/>
      <c r="D148" s="17"/>
      <c r="E148" s="28"/>
      <c r="F148" s="28"/>
      <c r="G148" s="19"/>
      <c r="H148" s="33"/>
      <c r="I148" s="30"/>
      <c r="J148" s="43" t="e">
        <f t="shared" si="2"/>
        <v>#DIV/0!</v>
      </c>
      <c r="K148" s="18"/>
      <c r="L148" s="18"/>
      <c r="M148" s="17"/>
      <c r="N148" s="17"/>
      <c r="O148" s="17"/>
    </row>
    <row r="149" spans="1:15">
      <c r="A149" s="42">
        <v>142</v>
      </c>
      <c r="B149" s="17"/>
      <c r="C149" s="17"/>
      <c r="D149" s="17"/>
      <c r="E149" s="28"/>
      <c r="F149" s="28"/>
      <c r="G149" s="19"/>
      <c r="H149" s="33"/>
      <c r="I149" s="30"/>
      <c r="J149" s="43" t="e">
        <f t="shared" si="2"/>
        <v>#DIV/0!</v>
      </c>
      <c r="K149" s="18"/>
      <c r="L149" s="18"/>
      <c r="M149" s="17"/>
      <c r="N149" s="17"/>
      <c r="O149" s="17"/>
    </row>
    <row r="150" spans="1:15">
      <c r="A150">
        <v>143</v>
      </c>
      <c r="B150" s="17"/>
      <c r="C150" s="17"/>
      <c r="D150" s="17"/>
      <c r="E150" s="28"/>
      <c r="F150" s="28"/>
      <c r="G150" s="19"/>
      <c r="H150" s="33"/>
      <c r="I150" s="30"/>
      <c r="J150" s="9" t="e">
        <f t="shared" si="2"/>
        <v>#DIV/0!</v>
      </c>
      <c r="K150" s="18"/>
      <c r="L150" s="18"/>
      <c r="M150" s="17"/>
      <c r="N150" s="17"/>
      <c r="O150" s="17"/>
    </row>
    <row r="151" spans="1:15">
      <c r="A151">
        <v>144</v>
      </c>
      <c r="B151" s="17"/>
      <c r="C151" s="17"/>
      <c r="D151" s="17"/>
      <c r="E151" s="28"/>
      <c r="F151" s="28"/>
      <c r="G151" s="19"/>
      <c r="H151" s="33"/>
      <c r="I151" s="30"/>
      <c r="J151" s="43" t="e">
        <f t="shared" si="2"/>
        <v>#DIV/0!</v>
      </c>
      <c r="K151" s="18"/>
      <c r="L151" s="18"/>
      <c r="M151" s="17"/>
      <c r="N151" s="17"/>
      <c r="O151" s="17"/>
    </row>
    <row r="152" spans="1:15">
      <c r="A152">
        <v>145</v>
      </c>
      <c r="B152" s="17"/>
      <c r="C152" s="17"/>
      <c r="D152" s="17"/>
      <c r="E152" s="28"/>
      <c r="F152" s="28"/>
      <c r="G152" s="19"/>
      <c r="H152" s="33"/>
      <c r="I152" s="30"/>
      <c r="J152" s="43" t="e">
        <f t="shared" si="2"/>
        <v>#DIV/0!</v>
      </c>
      <c r="K152" s="18"/>
      <c r="L152" s="18"/>
      <c r="M152" s="17"/>
      <c r="N152" s="17"/>
      <c r="O152" s="17"/>
    </row>
    <row r="153" spans="1:15">
      <c r="A153" s="42">
        <v>146</v>
      </c>
      <c r="B153" s="17"/>
      <c r="C153" s="17"/>
      <c r="D153" s="17"/>
      <c r="E153" s="28"/>
      <c r="F153" s="28"/>
      <c r="G153" s="19"/>
      <c r="H153" s="33"/>
      <c r="I153" s="30"/>
      <c r="J153" s="9" t="e">
        <f t="shared" si="2"/>
        <v>#DIV/0!</v>
      </c>
      <c r="K153" s="18"/>
      <c r="L153" s="18"/>
      <c r="M153" s="17"/>
      <c r="N153" s="17"/>
      <c r="O153" s="17"/>
    </row>
    <row r="154" spans="1:15">
      <c r="A154" s="42">
        <v>147</v>
      </c>
      <c r="B154" s="17"/>
      <c r="C154" s="17"/>
      <c r="D154" s="17"/>
      <c r="E154" s="28"/>
      <c r="F154" s="28"/>
      <c r="G154" s="19"/>
      <c r="H154" s="33"/>
      <c r="I154" s="30"/>
      <c r="J154" s="43" t="e">
        <f t="shared" si="2"/>
        <v>#DIV/0!</v>
      </c>
      <c r="K154" s="18"/>
      <c r="L154" s="18"/>
      <c r="M154" s="17"/>
      <c r="N154" s="17"/>
      <c r="O154" s="17"/>
    </row>
    <row r="155" spans="1:15">
      <c r="A155">
        <v>148</v>
      </c>
      <c r="B155" s="17"/>
      <c r="C155" s="17"/>
      <c r="D155" s="17"/>
      <c r="E155" s="28"/>
      <c r="F155" s="28"/>
      <c r="G155" s="19"/>
      <c r="H155" s="33"/>
      <c r="I155" s="30"/>
      <c r="J155" s="43" t="e">
        <f t="shared" si="2"/>
        <v>#DIV/0!</v>
      </c>
      <c r="K155" s="18"/>
      <c r="L155" s="18"/>
      <c r="M155" s="17"/>
      <c r="N155" s="17"/>
      <c r="O155" s="17"/>
    </row>
    <row r="156" spans="1:15">
      <c r="A156">
        <v>149</v>
      </c>
      <c r="B156" s="17"/>
      <c r="C156" s="17"/>
      <c r="D156" s="17"/>
      <c r="E156" s="28"/>
      <c r="F156" s="28"/>
      <c r="G156" s="19"/>
      <c r="H156" s="33"/>
      <c r="I156" s="30"/>
      <c r="J156" s="9" t="e">
        <f t="shared" si="2"/>
        <v>#DIV/0!</v>
      </c>
      <c r="K156" s="18"/>
      <c r="L156" s="18"/>
      <c r="M156" s="17"/>
      <c r="N156" s="17"/>
      <c r="O156" s="17"/>
    </row>
    <row r="157" spans="1:15">
      <c r="A157">
        <v>150</v>
      </c>
      <c r="B157" s="17"/>
      <c r="C157" s="17"/>
      <c r="D157" s="17"/>
      <c r="E157" s="28"/>
      <c r="F157" s="28"/>
      <c r="G157" s="19"/>
      <c r="H157" s="33"/>
      <c r="I157" s="30"/>
      <c r="J157" s="43" t="e">
        <f t="shared" si="2"/>
        <v>#DIV/0!</v>
      </c>
      <c r="K157" s="18"/>
      <c r="L157" s="18"/>
      <c r="M157" s="17"/>
      <c r="N157" s="17"/>
      <c r="O157" s="17"/>
    </row>
    <row r="158" spans="1:15">
      <c r="A158" s="42">
        <v>151</v>
      </c>
      <c r="B158" s="17"/>
      <c r="C158" s="17"/>
      <c r="D158" s="17"/>
      <c r="E158" s="28"/>
      <c r="F158" s="28"/>
      <c r="G158" s="19"/>
      <c r="H158" s="33"/>
      <c r="I158" s="30"/>
      <c r="J158" s="43" t="e">
        <f t="shared" si="2"/>
        <v>#DIV/0!</v>
      </c>
      <c r="K158" s="18"/>
      <c r="L158" s="18"/>
      <c r="M158" s="17"/>
      <c r="N158" s="17"/>
      <c r="O158" s="17"/>
    </row>
    <row r="159" spans="1:15">
      <c r="A159" s="42">
        <v>152</v>
      </c>
      <c r="B159" s="17"/>
      <c r="C159" s="17"/>
      <c r="D159" s="17"/>
      <c r="E159" s="28"/>
      <c r="F159" s="28"/>
      <c r="G159" s="19"/>
      <c r="H159" s="33"/>
      <c r="I159" s="30"/>
      <c r="J159" s="9" t="e">
        <f t="shared" si="2"/>
        <v>#DIV/0!</v>
      </c>
      <c r="K159" s="18"/>
      <c r="L159" s="18"/>
      <c r="M159" s="17"/>
      <c r="N159" s="17"/>
      <c r="O159" s="17"/>
    </row>
    <row r="160" spans="1:15">
      <c r="A160">
        <v>153</v>
      </c>
      <c r="B160" s="17"/>
      <c r="C160" s="17"/>
      <c r="D160" s="17"/>
      <c r="E160" s="28"/>
      <c r="F160" s="28"/>
      <c r="G160" s="19"/>
      <c r="H160" s="33"/>
      <c r="I160" s="30"/>
      <c r="J160" s="43" t="e">
        <f t="shared" si="2"/>
        <v>#DIV/0!</v>
      </c>
      <c r="K160" s="18"/>
      <c r="L160" s="18"/>
      <c r="M160" s="17"/>
      <c r="N160" s="17"/>
      <c r="O160" s="17"/>
    </row>
    <row r="161" spans="1:15">
      <c r="A161">
        <v>154</v>
      </c>
      <c r="B161" s="17"/>
      <c r="C161" s="17"/>
      <c r="D161" s="17"/>
      <c r="E161" s="28"/>
      <c r="F161" s="28"/>
      <c r="G161" s="19"/>
      <c r="H161" s="33"/>
      <c r="I161" s="30"/>
      <c r="J161" s="43" t="e">
        <f t="shared" si="2"/>
        <v>#DIV/0!</v>
      </c>
      <c r="K161" s="18"/>
      <c r="L161" s="18"/>
      <c r="M161" s="17"/>
      <c r="N161" s="17"/>
      <c r="O161" s="17"/>
    </row>
    <row r="162" spans="1:15">
      <c r="A162">
        <v>155</v>
      </c>
      <c r="B162" s="17"/>
      <c r="C162" s="17"/>
      <c r="D162" s="17"/>
      <c r="E162" s="28"/>
      <c r="F162" s="28"/>
      <c r="G162" s="19"/>
      <c r="H162" s="33"/>
      <c r="I162" s="30"/>
      <c r="J162" s="9" t="e">
        <f t="shared" si="2"/>
        <v>#DIV/0!</v>
      </c>
      <c r="K162" s="18"/>
      <c r="L162" s="18"/>
      <c r="M162" s="17"/>
      <c r="N162" s="17"/>
      <c r="O162" s="17"/>
    </row>
    <row r="163" spans="1:15">
      <c r="A163" s="42">
        <v>156</v>
      </c>
      <c r="B163" s="17"/>
      <c r="C163" s="17"/>
      <c r="D163" s="17"/>
      <c r="E163" s="28"/>
      <c r="F163" s="28"/>
      <c r="G163" s="19"/>
      <c r="H163" s="33"/>
      <c r="I163" s="30"/>
      <c r="J163" s="43" t="e">
        <f t="shared" si="2"/>
        <v>#DIV/0!</v>
      </c>
      <c r="K163" s="18"/>
      <c r="L163" s="18"/>
      <c r="M163" s="17"/>
      <c r="N163" s="17"/>
      <c r="O163" s="17"/>
    </row>
    <row r="164" spans="1:15">
      <c r="A164" s="42">
        <v>157</v>
      </c>
      <c r="B164" s="17"/>
      <c r="C164" s="17"/>
      <c r="D164" s="17"/>
      <c r="E164" s="28"/>
      <c r="F164" s="28"/>
      <c r="G164" s="19"/>
      <c r="H164" s="33"/>
      <c r="I164" s="30"/>
      <c r="J164" s="43" t="e">
        <f t="shared" si="2"/>
        <v>#DIV/0!</v>
      </c>
      <c r="K164" s="18"/>
      <c r="L164" s="18"/>
      <c r="M164" s="17"/>
      <c r="N164" s="17"/>
      <c r="O164" s="17"/>
    </row>
    <row r="165" spans="1:15">
      <c r="A165">
        <v>158</v>
      </c>
      <c r="B165" s="17"/>
      <c r="C165" s="17"/>
      <c r="D165" s="17"/>
      <c r="E165" s="28"/>
      <c r="F165" s="28"/>
      <c r="G165" s="19"/>
      <c r="H165" s="33"/>
      <c r="I165" s="30"/>
      <c r="J165" s="9" t="e">
        <f t="shared" si="2"/>
        <v>#DIV/0!</v>
      </c>
      <c r="K165" s="18"/>
      <c r="L165" s="18"/>
      <c r="M165" s="17"/>
      <c r="N165" s="17"/>
      <c r="O165" s="17"/>
    </row>
    <row r="166" spans="1:15">
      <c r="A166">
        <v>159</v>
      </c>
      <c r="B166" s="17"/>
      <c r="C166" s="17"/>
      <c r="D166" s="17"/>
      <c r="E166" s="28"/>
      <c r="F166" s="28"/>
      <c r="G166" s="19"/>
      <c r="H166" s="33"/>
      <c r="I166" s="30"/>
      <c r="J166" s="43" t="e">
        <f t="shared" si="2"/>
        <v>#DIV/0!</v>
      </c>
      <c r="K166" s="18"/>
      <c r="L166" s="18"/>
      <c r="M166" s="17"/>
      <c r="N166" s="17"/>
      <c r="O166" s="17"/>
    </row>
    <row r="167" spans="1:15">
      <c r="A167">
        <v>160</v>
      </c>
      <c r="B167" s="17"/>
      <c r="C167" s="17"/>
      <c r="D167" s="17"/>
      <c r="E167" s="28"/>
      <c r="F167" s="28"/>
      <c r="G167" s="19"/>
      <c r="H167" s="33"/>
      <c r="I167" s="30"/>
      <c r="J167" s="43" t="e">
        <f t="shared" si="2"/>
        <v>#DIV/0!</v>
      </c>
      <c r="K167" s="18"/>
      <c r="L167" s="18"/>
      <c r="M167" s="17"/>
      <c r="N167" s="17"/>
      <c r="O167" s="17"/>
    </row>
    <row r="168" spans="1:15">
      <c r="A168" s="42">
        <v>161</v>
      </c>
      <c r="B168" s="17"/>
      <c r="C168" s="17"/>
      <c r="D168" s="17"/>
      <c r="E168" s="28"/>
      <c r="F168" s="28"/>
      <c r="G168" s="19"/>
      <c r="H168" s="33"/>
      <c r="I168" s="30"/>
      <c r="J168" s="9" t="e">
        <f t="shared" si="2"/>
        <v>#DIV/0!</v>
      </c>
      <c r="K168" s="18"/>
      <c r="L168" s="18"/>
      <c r="M168" s="17"/>
      <c r="N168" s="17"/>
      <c r="O168" s="17"/>
    </row>
    <row r="169" spans="1:15">
      <c r="A169" s="42">
        <v>162</v>
      </c>
      <c r="B169" s="17"/>
      <c r="C169" s="17"/>
      <c r="D169" s="17"/>
      <c r="E169" s="28"/>
      <c r="F169" s="28"/>
      <c r="G169" s="19"/>
      <c r="H169" s="33"/>
      <c r="I169" s="30"/>
      <c r="J169" s="43" t="e">
        <f t="shared" si="2"/>
        <v>#DIV/0!</v>
      </c>
      <c r="K169" s="18"/>
      <c r="L169" s="18"/>
      <c r="M169" s="17"/>
      <c r="N169" s="17"/>
      <c r="O169" s="17"/>
    </row>
    <row r="170" spans="1:15">
      <c r="A170">
        <v>163</v>
      </c>
      <c r="B170" s="17"/>
      <c r="C170" s="17"/>
      <c r="D170" s="17"/>
      <c r="E170" s="28"/>
      <c r="F170" s="28"/>
      <c r="G170" s="19"/>
      <c r="H170" s="33"/>
      <c r="I170" s="30"/>
      <c r="J170" s="43" t="e">
        <f t="shared" si="2"/>
        <v>#DIV/0!</v>
      </c>
      <c r="K170" s="18"/>
      <c r="L170" s="18"/>
      <c r="M170" s="17"/>
      <c r="N170" s="17"/>
      <c r="O170" s="17"/>
    </row>
    <row r="171" spans="1:15">
      <c r="A171">
        <v>164</v>
      </c>
      <c r="B171" s="17"/>
      <c r="C171" s="17"/>
      <c r="D171" s="17"/>
      <c r="E171" s="28"/>
      <c r="F171" s="28"/>
      <c r="G171" s="19"/>
      <c r="H171" s="33"/>
      <c r="I171" s="30"/>
      <c r="J171" s="9" t="e">
        <f t="shared" si="2"/>
        <v>#DIV/0!</v>
      </c>
      <c r="K171" s="18"/>
      <c r="L171" s="18"/>
      <c r="M171" s="17"/>
      <c r="N171" s="17"/>
      <c r="O171" s="17"/>
    </row>
    <row r="172" spans="1:15">
      <c r="A172">
        <v>165</v>
      </c>
      <c r="B172" s="17"/>
      <c r="C172" s="17"/>
      <c r="D172" s="17"/>
      <c r="E172" s="28"/>
      <c r="F172" s="28"/>
      <c r="G172" s="19"/>
      <c r="H172" s="33"/>
      <c r="I172" s="30"/>
      <c r="J172" s="43" t="e">
        <f t="shared" si="2"/>
        <v>#DIV/0!</v>
      </c>
      <c r="K172" s="18"/>
      <c r="L172" s="18"/>
      <c r="M172" s="17"/>
      <c r="N172" s="17"/>
      <c r="O172" s="17"/>
    </row>
    <row r="173" spans="1:15">
      <c r="A173" s="42">
        <v>166</v>
      </c>
      <c r="B173" s="17"/>
      <c r="C173" s="17"/>
      <c r="D173" s="17"/>
      <c r="E173" s="28"/>
      <c r="F173" s="28"/>
      <c r="G173" s="19"/>
      <c r="H173" s="33"/>
      <c r="I173" s="30"/>
      <c r="J173" s="43" t="e">
        <f t="shared" si="2"/>
        <v>#DIV/0!</v>
      </c>
      <c r="K173" s="18"/>
      <c r="L173" s="18"/>
      <c r="M173" s="17"/>
      <c r="N173" s="17"/>
      <c r="O173" s="17"/>
    </row>
    <row r="174" spans="1:15">
      <c r="A174" s="42">
        <v>167</v>
      </c>
      <c r="B174" s="17"/>
      <c r="C174" s="17"/>
      <c r="D174" s="17"/>
      <c r="E174" s="28"/>
      <c r="F174" s="28"/>
      <c r="G174" s="19"/>
      <c r="H174" s="33"/>
      <c r="I174" s="30"/>
      <c r="J174" s="9" t="e">
        <f t="shared" si="2"/>
        <v>#DIV/0!</v>
      </c>
      <c r="K174" s="18"/>
      <c r="L174" s="18"/>
      <c r="M174" s="17"/>
      <c r="N174" s="17"/>
      <c r="O174" s="17"/>
    </row>
    <row r="175" spans="1:15">
      <c r="A175">
        <v>168</v>
      </c>
      <c r="B175" s="17"/>
      <c r="C175" s="17"/>
      <c r="D175" s="17"/>
      <c r="E175" s="28"/>
      <c r="F175" s="28"/>
      <c r="G175" s="19"/>
      <c r="H175" s="33"/>
      <c r="I175" s="30"/>
      <c r="J175" s="43" t="e">
        <f t="shared" si="2"/>
        <v>#DIV/0!</v>
      </c>
      <c r="K175" s="18"/>
      <c r="L175" s="18"/>
      <c r="M175" s="17"/>
      <c r="N175" s="17"/>
      <c r="O175" s="17"/>
    </row>
    <row r="176" spans="1:15">
      <c r="A176">
        <v>169</v>
      </c>
      <c r="B176" s="17"/>
      <c r="C176" s="17"/>
      <c r="D176" s="17"/>
      <c r="E176" s="28"/>
      <c r="F176" s="28"/>
      <c r="G176" s="19"/>
      <c r="H176" s="33"/>
      <c r="I176" s="30"/>
      <c r="J176" s="43" t="e">
        <f t="shared" si="2"/>
        <v>#DIV/0!</v>
      </c>
      <c r="K176" s="18"/>
      <c r="L176" s="18"/>
      <c r="M176" s="17"/>
      <c r="N176" s="17"/>
      <c r="O176" s="17"/>
    </row>
    <row r="177" spans="1:15">
      <c r="A177">
        <v>170</v>
      </c>
      <c r="B177" s="17"/>
      <c r="C177" s="17"/>
      <c r="D177" s="17"/>
      <c r="E177" s="28"/>
      <c r="F177" s="28"/>
      <c r="G177" s="19"/>
      <c r="H177" s="33"/>
      <c r="I177" s="30"/>
      <c r="J177" s="9" t="e">
        <f t="shared" si="2"/>
        <v>#DIV/0!</v>
      </c>
      <c r="K177" s="18"/>
      <c r="L177" s="18"/>
      <c r="M177" s="17"/>
      <c r="N177" s="17"/>
      <c r="O177" s="17"/>
    </row>
    <row r="178" spans="1:15">
      <c r="A178" s="42">
        <v>171</v>
      </c>
      <c r="B178" s="17"/>
      <c r="C178" s="17"/>
      <c r="D178" s="17"/>
      <c r="E178" s="28"/>
      <c r="F178" s="28"/>
      <c r="G178" s="19"/>
      <c r="H178" s="33"/>
      <c r="I178" s="30"/>
      <c r="J178" s="43" t="e">
        <f t="shared" si="2"/>
        <v>#DIV/0!</v>
      </c>
      <c r="K178" s="18"/>
      <c r="L178" s="18"/>
      <c r="M178" s="17"/>
      <c r="N178" s="17"/>
      <c r="O178" s="17"/>
    </row>
    <row r="179" spans="1:15">
      <c r="A179" s="42">
        <v>172</v>
      </c>
      <c r="B179" s="17"/>
      <c r="C179" s="17"/>
      <c r="D179" s="17"/>
      <c r="E179" s="28"/>
      <c r="F179" s="28"/>
      <c r="G179" s="19"/>
      <c r="H179" s="33"/>
      <c r="I179" s="30"/>
      <c r="J179" s="43" t="e">
        <f t="shared" si="2"/>
        <v>#DIV/0!</v>
      </c>
      <c r="K179" s="18"/>
      <c r="L179" s="18"/>
      <c r="M179" s="17"/>
      <c r="N179" s="17"/>
      <c r="O179" s="17"/>
    </row>
    <row r="180" spans="1:15">
      <c r="A180">
        <v>173</v>
      </c>
      <c r="B180" s="17"/>
      <c r="C180" s="17"/>
      <c r="D180" s="17"/>
      <c r="E180" s="28"/>
      <c r="F180" s="28"/>
      <c r="G180" s="19"/>
      <c r="H180" s="33"/>
      <c r="I180" s="30"/>
      <c r="J180" s="9" t="e">
        <f t="shared" si="2"/>
        <v>#DIV/0!</v>
      </c>
      <c r="K180" s="18"/>
      <c r="L180" s="18"/>
      <c r="M180" s="17"/>
      <c r="N180" s="17"/>
      <c r="O180" s="17"/>
    </row>
    <row r="181" spans="1:15">
      <c r="A181">
        <v>174</v>
      </c>
      <c r="B181" s="17"/>
      <c r="C181" s="17"/>
      <c r="D181" s="17"/>
      <c r="E181" s="28"/>
      <c r="F181" s="28"/>
      <c r="G181" s="19"/>
      <c r="H181" s="33"/>
      <c r="I181" s="30"/>
      <c r="J181" s="43" t="e">
        <f t="shared" si="2"/>
        <v>#DIV/0!</v>
      </c>
      <c r="K181" s="18"/>
      <c r="L181" s="18"/>
      <c r="M181" s="17"/>
      <c r="N181" s="17"/>
      <c r="O181" s="17"/>
    </row>
    <row r="182" spans="1:15">
      <c r="A182">
        <v>175</v>
      </c>
      <c r="B182" s="17"/>
      <c r="C182" s="17"/>
      <c r="D182" s="17"/>
      <c r="E182" s="28"/>
      <c r="F182" s="28"/>
      <c r="G182" s="19"/>
      <c r="H182" s="33"/>
      <c r="I182" s="30"/>
      <c r="J182" s="43" t="e">
        <f t="shared" si="2"/>
        <v>#DIV/0!</v>
      </c>
      <c r="K182" s="18"/>
      <c r="L182" s="18"/>
      <c r="M182" s="17"/>
      <c r="N182" s="17"/>
      <c r="O182" s="17"/>
    </row>
    <row r="183" spans="1:15">
      <c r="A183" s="42">
        <v>176</v>
      </c>
      <c r="B183" s="17"/>
      <c r="C183" s="17"/>
      <c r="D183" s="17"/>
      <c r="E183" s="28"/>
      <c r="F183" s="28"/>
      <c r="G183" s="19"/>
      <c r="H183" s="33"/>
      <c r="I183" s="30"/>
      <c r="J183" s="9" t="e">
        <f t="shared" si="2"/>
        <v>#DIV/0!</v>
      </c>
      <c r="K183" s="18"/>
      <c r="L183" s="18"/>
      <c r="M183" s="17"/>
      <c r="N183" s="17"/>
      <c r="O183" s="17"/>
    </row>
    <row r="184" spans="1:15">
      <c r="A184" s="42">
        <v>177</v>
      </c>
      <c r="B184" s="17"/>
      <c r="C184" s="17"/>
      <c r="D184" s="17"/>
      <c r="E184" s="28"/>
      <c r="F184" s="28"/>
      <c r="G184" s="19"/>
      <c r="H184" s="33"/>
      <c r="I184" s="30"/>
      <c r="J184" s="43" t="e">
        <f t="shared" si="2"/>
        <v>#DIV/0!</v>
      </c>
      <c r="K184" s="18"/>
      <c r="L184" s="18"/>
      <c r="M184" s="17"/>
      <c r="N184" s="17"/>
      <c r="O184" s="17"/>
    </row>
    <row r="185" spans="1:15">
      <c r="A185">
        <v>178</v>
      </c>
      <c r="B185" s="17"/>
      <c r="C185" s="17"/>
      <c r="D185" s="17"/>
      <c r="E185" s="28"/>
      <c r="F185" s="28"/>
      <c r="G185" s="19"/>
      <c r="H185" s="33"/>
      <c r="I185" s="30"/>
      <c r="J185" s="43" t="e">
        <f t="shared" si="2"/>
        <v>#DIV/0!</v>
      </c>
      <c r="K185" s="18"/>
      <c r="L185" s="18"/>
      <c r="M185" s="17"/>
      <c r="N185" s="17"/>
      <c r="O185" s="17"/>
    </row>
    <row r="186" spans="1:15">
      <c r="A186">
        <v>179</v>
      </c>
      <c r="B186" s="17"/>
      <c r="C186" s="17"/>
      <c r="D186" s="17"/>
      <c r="E186" s="28"/>
      <c r="F186" s="28"/>
      <c r="G186" s="19"/>
      <c r="H186" s="33"/>
      <c r="I186" s="30"/>
      <c r="J186" s="9" t="e">
        <f t="shared" si="2"/>
        <v>#DIV/0!</v>
      </c>
      <c r="K186" s="18"/>
      <c r="L186" s="18"/>
      <c r="M186" s="17"/>
      <c r="N186" s="17"/>
      <c r="O186" s="17"/>
    </row>
    <row r="187" spans="1:15">
      <c r="A187">
        <v>180</v>
      </c>
      <c r="B187" s="17"/>
      <c r="C187" s="17"/>
      <c r="D187" s="17"/>
      <c r="E187" s="28"/>
      <c r="F187" s="28"/>
      <c r="G187" s="19"/>
      <c r="H187" s="33"/>
      <c r="I187" s="30"/>
      <c r="J187" s="43" t="e">
        <f t="shared" si="2"/>
        <v>#DIV/0!</v>
      </c>
      <c r="K187" s="18"/>
      <c r="L187" s="18"/>
      <c r="M187" s="17"/>
      <c r="N187" s="17"/>
      <c r="O187" s="17"/>
    </row>
    <row r="188" spans="1:15">
      <c r="A188" s="42">
        <v>181</v>
      </c>
      <c r="B188" s="17"/>
      <c r="C188" s="17"/>
      <c r="D188" s="17"/>
      <c r="E188" s="28"/>
      <c r="F188" s="28"/>
      <c r="G188" s="19"/>
      <c r="H188" s="33"/>
      <c r="I188" s="30"/>
      <c r="J188" s="43" t="e">
        <f t="shared" si="2"/>
        <v>#DIV/0!</v>
      </c>
      <c r="K188" s="18"/>
      <c r="L188" s="18"/>
      <c r="M188" s="17"/>
      <c r="N188" s="17"/>
      <c r="O188" s="17"/>
    </row>
    <row r="189" spans="1:15">
      <c r="A189" s="42">
        <v>182</v>
      </c>
      <c r="B189" s="17"/>
      <c r="C189" s="17"/>
      <c r="D189" s="17"/>
      <c r="E189" s="28"/>
      <c r="F189" s="28"/>
      <c r="G189" s="19"/>
      <c r="H189" s="33"/>
      <c r="I189" s="30"/>
      <c r="J189" s="9" t="e">
        <f t="shared" si="2"/>
        <v>#DIV/0!</v>
      </c>
      <c r="K189" s="18"/>
      <c r="L189" s="18"/>
      <c r="M189" s="17"/>
      <c r="N189" s="17"/>
      <c r="O189" s="17"/>
    </row>
    <row r="190" spans="1:15">
      <c r="A190">
        <v>183</v>
      </c>
      <c r="B190" s="17"/>
      <c r="C190" s="17"/>
      <c r="D190" s="17"/>
      <c r="E190" s="28"/>
      <c r="F190" s="28"/>
      <c r="G190" s="19"/>
      <c r="H190" s="33"/>
      <c r="I190" s="30"/>
      <c r="J190" s="43" t="e">
        <f t="shared" si="2"/>
        <v>#DIV/0!</v>
      </c>
      <c r="K190" s="18"/>
      <c r="L190" s="18"/>
      <c r="M190" s="17"/>
      <c r="N190" s="17"/>
      <c r="O190" s="17"/>
    </row>
    <row r="191" spans="1:15">
      <c r="A191">
        <v>184</v>
      </c>
      <c r="B191" s="17"/>
      <c r="C191" s="17"/>
      <c r="D191" s="17"/>
      <c r="E191" s="28"/>
      <c r="F191" s="28"/>
      <c r="G191" s="19"/>
      <c r="H191" s="33"/>
      <c r="I191" s="30"/>
      <c r="J191" s="43" t="e">
        <f t="shared" si="2"/>
        <v>#DIV/0!</v>
      </c>
      <c r="K191" s="18"/>
      <c r="L191" s="18"/>
      <c r="M191" s="17"/>
      <c r="N191" s="17"/>
      <c r="O191" s="17"/>
    </row>
    <row r="192" spans="1:15">
      <c r="A192">
        <v>185</v>
      </c>
      <c r="B192" s="17"/>
      <c r="C192" s="17"/>
      <c r="D192" s="17"/>
      <c r="E192" s="28"/>
      <c r="F192" s="28"/>
      <c r="G192" s="19"/>
      <c r="H192" s="33"/>
      <c r="I192" s="30"/>
      <c r="J192" s="9" t="e">
        <f t="shared" si="2"/>
        <v>#DIV/0!</v>
      </c>
      <c r="K192" s="18"/>
      <c r="L192" s="18"/>
      <c r="M192" s="17"/>
      <c r="N192" s="17"/>
      <c r="O192" s="17"/>
    </row>
    <row r="193" spans="1:15">
      <c r="A193" s="42">
        <v>186</v>
      </c>
      <c r="B193" s="17"/>
      <c r="C193" s="17"/>
      <c r="D193" s="17"/>
      <c r="E193" s="28"/>
      <c r="F193" s="28"/>
      <c r="G193" s="19"/>
      <c r="H193" s="33"/>
      <c r="I193" s="30"/>
      <c r="J193" s="43" t="e">
        <f t="shared" si="2"/>
        <v>#DIV/0!</v>
      </c>
      <c r="K193" s="18"/>
      <c r="L193" s="18"/>
      <c r="M193" s="17"/>
      <c r="N193" s="17"/>
      <c r="O193" s="17"/>
    </row>
    <row r="194" spans="1:15">
      <c r="A194" s="42">
        <v>187</v>
      </c>
      <c r="B194" s="17"/>
      <c r="C194" s="17"/>
      <c r="D194" s="17"/>
      <c r="E194" s="28"/>
      <c r="F194" s="28"/>
      <c r="G194" s="19"/>
      <c r="H194" s="33"/>
      <c r="I194" s="30"/>
      <c r="J194" s="43" t="e">
        <f t="shared" si="2"/>
        <v>#DIV/0!</v>
      </c>
      <c r="K194" s="18"/>
      <c r="L194" s="18"/>
      <c r="M194" s="17"/>
      <c r="N194" s="17"/>
      <c r="O194" s="17"/>
    </row>
    <row r="195" spans="1:15">
      <c r="A195">
        <v>188</v>
      </c>
      <c r="B195" s="17"/>
      <c r="C195" s="17"/>
      <c r="D195" s="17"/>
      <c r="E195" s="28"/>
      <c r="F195" s="28"/>
      <c r="G195" s="19"/>
      <c r="H195" s="33"/>
      <c r="I195" s="30"/>
      <c r="J195" s="9" t="e">
        <f t="shared" si="2"/>
        <v>#DIV/0!</v>
      </c>
      <c r="K195" s="18"/>
      <c r="L195" s="18"/>
      <c r="M195" s="17"/>
      <c r="N195" s="17"/>
      <c r="O195" s="17"/>
    </row>
    <row r="196" spans="1:15">
      <c r="A196">
        <v>189</v>
      </c>
      <c r="B196" s="17"/>
      <c r="C196" s="17"/>
      <c r="D196" s="17"/>
      <c r="E196" s="28"/>
      <c r="F196" s="28"/>
      <c r="G196" s="19"/>
      <c r="H196" s="33"/>
      <c r="I196" s="30"/>
      <c r="J196" s="43" t="e">
        <f t="shared" si="2"/>
        <v>#DIV/0!</v>
      </c>
      <c r="K196" s="18"/>
      <c r="L196" s="18"/>
      <c r="M196" s="17"/>
      <c r="N196" s="17"/>
      <c r="O196" s="17"/>
    </row>
    <row r="197" spans="1:15">
      <c r="A197">
        <v>190</v>
      </c>
      <c r="B197" s="17"/>
      <c r="C197" s="17"/>
      <c r="D197" s="17"/>
      <c r="E197" s="28"/>
      <c r="F197" s="28"/>
      <c r="G197" s="19"/>
      <c r="H197" s="33"/>
      <c r="I197" s="30"/>
      <c r="J197" s="43" t="e">
        <f t="shared" si="2"/>
        <v>#DIV/0!</v>
      </c>
      <c r="K197" s="18"/>
      <c r="L197" s="18"/>
      <c r="M197" s="17"/>
      <c r="N197" s="17"/>
      <c r="O197" s="17"/>
    </row>
    <row r="198" spans="1:15">
      <c r="A198" s="42">
        <v>191</v>
      </c>
      <c r="B198" s="17"/>
      <c r="C198" s="17"/>
      <c r="D198" s="17"/>
      <c r="E198" s="28"/>
      <c r="F198" s="28"/>
      <c r="G198" s="19"/>
      <c r="H198" s="33"/>
      <c r="I198" s="30"/>
      <c r="J198" s="9" t="e">
        <f t="shared" si="2"/>
        <v>#DIV/0!</v>
      </c>
      <c r="K198" s="18"/>
      <c r="L198" s="18"/>
      <c r="M198" s="17"/>
      <c r="N198" s="17"/>
      <c r="O198" s="17"/>
    </row>
    <row r="199" spans="1:15">
      <c r="A199" s="42">
        <v>192</v>
      </c>
      <c r="B199" s="17"/>
      <c r="C199" s="17"/>
      <c r="D199" s="17"/>
      <c r="E199" s="28"/>
      <c r="F199" s="28"/>
      <c r="G199" s="19"/>
      <c r="H199" s="33"/>
      <c r="I199" s="30"/>
      <c r="J199" s="43" t="e">
        <f t="shared" si="2"/>
        <v>#DIV/0!</v>
      </c>
      <c r="K199" s="18"/>
      <c r="L199" s="18"/>
      <c r="M199" s="17"/>
      <c r="N199" s="17"/>
      <c r="O199" s="17"/>
    </row>
    <row r="200" spans="1:15">
      <c r="A200">
        <v>193</v>
      </c>
      <c r="B200" s="17"/>
      <c r="C200" s="17"/>
      <c r="D200" s="17"/>
      <c r="E200" s="28"/>
      <c r="F200" s="28"/>
      <c r="G200" s="19"/>
      <c r="H200" s="33"/>
      <c r="I200" s="30"/>
      <c r="J200" s="43" t="e">
        <f t="shared" si="2"/>
        <v>#DIV/0!</v>
      </c>
      <c r="K200" s="18"/>
      <c r="L200" s="18"/>
      <c r="M200" s="17"/>
      <c r="N200" s="17"/>
      <c r="O200" s="17"/>
    </row>
    <row r="201" spans="1:15">
      <c r="A201">
        <v>194</v>
      </c>
      <c r="B201" s="17"/>
      <c r="C201" s="17"/>
      <c r="D201" s="17"/>
      <c r="E201" s="28"/>
      <c r="F201" s="28"/>
      <c r="G201" s="19"/>
      <c r="H201" s="33"/>
      <c r="I201" s="30"/>
      <c r="J201" s="9" t="e">
        <f t="shared" si="2"/>
        <v>#DIV/0!</v>
      </c>
      <c r="K201" s="18"/>
      <c r="L201" s="18"/>
      <c r="M201" s="17"/>
      <c r="N201" s="17"/>
      <c r="O201" s="17"/>
    </row>
    <row r="202" spans="1:15">
      <c r="A202">
        <v>195</v>
      </c>
      <c r="B202" s="17"/>
      <c r="C202" s="17"/>
      <c r="D202" s="17"/>
      <c r="E202" s="28"/>
      <c r="F202" s="28"/>
      <c r="G202" s="19"/>
      <c r="H202" s="33"/>
      <c r="I202" s="30"/>
      <c r="J202" s="43" t="e">
        <f t="shared" si="2"/>
        <v>#DIV/0!</v>
      </c>
      <c r="K202" s="18"/>
      <c r="L202" s="18"/>
      <c r="M202" s="17"/>
      <c r="N202" s="17"/>
      <c r="O202" s="17"/>
    </row>
    <row r="203" spans="1:15">
      <c r="A203" s="42">
        <v>196</v>
      </c>
      <c r="B203" s="17"/>
      <c r="C203" s="17"/>
      <c r="D203" s="17"/>
      <c r="E203" s="28"/>
      <c r="F203" s="28"/>
      <c r="G203" s="19"/>
      <c r="H203" s="33"/>
      <c r="I203" s="30"/>
      <c r="J203" s="43" t="e">
        <f t="shared" si="2"/>
        <v>#DIV/0!</v>
      </c>
      <c r="K203" s="18"/>
      <c r="L203" s="18"/>
      <c r="M203" s="17"/>
      <c r="N203" s="17"/>
      <c r="O203" s="17"/>
    </row>
    <row r="204" spans="1:15">
      <c r="A204" s="42">
        <v>197</v>
      </c>
      <c r="B204" s="17"/>
      <c r="C204" s="17"/>
      <c r="D204" s="17"/>
      <c r="E204" s="28"/>
      <c r="F204" s="28"/>
      <c r="G204" s="19"/>
      <c r="H204" s="33"/>
      <c r="I204" s="30"/>
      <c r="J204" s="9" t="e">
        <f t="shared" si="2"/>
        <v>#DIV/0!</v>
      </c>
      <c r="K204" s="18"/>
      <c r="L204" s="18"/>
      <c r="M204" s="17"/>
      <c r="N204" s="17"/>
      <c r="O204" s="17"/>
    </row>
    <row r="205" spans="1:15">
      <c r="A205">
        <v>198</v>
      </c>
      <c r="B205" s="17"/>
      <c r="C205" s="17"/>
      <c r="D205" s="17"/>
      <c r="E205" s="28"/>
      <c r="F205" s="28"/>
      <c r="G205" s="19"/>
      <c r="H205" s="33"/>
      <c r="I205" s="30"/>
      <c r="J205" s="43" t="e">
        <f t="shared" si="2"/>
        <v>#DIV/0!</v>
      </c>
      <c r="K205" s="18"/>
      <c r="L205" s="18"/>
      <c r="M205" s="17"/>
      <c r="N205" s="17"/>
      <c r="O205" s="17"/>
    </row>
    <row r="206" spans="1:15">
      <c r="A206">
        <v>199</v>
      </c>
      <c r="B206" s="17"/>
      <c r="C206" s="17"/>
      <c r="D206" s="17"/>
      <c r="E206" s="28"/>
      <c r="F206" s="28"/>
      <c r="G206" s="19"/>
      <c r="H206" s="33"/>
      <c r="I206" s="30"/>
      <c r="J206" s="43" t="e">
        <f t="shared" si="2"/>
        <v>#DIV/0!</v>
      </c>
      <c r="K206" s="18"/>
      <c r="L206" s="18"/>
      <c r="M206" s="17"/>
      <c r="N206" s="17"/>
      <c r="O206" s="17"/>
    </row>
    <row r="207" spans="1:15">
      <c r="A207">
        <v>200</v>
      </c>
      <c r="B207" s="17"/>
      <c r="C207" s="17"/>
      <c r="D207" s="17"/>
      <c r="E207" s="28"/>
      <c r="F207" s="28"/>
      <c r="G207" s="19"/>
      <c r="H207" s="33"/>
      <c r="I207" s="30"/>
      <c r="J207" s="9" t="e">
        <f t="shared" si="2"/>
        <v>#DIV/0!</v>
      </c>
      <c r="K207" s="18"/>
      <c r="L207" s="18"/>
      <c r="M207" s="17"/>
      <c r="N207" s="17"/>
      <c r="O207" s="17"/>
    </row>
    <row r="208" spans="1:15">
      <c r="A208" s="42">
        <v>201</v>
      </c>
      <c r="B208" s="17"/>
      <c r="C208" s="17"/>
      <c r="D208" s="17"/>
      <c r="E208" s="28"/>
      <c r="F208" s="28"/>
      <c r="G208" s="19"/>
      <c r="H208" s="33"/>
      <c r="I208" s="30"/>
      <c r="J208" s="43" t="e">
        <f t="shared" si="2"/>
        <v>#DIV/0!</v>
      </c>
      <c r="K208" s="18"/>
      <c r="L208" s="18"/>
      <c r="M208" s="17"/>
      <c r="N208" s="17"/>
      <c r="O208" s="17"/>
    </row>
    <row r="209" spans="1:15">
      <c r="A209" s="42">
        <v>202</v>
      </c>
      <c r="B209" s="17"/>
      <c r="C209" s="17"/>
      <c r="D209" s="17"/>
      <c r="E209" s="28"/>
      <c r="F209" s="28"/>
      <c r="G209" s="19"/>
      <c r="H209" s="33"/>
      <c r="I209" s="30"/>
      <c r="J209" s="43" t="e">
        <f t="shared" si="2"/>
        <v>#DIV/0!</v>
      </c>
      <c r="K209" s="18"/>
      <c r="L209" s="18"/>
      <c r="M209" s="17"/>
      <c r="N209" s="17"/>
      <c r="O209" s="17"/>
    </row>
    <row r="210" spans="1:15">
      <c r="A210">
        <v>203</v>
      </c>
      <c r="B210" s="17"/>
      <c r="C210" s="17"/>
      <c r="D210" s="17"/>
      <c r="E210" s="28"/>
      <c r="F210" s="28"/>
      <c r="G210" s="19"/>
      <c r="H210" s="33"/>
      <c r="I210" s="30"/>
      <c r="J210" s="9" t="e">
        <f t="shared" si="2"/>
        <v>#DIV/0!</v>
      </c>
      <c r="K210" s="18"/>
      <c r="L210" s="18"/>
      <c r="M210" s="17"/>
      <c r="N210" s="17"/>
      <c r="O210" s="17"/>
    </row>
    <row r="211" spans="1:15">
      <c r="A211">
        <v>204</v>
      </c>
      <c r="B211" s="17"/>
      <c r="C211" s="17"/>
      <c r="D211" s="17"/>
      <c r="E211" s="28"/>
      <c r="F211" s="28"/>
      <c r="G211" s="19"/>
      <c r="H211" s="33"/>
      <c r="I211" s="30"/>
      <c r="J211" s="43" t="e">
        <f t="shared" si="2"/>
        <v>#DIV/0!</v>
      </c>
      <c r="K211" s="18"/>
      <c r="L211" s="18"/>
      <c r="M211" s="17"/>
      <c r="N211" s="17"/>
      <c r="O211" s="17"/>
    </row>
    <row r="212" spans="1:15">
      <c r="A212">
        <v>205</v>
      </c>
      <c r="B212" s="17"/>
      <c r="C212" s="17"/>
      <c r="D212" s="17"/>
      <c r="E212" s="28"/>
      <c r="F212" s="28"/>
      <c r="G212" s="19"/>
      <c r="H212" s="33"/>
      <c r="I212" s="30"/>
      <c r="J212" s="43" t="e">
        <f t="shared" si="2"/>
        <v>#DIV/0!</v>
      </c>
      <c r="K212" s="18"/>
      <c r="L212" s="18"/>
      <c r="M212" s="17"/>
      <c r="N212" s="17"/>
      <c r="O212" s="17"/>
    </row>
    <row r="213" spans="1:15">
      <c r="A213" s="42">
        <v>206</v>
      </c>
      <c r="B213" s="17"/>
      <c r="C213" s="17"/>
      <c r="D213" s="17"/>
      <c r="E213" s="28"/>
      <c r="F213" s="28"/>
      <c r="G213" s="19"/>
      <c r="H213" s="33"/>
      <c r="I213" s="30"/>
      <c r="J213" s="9" t="e">
        <f t="shared" si="2"/>
        <v>#DIV/0!</v>
      </c>
      <c r="K213" s="18"/>
      <c r="L213" s="18"/>
      <c r="M213" s="17"/>
      <c r="N213" s="17"/>
      <c r="O213" s="17"/>
    </row>
    <row r="214" spans="1:15">
      <c r="A214" s="42">
        <v>207</v>
      </c>
      <c r="B214" s="17"/>
      <c r="C214" s="17"/>
      <c r="D214" s="17"/>
      <c r="E214" s="28"/>
      <c r="F214" s="28"/>
      <c r="G214" s="19"/>
      <c r="H214" s="33"/>
      <c r="I214" s="30"/>
      <c r="J214" s="43" t="e">
        <f t="shared" si="2"/>
        <v>#DIV/0!</v>
      </c>
      <c r="K214" s="18"/>
      <c r="L214" s="18"/>
      <c r="M214" s="17"/>
      <c r="N214" s="17"/>
      <c r="O214" s="17"/>
    </row>
    <row r="215" spans="1:15">
      <c r="A215">
        <v>208</v>
      </c>
      <c r="B215" s="17"/>
      <c r="C215" s="17"/>
      <c r="D215" s="17"/>
      <c r="E215" s="28"/>
      <c r="F215" s="28"/>
      <c r="G215" s="19"/>
      <c r="H215" s="33"/>
      <c r="I215" s="30"/>
      <c r="J215" s="43" t="e">
        <f t="shared" si="2"/>
        <v>#DIV/0!</v>
      </c>
      <c r="K215" s="18"/>
      <c r="L215" s="18"/>
      <c r="M215" s="17"/>
      <c r="N215" s="17"/>
      <c r="O215" s="17"/>
    </row>
    <row r="216" spans="1:15">
      <c r="A216">
        <v>209</v>
      </c>
      <c r="B216" s="17"/>
      <c r="C216" s="17"/>
      <c r="D216" s="17"/>
      <c r="E216" s="28"/>
      <c r="F216" s="28"/>
      <c r="G216" s="19"/>
      <c r="H216" s="33"/>
      <c r="I216" s="30"/>
      <c r="J216" s="9" t="e">
        <f t="shared" si="2"/>
        <v>#DIV/0!</v>
      </c>
      <c r="K216" s="18"/>
      <c r="L216" s="18"/>
      <c r="M216" s="17"/>
      <c r="N216" s="17"/>
      <c r="O216" s="17"/>
    </row>
    <row r="217" spans="1:15">
      <c r="A217">
        <v>210</v>
      </c>
      <c r="B217" s="17"/>
      <c r="C217" s="17"/>
      <c r="D217" s="17"/>
      <c r="E217" s="28"/>
      <c r="F217" s="28"/>
      <c r="G217" s="19"/>
      <c r="H217" s="33"/>
      <c r="I217" s="30"/>
      <c r="J217" s="43" t="e">
        <f t="shared" si="2"/>
        <v>#DIV/0!</v>
      </c>
      <c r="K217" s="18"/>
      <c r="L217" s="18"/>
      <c r="M217" s="17"/>
      <c r="N217" s="17"/>
      <c r="O217" s="17"/>
    </row>
    <row r="218" spans="1:15">
      <c r="A218" s="42">
        <v>211</v>
      </c>
      <c r="B218" s="17"/>
      <c r="C218" s="17"/>
      <c r="D218" s="17"/>
      <c r="E218" s="28"/>
      <c r="F218" s="28"/>
      <c r="G218" s="19"/>
      <c r="H218" s="33"/>
      <c r="I218" s="30"/>
      <c r="J218" s="43" t="e">
        <f t="shared" si="2"/>
        <v>#DIV/0!</v>
      </c>
      <c r="K218" s="18"/>
      <c r="L218" s="18"/>
      <c r="M218" s="17"/>
      <c r="N218" s="17"/>
      <c r="O218" s="17"/>
    </row>
    <row r="219" spans="1:15">
      <c r="A219" s="42">
        <v>212</v>
      </c>
      <c r="B219" s="17"/>
      <c r="C219" s="17"/>
      <c r="D219" s="17"/>
      <c r="E219" s="28"/>
      <c r="F219" s="28"/>
      <c r="G219" s="19"/>
      <c r="H219" s="33"/>
      <c r="I219" s="30"/>
      <c r="J219" s="9" t="e">
        <f t="shared" si="2"/>
        <v>#DIV/0!</v>
      </c>
      <c r="K219" s="18"/>
      <c r="L219" s="18"/>
      <c r="M219" s="17"/>
      <c r="N219" s="17"/>
      <c r="O219" s="17"/>
    </row>
    <row r="220" spans="1:15">
      <c r="A220">
        <v>213</v>
      </c>
      <c r="B220" s="17"/>
      <c r="C220" s="17"/>
      <c r="D220" s="17"/>
      <c r="E220" s="28"/>
      <c r="F220" s="28"/>
      <c r="G220" s="19"/>
      <c r="H220" s="33"/>
      <c r="I220" s="30"/>
      <c r="J220" s="43" t="e">
        <f t="shared" si="2"/>
        <v>#DIV/0!</v>
      </c>
      <c r="K220" s="18"/>
      <c r="L220" s="18"/>
      <c r="M220" s="17"/>
      <c r="N220" s="17"/>
      <c r="O220" s="17"/>
    </row>
    <row r="221" spans="1:15">
      <c r="A221">
        <v>214</v>
      </c>
      <c r="B221" s="17"/>
      <c r="C221" s="17"/>
      <c r="D221" s="17"/>
      <c r="E221" s="28"/>
      <c r="F221" s="28"/>
      <c r="G221" s="19"/>
      <c r="H221" s="33"/>
      <c r="I221" s="30"/>
      <c r="J221" s="43" t="e">
        <f t="shared" si="2"/>
        <v>#DIV/0!</v>
      </c>
      <c r="K221" s="18"/>
      <c r="L221" s="18"/>
      <c r="M221" s="17"/>
      <c r="N221" s="17"/>
      <c r="O221" s="17"/>
    </row>
    <row r="222" spans="1:15">
      <c r="A222">
        <v>215</v>
      </c>
      <c r="B222" s="17"/>
      <c r="C222" s="17"/>
      <c r="D222" s="17"/>
      <c r="E222" s="28"/>
      <c r="F222" s="28"/>
      <c r="G222" s="19"/>
      <c r="H222" s="33"/>
      <c r="I222" s="30"/>
      <c r="J222" s="9" t="e">
        <f t="shared" si="2"/>
        <v>#DIV/0!</v>
      </c>
      <c r="K222" s="18"/>
      <c r="L222" s="18"/>
      <c r="M222" s="17"/>
      <c r="N222" s="17"/>
      <c r="O222" s="17"/>
    </row>
    <row r="223" spans="1:15">
      <c r="A223" s="42">
        <v>216</v>
      </c>
      <c r="B223" s="17"/>
      <c r="C223" s="17"/>
      <c r="D223" s="17"/>
      <c r="E223" s="28"/>
      <c r="F223" s="28"/>
      <c r="G223" s="19"/>
      <c r="H223" s="33"/>
      <c r="I223" s="30"/>
      <c r="J223" s="43" t="e">
        <f t="shared" si="2"/>
        <v>#DIV/0!</v>
      </c>
      <c r="K223" s="18"/>
      <c r="L223" s="18"/>
      <c r="M223" s="17"/>
      <c r="N223" s="17"/>
      <c r="O223" s="17"/>
    </row>
    <row r="224" spans="1:15">
      <c r="A224" s="42">
        <v>217</v>
      </c>
      <c r="B224" s="17"/>
      <c r="C224" s="17"/>
      <c r="D224" s="17"/>
      <c r="E224" s="28"/>
      <c r="F224" s="28"/>
      <c r="G224" s="19"/>
      <c r="H224" s="33"/>
      <c r="I224" s="30"/>
      <c r="J224" s="43" t="e">
        <f t="shared" si="2"/>
        <v>#DIV/0!</v>
      </c>
      <c r="K224" s="18"/>
      <c r="L224" s="18"/>
      <c r="M224" s="17"/>
      <c r="N224" s="17"/>
      <c r="O224" s="17"/>
    </row>
    <row r="225" spans="1:15">
      <c r="A225">
        <v>218</v>
      </c>
      <c r="B225" s="17"/>
      <c r="C225" s="17"/>
      <c r="D225" s="17"/>
      <c r="E225" s="28"/>
      <c r="F225" s="28"/>
      <c r="G225" s="19"/>
      <c r="H225" s="33"/>
      <c r="I225" s="30"/>
      <c r="J225" s="9" t="e">
        <f t="shared" si="2"/>
        <v>#DIV/0!</v>
      </c>
      <c r="K225" s="18"/>
      <c r="L225" s="18"/>
      <c r="M225" s="17"/>
      <c r="N225" s="17"/>
      <c r="O225" s="17"/>
    </row>
    <row r="226" spans="1:15">
      <c r="A226">
        <v>219</v>
      </c>
      <c r="B226" s="17"/>
      <c r="C226" s="17"/>
      <c r="D226" s="17"/>
      <c r="E226" s="28"/>
      <c r="F226" s="28"/>
      <c r="G226" s="19"/>
      <c r="H226" s="33"/>
      <c r="I226" s="30"/>
      <c r="J226" s="43" t="e">
        <f t="shared" si="2"/>
        <v>#DIV/0!</v>
      </c>
      <c r="K226" s="18"/>
      <c r="L226" s="18"/>
      <c r="M226" s="17"/>
      <c r="N226" s="17"/>
      <c r="O226" s="17"/>
    </row>
    <row r="227" spans="1:15">
      <c r="A227">
        <v>220</v>
      </c>
      <c r="B227" s="17"/>
      <c r="C227" s="17"/>
      <c r="D227" s="17"/>
      <c r="E227" s="28"/>
      <c r="F227" s="28"/>
      <c r="G227" s="19"/>
      <c r="H227" s="33"/>
      <c r="I227" s="30"/>
      <c r="J227" s="43" t="e">
        <f t="shared" si="2"/>
        <v>#DIV/0!</v>
      </c>
      <c r="K227" s="18"/>
      <c r="L227" s="18"/>
      <c r="M227" s="17"/>
      <c r="N227" s="17"/>
      <c r="O227" s="17"/>
    </row>
    <row r="228" spans="1:15">
      <c r="A228" s="42">
        <v>221</v>
      </c>
      <c r="B228" s="17"/>
      <c r="C228" s="17"/>
      <c r="D228" s="17"/>
      <c r="E228" s="28"/>
      <c r="F228" s="28"/>
      <c r="G228" s="19"/>
      <c r="H228" s="33"/>
      <c r="I228" s="30"/>
      <c r="J228" s="9" t="e">
        <f t="shared" si="2"/>
        <v>#DIV/0!</v>
      </c>
      <c r="K228" s="18"/>
      <c r="L228" s="18"/>
      <c r="M228" s="17"/>
      <c r="N228" s="17"/>
      <c r="O228" s="17"/>
    </row>
    <row r="229" spans="1:15">
      <c r="A229" s="42">
        <v>222</v>
      </c>
      <c r="B229" s="17"/>
      <c r="C229" s="17"/>
      <c r="D229" s="17"/>
      <c r="E229" s="28"/>
      <c r="F229" s="28"/>
      <c r="G229" s="19"/>
      <c r="H229" s="33"/>
      <c r="I229" s="30"/>
      <c r="J229" s="43" t="e">
        <f t="shared" si="2"/>
        <v>#DIV/0!</v>
      </c>
      <c r="K229" s="18"/>
      <c r="L229" s="18"/>
      <c r="M229" s="17"/>
      <c r="N229" s="17"/>
      <c r="O229" s="17"/>
    </row>
    <row r="230" spans="1:15">
      <c r="A230">
        <v>223</v>
      </c>
      <c r="B230" s="17"/>
      <c r="C230" s="17"/>
      <c r="D230" s="17"/>
      <c r="E230" s="28"/>
      <c r="F230" s="28"/>
      <c r="G230" s="19"/>
      <c r="H230" s="33"/>
      <c r="I230" s="30"/>
      <c r="J230" s="43" t="e">
        <f t="shared" si="2"/>
        <v>#DIV/0!</v>
      </c>
      <c r="K230" s="18"/>
      <c r="L230" s="18"/>
      <c r="M230" s="17"/>
      <c r="N230" s="17"/>
      <c r="O230" s="17"/>
    </row>
    <row r="231" spans="1:15">
      <c r="A231">
        <v>224</v>
      </c>
      <c r="B231" s="17"/>
      <c r="C231" s="17"/>
      <c r="D231" s="17"/>
      <c r="E231" s="28"/>
      <c r="F231" s="28"/>
      <c r="G231" s="19"/>
      <c r="H231" s="33"/>
      <c r="I231" s="30"/>
      <c r="J231" s="9" t="e">
        <f t="shared" si="2"/>
        <v>#DIV/0!</v>
      </c>
      <c r="K231" s="18"/>
      <c r="L231" s="18"/>
      <c r="M231" s="17"/>
      <c r="N231" s="17"/>
      <c r="O231" s="17"/>
    </row>
    <row r="232" spans="1:15">
      <c r="A232">
        <v>225</v>
      </c>
      <c r="B232" s="17"/>
      <c r="C232" s="17"/>
      <c r="D232" s="17"/>
      <c r="E232" s="28"/>
      <c r="F232" s="28"/>
      <c r="G232" s="19"/>
      <c r="H232" s="33"/>
      <c r="I232" s="30"/>
      <c r="J232" s="43" t="e">
        <f t="shared" si="2"/>
        <v>#DIV/0!</v>
      </c>
      <c r="K232" s="18"/>
      <c r="L232" s="18"/>
      <c r="M232" s="17"/>
      <c r="N232" s="17"/>
      <c r="O232" s="17"/>
    </row>
    <row r="233" spans="1:15">
      <c r="A233" s="42">
        <v>226</v>
      </c>
      <c r="B233" s="17"/>
      <c r="C233" s="17"/>
      <c r="D233" s="17"/>
      <c r="E233" s="28"/>
      <c r="F233" s="28"/>
      <c r="G233" s="19"/>
      <c r="H233" s="33"/>
      <c r="I233" s="30"/>
      <c r="J233" s="43" t="e">
        <f t="shared" si="2"/>
        <v>#DIV/0!</v>
      </c>
      <c r="K233" s="18"/>
      <c r="L233" s="18"/>
      <c r="M233" s="17"/>
      <c r="N233" s="17"/>
      <c r="O233" s="17"/>
    </row>
    <row r="234" spans="1:15">
      <c r="A234" s="42">
        <v>227</v>
      </c>
      <c r="B234" s="17"/>
      <c r="C234" s="17"/>
      <c r="D234" s="17"/>
      <c r="E234" s="28"/>
      <c r="F234" s="28"/>
      <c r="G234" s="19"/>
      <c r="H234" s="33"/>
      <c r="I234" s="30"/>
      <c r="J234" s="9" t="e">
        <f t="shared" si="2"/>
        <v>#DIV/0!</v>
      </c>
      <c r="K234" s="18"/>
      <c r="L234" s="18"/>
      <c r="M234" s="17"/>
      <c r="N234" s="17"/>
      <c r="O234" s="17"/>
    </row>
    <row r="235" spans="1:15">
      <c r="A235">
        <v>228</v>
      </c>
      <c r="B235" s="17"/>
      <c r="C235" s="17"/>
      <c r="D235" s="17"/>
      <c r="E235" s="28"/>
      <c r="F235" s="28"/>
      <c r="G235" s="19"/>
      <c r="H235" s="33"/>
      <c r="I235" s="30"/>
      <c r="J235" s="43" t="e">
        <f t="shared" si="2"/>
        <v>#DIV/0!</v>
      </c>
      <c r="K235" s="18"/>
      <c r="L235" s="18"/>
      <c r="M235" s="17"/>
      <c r="N235" s="17"/>
      <c r="O235" s="17"/>
    </row>
    <row r="236" spans="1:15">
      <c r="A236">
        <v>229</v>
      </c>
      <c r="B236" s="17"/>
      <c r="C236" s="17"/>
      <c r="D236" s="17"/>
      <c r="E236" s="28"/>
      <c r="F236" s="28"/>
      <c r="G236" s="19"/>
      <c r="H236" s="33"/>
      <c r="I236" s="30"/>
      <c r="J236" s="43" t="e">
        <f t="shared" si="2"/>
        <v>#DIV/0!</v>
      </c>
      <c r="K236" s="18"/>
      <c r="L236" s="18"/>
      <c r="M236" s="17"/>
      <c r="N236" s="17"/>
      <c r="O236" s="17"/>
    </row>
    <row r="237" spans="1:15">
      <c r="A237">
        <v>230</v>
      </c>
      <c r="B237" s="17"/>
      <c r="C237" s="17"/>
      <c r="D237" s="17"/>
      <c r="E237" s="28"/>
      <c r="F237" s="28"/>
      <c r="G237" s="19"/>
      <c r="H237" s="33"/>
      <c r="I237" s="30"/>
      <c r="J237" s="9" t="e">
        <f t="shared" si="2"/>
        <v>#DIV/0!</v>
      </c>
      <c r="K237" s="18"/>
      <c r="L237" s="18"/>
      <c r="M237" s="17"/>
      <c r="N237" s="17"/>
      <c r="O237" s="17"/>
    </row>
    <row r="238" spans="1:15">
      <c r="A238" s="42">
        <v>231</v>
      </c>
      <c r="B238" s="17"/>
      <c r="C238" s="17"/>
      <c r="D238" s="17"/>
      <c r="E238" s="28"/>
      <c r="F238" s="28"/>
      <c r="G238" s="19"/>
      <c r="H238" s="33"/>
      <c r="I238" s="30"/>
      <c r="J238" s="43" t="e">
        <f t="shared" si="2"/>
        <v>#DIV/0!</v>
      </c>
      <c r="K238" s="18"/>
      <c r="L238" s="18"/>
      <c r="M238" s="17"/>
      <c r="N238" s="17"/>
      <c r="O238" s="17"/>
    </row>
    <row r="239" spans="1:15">
      <c r="A239" s="42">
        <v>232</v>
      </c>
      <c r="B239" s="17"/>
      <c r="C239" s="17"/>
      <c r="D239" s="17"/>
      <c r="E239" s="28"/>
      <c r="F239" s="28"/>
      <c r="G239" s="19"/>
      <c r="H239" s="33"/>
      <c r="I239" s="30"/>
      <c r="J239" s="43" t="e">
        <f t="shared" si="2"/>
        <v>#DIV/0!</v>
      </c>
      <c r="K239" s="18"/>
      <c r="L239" s="18"/>
      <c r="M239" s="17"/>
      <c r="N239" s="17"/>
      <c r="O239" s="17"/>
    </row>
    <row r="240" spans="1:15">
      <c r="A240">
        <v>233</v>
      </c>
      <c r="B240" s="17"/>
      <c r="C240" s="17"/>
      <c r="D240" s="17"/>
      <c r="E240" s="28"/>
      <c r="F240" s="28"/>
      <c r="G240" s="19"/>
      <c r="H240" s="33"/>
      <c r="I240" s="30"/>
      <c r="J240" s="9" t="e">
        <f t="shared" si="2"/>
        <v>#DIV/0!</v>
      </c>
      <c r="K240" s="18"/>
      <c r="L240" s="18"/>
      <c r="M240" s="17"/>
      <c r="N240" s="17"/>
      <c r="O240" s="17"/>
    </row>
    <row r="241" spans="1:15">
      <c r="A241">
        <v>234</v>
      </c>
      <c r="B241" s="17"/>
      <c r="C241" s="17"/>
      <c r="D241" s="17"/>
      <c r="E241" s="28"/>
      <c r="F241" s="28"/>
      <c r="G241" s="19"/>
      <c r="H241" s="33"/>
      <c r="I241" s="30"/>
      <c r="J241" s="43" t="e">
        <f t="shared" si="2"/>
        <v>#DIV/0!</v>
      </c>
      <c r="K241" s="18"/>
      <c r="L241" s="18"/>
      <c r="M241" s="17"/>
      <c r="N241" s="17"/>
      <c r="O241" s="17"/>
    </row>
    <row r="242" spans="1:15">
      <c r="A242">
        <v>235</v>
      </c>
      <c r="B242" s="17"/>
      <c r="C242" s="17"/>
      <c r="D242" s="17"/>
      <c r="E242" s="28"/>
      <c r="F242" s="28"/>
      <c r="G242" s="19"/>
      <c r="H242" s="33"/>
      <c r="I242" s="30"/>
      <c r="J242" s="43" t="e">
        <f t="shared" si="2"/>
        <v>#DIV/0!</v>
      </c>
      <c r="K242" s="18"/>
      <c r="L242" s="18"/>
      <c r="M242" s="17"/>
      <c r="N242" s="17"/>
      <c r="O242" s="17"/>
    </row>
    <row r="243" spans="1:15">
      <c r="A243" s="42">
        <v>236</v>
      </c>
      <c r="B243" s="17"/>
      <c r="C243" s="17"/>
      <c r="D243" s="17"/>
      <c r="E243" s="28"/>
      <c r="F243" s="28"/>
      <c r="G243" s="19"/>
      <c r="H243" s="33"/>
      <c r="I243" s="30"/>
      <c r="J243" s="9" t="e">
        <f t="shared" si="2"/>
        <v>#DIV/0!</v>
      </c>
      <c r="K243" s="18"/>
      <c r="L243" s="18"/>
      <c r="M243" s="17"/>
      <c r="N243" s="17"/>
      <c r="O243" s="17"/>
    </row>
    <row r="244" spans="1:15">
      <c r="A244" s="42">
        <v>237</v>
      </c>
      <c r="B244" s="17"/>
      <c r="C244" s="17"/>
      <c r="D244" s="17"/>
      <c r="E244" s="28"/>
      <c r="F244" s="28"/>
      <c r="G244" s="19"/>
      <c r="H244" s="33"/>
      <c r="I244" s="30"/>
      <c r="J244" s="43" t="e">
        <f t="shared" si="2"/>
        <v>#DIV/0!</v>
      </c>
      <c r="K244" s="18"/>
      <c r="L244" s="18"/>
      <c r="M244" s="17"/>
      <c r="N244" s="17"/>
      <c r="O244" s="17"/>
    </row>
    <row r="245" spans="1:15">
      <c r="A245">
        <v>238</v>
      </c>
      <c r="B245" s="17"/>
      <c r="C245" s="17"/>
      <c r="D245" s="17"/>
      <c r="E245" s="28"/>
      <c r="F245" s="28"/>
      <c r="G245" s="19"/>
      <c r="H245" s="33"/>
      <c r="I245" s="30"/>
      <c r="J245" s="43" t="e">
        <f t="shared" si="2"/>
        <v>#DIV/0!</v>
      </c>
      <c r="K245" s="18"/>
      <c r="L245" s="18"/>
      <c r="M245" s="17"/>
      <c r="N245" s="17"/>
      <c r="O245" s="17"/>
    </row>
    <row r="246" spans="1:15">
      <c r="A246">
        <v>239</v>
      </c>
      <c r="B246" s="17"/>
      <c r="C246" s="17"/>
      <c r="D246" s="17"/>
      <c r="E246" s="28"/>
      <c r="F246" s="28"/>
      <c r="G246" s="19"/>
      <c r="H246" s="33"/>
      <c r="I246" s="30"/>
      <c r="J246" s="9" t="e">
        <f t="shared" si="2"/>
        <v>#DIV/0!</v>
      </c>
      <c r="K246" s="18"/>
      <c r="L246" s="18"/>
      <c r="M246" s="17"/>
      <c r="N246" s="17"/>
      <c r="O246" s="17"/>
    </row>
    <row r="247" spans="1:15">
      <c r="A247">
        <v>240</v>
      </c>
      <c r="B247" s="17"/>
      <c r="C247" s="17"/>
      <c r="D247" s="17"/>
      <c r="E247" s="28"/>
      <c r="F247" s="28"/>
      <c r="G247" s="19"/>
      <c r="H247" s="33"/>
      <c r="I247" s="30"/>
      <c r="J247" s="43" t="e">
        <f t="shared" si="2"/>
        <v>#DIV/0!</v>
      </c>
      <c r="K247" s="18"/>
      <c r="L247" s="18"/>
      <c r="M247" s="17"/>
      <c r="N247" s="17"/>
      <c r="O247" s="17"/>
    </row>
    <row r="248" spans="1:15">
      <c r="A248" s="42">
        <v>241</v>
      </c>
      <c r="B248" s="17"/>
      <c r="C248" s="17"/>
      <c r="D248" s="17"/>
      <c r="E248" s="28"/>
      <c r="F248" s="28"/>
      <c r="G248" s="19"/>
      <c r="H248" s="33"/>
      <c r="I248" s="30"/>
      <c r="J248" s="43" t="e">
        <f t="shared" si="2"/>
        <v>#DIV/0!</v>
      </c>
      <c r="K248" s="18"/>
      <c r="L248" s="18"/>
      <c r="M248" s="17"/>
      <c r="N248" s="17"/>
      <c r="O248" s="17"/>
    </row>
    <row r="249" spans="1:15">
      <c r="A249" s="42">
        <v>242</v>
      </c>
      <c r="B249" s="17"/>
      <c r="C249" s="17"/>
      <c r="D249" s="17"/>
      <c r="E249" s="28"/>
      <c r="F249" s="28"/>
      <c r="G249" s="19"/>
      <c r="H249" s="33"/>
      <c r="I249" s="30"/>
      <c r="J249" s="9" t="e">
        <f t="shared" si="2"/>
        <v>#DIV/0!</v>
      </c>
      <c r="K249" s="18"/>
      <c r="L249" s="18"/>
      <c r="M249" s="17"/>
      <c r="N249" s="17"/>
      <c r="O249" s="17"/>
    </row>
    <row r="250" spans="1:15">
      <c r="A250">
        <v>243</v>
      </c>
      <c r="B250" s="17"/>
      <c r="C250" s="17"/>
      <c r="D250" s="17"/>
      <c r="E250" s="28"/>
      <c r="F250" s="28"/>
      <c r="G250" s="19"/>
      <c r="H250" s="33"/>
      <c r="I250" s="30"/>
      <c r="J250" s="43" t="e">
        <f t="shared" si="2"/>
        <v>#DIV/0!</v>
      </c>
      <c r="K250" s="18"/>
      <c r="L250" s="18"/>
      <c r="M250" s="17"/>
      <c r="N250" s="17"/>
      <c r="O250" s="17"/>
    </row>
    <row r="251" spans="1:15">
      <c r="A251">
        <v>244</v>
      </c>
      <c r="B251" s="17"/>
      <c r="C251" s="17"/>
      <c r="D251" s="17"/>
      <c r="E251" s="28"/>
      <c r="F251" s="28"/>
      <c r="G251" s="19"/>
      <c r="H251" s="33"/>
      <c r="I251" s="30"/>
      <c r="J251" s="43" t="e">
        <f t="shared" si="2"/>
        <v>#DIV/0!</v>
      </c>
      <c r="K251" s="18"/>
      <c r="L251" s="18"/>
      <c r="M251" s="17"/>
      <c r="N251" s="17"/>
      <c r="O251" s="17"/>
    </row>
    <row r="252" spans="1:15">
      <c r="A252">
        <v>245</v>
      </c>
      <c r="B252" s="17"/>
      <c r="C252" s="17"/>
      <c r="D252" s="17"/>
      <c r="E252" s="28"/>
      <c r="F252" s="28"/>
      <c r="G252" s="19"/>
      <c r="H252" s="33"/>
      <c r="I252" s="30"/>
      <c r="J252" s="9" t="e">
        <f t="shared" si="2"/>
        <v>#DIV/0!</v>
      </c>
      <c r="K252" s="18"/>
      <c r="L252" s="18"/>
      <c r="M252" s="17"/>
      <c r="N252" s="17"/>
      <c r="O252" s="17"/>
    </row>
    <row r="253" spans="1:15">
      <c r="A253" s="42">
        <v>246</v>
      </c>
      <c r="B253" s="17"/>
      <c r="C253" s="17"/>
      <c r="D253" s="17"/>
      <c r="E253" s="28"/>
      <c r="F253" s="28"/>
      <c r="G253" s="19"/>
      <c r="H253" s="33"/>
      <c r="I253" s="30"/>
      <c r="J253" s="43" t="e">
        <f t="shared" si="2"/>
        <v>#DIV/0!</v>
      </c>
      <c r="K253" s="18"/>
      <c r="L253" s="18"/>
      <c r="M253" s="17"/>
      <c r="N253" s="17"/>
      <c r="O253" s="17"/>
    </row>
    <row r="254" spans="1:15">
      <c r="A254" s="42">
        <v>247</v>
      </c>
      <c r="B254" s="17"/>
      <c r="C254" s="17"/>
      <c r="D254" s="17"/>
      <c r="E254" s="28"/>
      <c r="F254" s="28"/>
      <c r="G254" s="19"/>
      <c r="H254" s="33"/>
      <c r="I254" s="30"/>
      <c r="J254" s="43" t="e">
        <f t="shared" si="2"/>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ref="J308:J357" si="3">H308/I308</f>
        <v>#DIV/0!</v>
      </c>
      <c r="K308" s="18"/>
      <c r="L308" s="18"/>
      <c r="M308" s="17"/>
      <c r="N308" s="17"/>
      <c r="O308" s="17"/>
    </row>
    <row r="309" spans="1:15">
      <c r="A309" s="42">
        <v>302</v>
      </c>
      <c r="B309" s="17"/>
      <c r="C309" s="17"/>
      <c r="D309" s="17"/>
      <c r="E309" s="28"/>
      <c r="F309" s="28"/>
      <c r="G309" s="19"/>
      <c r="H309" s="33"/>
      <c r="I309" s="30"/>
      <c r="J309" s="9" t="e">
        <f t="shared" si="3"/>
        <v>#DIV/0!</v>
      </c>
      <c r="K309" s="18"/>
      <c r="L309" s="18"/>
      <c r="M309" s="17"/>
      <c r="N309" s="17"/>
      <c r="O309" s="17"/>
    </row>
    <row r="310" spans="1:15">
      <c r="A310">
        <v>303</v>
      </c>
      <c r="B310" s="17"/>
      <c r="C310" s="17"/>
      <c r="D310" s="17"/>
      <c r="E310" s="28"/>
      <c r="F310" s="28"/>
      <c r="G310" s="19"/>
      <c r="H310" s="33"/>
      <c r="I310" s="30"/>
      <c r="J310" s="43" t="e">
        <f t="shared" si="3"/>
        <v>#DIV/0!</v>
      </c>
      <c r="K310" s="18"/>
      <c r="L310" s="18"/>
      <c r="M310" s="17"/>
      <c r="N310" s="17"/>
      <c r="O310" s="17"/>
    </row>
    <row r="311" spans="1:15">
      <c r="A311">
        <v>304</v>
      </c>
      <c r="B311" s="17"/>
      <c r="C311" s="17"/>
      <c r="D311" s="17"/>
      <c r="E311" s="28"/>
      <c r="F311" s="28"/>
      <c r="G311" s="19"/>
      <c r="H311" s="33"/>
      <c r="I311" s="30"/>
      <c r="J311" s="43" t="e">
        <f t="shared" si="3"/>
        <v>#DIV/0!</v>
      </c>
      <c r="K311" s="18"/>
      <c r="L311" s="18"/>
      <c r="M311" s="17"/>
      <c r="N311" s="17"/>
      <c r="O311" s="17"/>
    </row>
    <row r="312" spans="1:15">
      <c r="A312">
        <v>305</v>
      </c>
      <c r="B312" s="17"/>
      <c r="C312" s="17"/>
      <c r="D312" s="17"/>
      <c r="E312" s="28"/>
      <c r="F312" s="28"/>
      <c r="G312" s="19"/>
      <c r="H312" s="33"/>
      <c r="I312" s="30"/>
      <c r="J312" s="9" t="e">
        <f t="shared" si="3"/>
        <v>#DIV/0!</v>
      </c>
      <c r="K312" s="18"/>
      <c r="L312" s="18"/>
      <c r="M312" s="17"/>
      <c r="N312" s="17"/>
      <c r="O312" s="17"/>
    </row>
    <row r="313" spans="1:15">
      <c r="A313" s="42">
        <v>306</v>
      </c>
      <c r="B313" s="17"/>
      <c r="C313" s="17"/>
      <c r="D313" s="17"/>
      <c r="E313" s="28"/>
      <c r="F313" s="28"/>
      <c r="G313" s="19"/>
      <c r="H313" s="33"/>
      <c r="I313" s="30"/>
      <c r="J313" s="43" t="e">
        <f t="shared" si="3"/>
        <v>#DIV/0!</v>
      </c>
      <c r="K313" s="18"/>
      <c r="L313" s="18"/>
      <c r="M313" s="17"/>
      <c r="N313" s="17"/>
      <c r="O313" s="17"/>
    </row>
    <row r="314" spans="1:15">
      <c r="A314" s="42">
        <v>307</v>
      </c>
      <c r="B314" s="17"/>
      <c r="C314" s="17"/>
      <c r="D314" s="17"/>
      <c r="E314" s="28"/>
      <c r="F314" s="28"/>
      <c r="G314" s="19"/>
      <c r="H314" s="33"/>
      <c r="I314" s="30"/>
      <c r="J314" s="43" t="e">
        <f t="shared" si="3"/>
        <v>#DIV/0!</v>
      </c>
      <c r="K314" s="18"/>
      <c r="L314" s="18"/>
      <c r="M314" s="17"/>
      <c r="N314" s="17"/>
      <c r="O314" s="17"/>
    </row>
    <row r="315" spans="1:15">
      <c r="A315">
        <v>308</v>
      </c>
      <c r="B315" s="17"/>
      <c r="C315" s="17"/>
      <c r="D315" s="17"/>
      <c r="E315" s="28"/>
      <c r="F315" s="28"/>
      <c r="G315" s="19"/>
      <c r="H315" s="33"/>
      <c r="I315" s="30"/>
      <c r="J315" s="9" t="e">
        <f t="shared" si="3"/>
        <v>#DIV/0!</v>
      </c>
      <c r="K315" s="18"/>
      <c r="L315" s="18"/>
      <c r="M315" s="17"/>
      <c r="N315" s="17"/>
      <c r="O315" s="17"/>
    </row>
    <row r="316" spans="1:15">
      <c r="A316">
        <v>309</v>
      </c>
      <c r="B316" s="17"/>
      <c r="C316" s="17"/>
      <c r="D316" s="17"/>
      <c r="E316" s="28"/>
      <c r="F316" s="28"/>
      <c r="G316" s="19"/>
      <c r="H316" s="33"/>
      <c r="I316" s="30"/>
      <c r="J316" s="43" t="e">
        <f t="shared" si="3"/>
        <v>#DIV/0!</v>
      </c>
      <c r="K316" s="18"/>
      <c r="L316" s="18"/>
      <c r="M316" s="17"/>
      <c r="N316" s="17"/>
      <c r="O316" s="17"/>
    </row>
    <row r="317" spans="1:15">
      <c r="A317">
        <v>310</v>
      </c>
      <c r="B317" s="17"/>
      <c r="C317" s="17"/>
      <c r="D317" s="17"/>
      <c r="E317" s="28"/>
      <c r="F317" s="28"/>
      <c r="G317" s="19"/>
      <c r="H317" s="33"/>
      <c r="I317" s="30"/>
      <c r="J317" s="43" t="e">
        <f t="shared" si="3"/>
        <v>#DIV/0!</v>
      </c>
      <c r="K317" s="18"/>
      <c r="L317" s="18"/>
      <c r="M317" s="17"/>
      <c r="N317" s="17"/>
      <c r="O317" s="17"/>
    </row>
    <row r="318" spans="1:15">
      <c r="A318" s="42">
        <v>311</v>
      </c>
      <c r="B318" s="17"/>
      <c r="C318" s="17"/>
      <c r="D318" s="17"/>
      <c r="E318" s="28"/>
      <c r="F318" s="28"/>
      <c r="G318" s="19"/>
      <c r="H318" s="33"/>
      <c r="I318" s="30"/>
      <c r="J318" s="9" t="e">
        <f t="shared" si="3"/>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4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J30" sqref="J3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 min="258" max="258" width="20" customWidth="1"/>
    <col min="261" max="261" width="13" bestFit="1" customWidth="1"/>
    <col min="263" max="263" width="13.125" bestFit="1" customWidth="1"/>
    <col min="264" max="264" width="10.375" bestFit="1" customWidth="1"/>
    <col min="265" max="265" width="9.25" bestFit="1" customWidth="1"/>
    <col min="514" max="514" width="20" customWidth="1"/>
    <col min="517" max="517" width="13" bestFit="1" customWidth="1"/>
    <col min="519" max="519" width="13.125" bestFit="1" customWidth="1"/>
    <col min="520" max="520" width="10.375" bestFit="1" customWidth="1"/>
    <col min="521" max="521" width="9.25" bestFit="1" customWidth="1"/>
    <col min="770" max="770" width="20" customWidth="1"/>
    <col min="773" max="773" width="13" bestFit="1" customWidth="1"/>
    <col min="775" max="775" width="13.125" bestFit="1" customWidth="1"/>
    <col min="776" max="776" width="10.375" bestFit="1" customWidth="1"/>
    <col min="777" max="777" width="9.25" bestFit="1" customWidth="1"/>
    <col min="1026" max="1026" width="20" customWidth="1"/>
    <col min="1029" max="1029" width="13" bestFit="1" customWidth="1"/>
    <col min="1031" max="1031" width="13.125" bestFit="1" customWidth="1"/>
    <col min="1032" max="1032" width="10.375" bestFit="1" customWidth="1"/>
    <col min="1033" max="1033" width="9.25" bestFit="1" customWidth="1"/>
    <col min="1282" max="1282" width="20" customWidth="1"/>
    <col min="1285" max="1285" width="13" bestFit="1" customWidth="1"/>
    <col min="1287" max="1287" width="13.125" bestFit="1" customWidth="1"/>
    <col min="1288" max="1288" width="10.375" bestFit="1" customWidth="1"/>
    <col min="1289" max="1289" width="9.25" bestFit="1" customWidth="1"/>
    <col min="1538" max="1538" width="20" customWidth="1"/>
    <col min="1541" max="1541" width="13" bestFit="1" customWidth="1"/>
    <col min="1543" max="1543" width="13.125" bestFit="1" customWidth="1"/>
    <col min="1544" max="1544" width="10.375" bestFit="1" customWidth="1"/>
    <col min="1545" max="1545" width="9.25" bestFit="1" customWidth="1"/>
    <col min="1794" max="1794" width="20" customWidth="1"/>
    <col min="1797" max="1797" width="13" bestFit="1" customWidth="1"/>
    <col min="1799" max="1799" width="13.125" bestFit="1" customWidth="1"/>
    <col min="1800" max="1800" width="10.375" bestFit="1" customWidth="1"/>
    <col min="1801" max="1801" width="9.25" bestFit="1" customWidth="1"/>
    <col min="2050" max="2050" width="20" customWidth="1"/>
    <col min="2053" max="2053" width="13" bestFit="1" customWidth="1"/>
    <col min="2055" max="2055" width="13.125" bestFit="1" customWidth="1"/>
    <col min="2056" max="2056" width="10.375" bestFit="1" customWidth="1"/>
    <col min="2057" max="2057" width="9.25" bestFit="1" customWidth="1"/>
    <col min="2306" max="2306" width="20" customWidth="1"/>
    <col min="2309" max="2309" width="13" bestFit="1" customWidth="1"/>
    <col min="2311" max="2311" width="13.125" bestFit="1" customWidth="1"/>
    <col min="2312" max="2312" width="10.375" bestFit="1" customWidth="1"/>
    <col min="2313" max="2313" width="9.25" bestFit="1" customWidth="1"/>
    <col min="2562" max="2562" width="20" customWidth="1"/>
    <col min="2565" max="2565" width="13" bestFit="1" customWidth="1"/>
    <col min="2567" max="2567" width="13.125" bestFit="1" customWidth="1"/>
    <col min="2568" max="2568" width="10.375" bestFit="1" customWidth="1"/>
    <col min="2569" max="2569" width="9.25" bestFit="1" customWidth="1"/>
    <col min="2818" max="2818" width="20" customWidth="1"/>
    <col min="2821" max="2821" width="13" bestFit="1" customWidth="1"/>
    <col min="2823" max="2823" width="13.125" bestFit="1" customWidth="1"/>
    <col min="2824" max="2824" width="10.375" bestFit="1" customWidth="1"/>
    <col min="2825" max="2825" width="9.25" bestFit="1" customWidth="1"/>
    <col min="3074" max="3074" width="20" customWidth="1"/>
    <col min="3077" max="3077" width="13" bestFit="1" customWidth="1"/>
    <col min="3079" max="3079" width="13.125" bestFit="1" customWidth="1"/>
    <col min="3080" max="3080" width="10.375" bestFit="1" customWidth="1"/>
    <col min="3081" max="3081" width="9.25" bestFit="1" customWidth="1"/>
    <col min="3330" max="3330" width="20" customWidth="1"/>
    <col min="3333" max="3333" width="13" bestFit="1" customWidth="1"/>
    <col min="3335" max="3335" width="13.125" bestFit="1" customWidth="1"/>
    <col min="3336" max="3336" width="10.375" bestFit="1" customWidth="1"/>
    <col min="3337" max="3337" width="9.25" bestFit="1" customWidth="1"/>
    <col min="3586" max="3586" width="20" customWidth="1"/>
    <col min="3589" max="3589" width="13" bestFit="1" customWidth="1"/>
    <col min="3591" max="3591" width="13.125" bestFit="1" customWidth="1"/>
    <col min="3592" max="3592" width="10.375" bestFit="1" customWidth="1"/>
    <col min="3593" max="3593" width="9.25" bestFit="1" customWidth="1"/>
    <col min="3842" max="3842" width="20" customWidth="1"/>
    <col min="3845" max="3845" width="13" bestFit="1" customWidth="1"/>
    <col min="3847" max="3847" width="13.125" bestFit="1" customWidth="1"/>
    <col min="3848" max="3848" width="10.375" bestFit="1" customWidth="1"/>
    <col min="3849" max="3849" width="9.25" bestFit="1" customWidth="1"/>
    <col min="4098" max="4098" width="20" customWidth="1"/>
    <col min="4101" max="4101" width="13" bestFit="1" customWidth="1"/>
    <col min="4103" max="4103" width="13.125" bestFit="1" customWidth="1"/>
    <col min="4104" max="4104" width="10.375" bestFit="1" customWidth="1"/>
    <col min="4105" max="4105" width="9.25" bestFit="1" customWidth="1"/>
    <col min="4354" max="4354" width="20" customWidth="1"/>
    <col min="4357" max="4357" width="13" bestFit="1" customWidth="1"/>
    <col min="4359" max="4359" width="13.125" bestFit="1" customWidth="1"/>
    <col min="4360" max="4360" width="10.375" bestFit="1" customWidth="1"/>
    <col min="4361" max="4361" width="9.25" bestFit="1" customWidth="1"/>
    <col min="4610" max="4610" width="20" customWidth="1"/>
    <col min="4613" max="4613" width="13" bestFit="1" customWidth="1"/>
    <col min="4615" max="4615" width="13.125" bestFit="1" customWidth="1"/>
    <col min="4616" max="4616" width="10.375" bestFit="1" customWidth="1"/>
    <col min="4617" max="4617" width="9.25" bestFit="1" customWidth="1"/>
    <col min="4866" max="4866" width="20" customWidth="1"/>
    <col min="4869" max="4869" width="13" bestFit="1" customWidth="1"/>
    <col min="4871" max="4871" width="13.125" bestFit="1" customWidth="1"/>
    <col min="4872" max="4872" width="10.375" bestFit="1" customWidth="1"/>
    <col min="4873" max="4873" width="9.25" bestFit="1" customWidth="1"/>
    <col min="5122" max="5122" width="20" customWidth="1"/>
    <col min="5125" max="5125" width="13" bestFit="1" customWidth="1"/>
    <col min="5127" max="5127" width="13.125" bestFit="1" customWidth="1"/>
    <col min="5128" max="5128" width="10.375" bestFit="1" customWidth="1"/>
    <col min="5129" max="5129" width="9.25" bestFit="1" customWidth="1"/>
    <col min="5378" max="5378" width="20" customWidth="1"/>
    <col min="5381" max="5381" width="13" bestFit="1" customWidth="1"/>
    <col min="5383" max="5383" width="13.125" bestFit="1" customWidth="1"/>
    <col min="5384" max="5384" width="10.375" bestFit="1" customWidth="1"/>
    <col min="5385" max="5385" width="9.25" bestFit="1" customWidth="1"/>
    <col min="5634" max="5634" width="20" customWidth="1"/>
    <col min="5637" max="5637" width="13" bestFit="1" customWidth="1"/>
    <col min="5639" max="5639" width="13.125" bestFit="1" customWidth="1"/>
    <col min="5640" max="5640" width="10.375" bestFit="1" customWidth="1"/>
    <col min="5641" max="5641" width="9.25" bestFit="1" customWidth="1"/>
    <col min="5890" max="5890" width="20" customWidth="1"/>
    <col min="5893" max="5893" width="13" bestFit="1" customWidth="1"/>
    <col min="5895" max="5895" width="13.125" bestFit="1" customWidth="1"/>
    <col min="5896" max="5896" width="10.375" bestFit="1" customWidth="1"/>
    <col min="5897" max="5897" width="9.25" bestFit="1" customWidth="1"/>
    <col min="6146" max="6146" width="20" customWidth="1"/>
    <col min="6149" max="6149" width="13" bestFit="1" customWidth="1"/>
    <col min="6151" max="6151" width="13.125" bestFit="1" customWidth="1"/>
    <col min="6152" max="6152" width="10.375" bestFit="1" customWidth="1"/>
    <col min="6153" max="6153" width="9.25" bestFit="1" customWidth="1"/>
    <col min="6402" max="6402" width="20" customWidth="1"/>
    <col min="6405" max="6405" width="13" bestFit="1" customWidth="1"/>
    <col min="6407" max="6407" width="13.125" bestFit="1" customWidth="1"/>
    <col min="6408" max="6408" width="10.375" bestFit="1" customWidth="1"/>
    <col min="6409" max="6409" width="9.25" bestFit="1" customWidth="1"/>
    <col min="6658" max="6658" width="20" customWidth="1"/>
    <col min="6661" max="6661" width="13" bestFit="1" customWidth="1"/>
    <col min="6663" max="6663" width="13.125" bestFit="1" customWidth="1"/>
    <col min="6664" max="6664" width="10.375" bestFit="1" customWidth="1"/>
    <col min="6665" max="6665" width="9.25" bestFit="1" customWidth="1"/>
    <col min="6914" max="6914" width="20" customWidth="1"/>
    <col min="6917" max="6917" width="13" bestFit="1" customWidth="1"/>
    <col min="6919" max="6919" width="13.125" bestFit="1" customWidth="1"/>
    <col min="6920" max="6920" width="10.375" bestFit="1" customWidth="1"/>
    <col min="6921" max="6921" width="9.25" bestFit="1" customWidth="1"/>
    <col min="7170" max="7170" width="20" customWidth="1"/>
    <col min="7173" max="7173" width="13" bestFit="1" customWidth="1"/>
    <col min="7175" max="7175" width="13.125" bestFit="1" customWidth="1"/>
    <col min="7176" max="7176" width="10.375" bestFit="1" customWidth="1"/>
    <col min="7177" max="7177" width="9.25" bestFit="1" customWidth="1"/>
    <col min="7426" max="7426" width="20" customWidth="1"/>
    <col min="7429" max="7429" width="13" bestFit="1" customWidth="1"/>
    <col min="7431" max="7431" width="13.125" bestFit="1" customWidth="1"/>
    <col min="7432" max="7432" width="10.375" bestFit="1" customWidth="1"/>
    <col min="7433" max="7433" width="9.25" bestFit="1" customWidth="1"/>
    <col min="7682" max="7682" width="20" customWidth="1"/>
    <col min="7685" max="7685" width="13" bestFit="1" customWidth="1"/>
    <col min="7687" max="7687" width="13.125" bestFit="1" customWidth="1"/>
    <col min="7688" max="7688" width="10.375" bestFit="1" customWidth="1"/>
    <col min="7689" max="7689" width="9.25" bestFit="1" customWidth="1"/>
    <col min="7938" max="7938" width="20" customWidth="1"/>
    <col min="7941" max="7941" width="13" bestFit="1" customWidth="1"/>
    <col min="7943" max="7943" width="13.125" bestFit="1" customWidth="1"/>
    <col min="7944" max="7944" width="10.375" bestFit="1" customWidth="1"/>
    <col min="7945" max="7945" width="9.25" bestFit="1" customWidth="1"/>
    <col min="8194" max="8194" width="20" customWidth="1"/>
    <col min="8197" max="8197" width="13" bestFit="1" customWidth="1"/>
    <col min="8199" max="8199" width="13.125" bestFit="1" customWidth="1"/>
    <col min="8200" max="8200" width="10.375" bestFit="1" customWidth="1"/>
    <col min="8201" max="8201" width="9.25" bestFit="1" customWidth="1"/>
    <col min="8450" max="8450" width="20" customWidth="1"/>
    <col min="8453" max="8453" width="13" bestFit="1" customWidth="1"/>
    <col min="8455" max="8455" width="13.125" bestFit="1" customWidth="1"/>
    <col min="8456" max="8456" width="10.375" bestFit="1" customWidth="1"/>
    <col min="8457" max="8457" width="9.25" bestFit="1" customWidth="1"/>
    <col min="8706" max="8706" width="20" customWidth="1"/>
    <col min="8709" max="8709" width="13" bestFit="1" customWidth="1"/>
    <col min="8711" max="8711" width="13.125" bestFit="1" customWidth="1"/>
    <col min="8712" max="8712" width="10.375" bestFit="1" customWidth="1"/>
    <col min="8713" max="8713" width="9.25" bestFit="1" customWidth="1"/>
    <col min="8962" max="8962" width="20" customWidth="1"/>
    <col min="8965" max="8965" width="13" bestFit="1" customWidth="1"/>
    <col min="8967" max="8967" width="13.125" bestFit="1" customWidth="1"/>
    <col min="8968" max="8968" width="10.375" bestFit="1" customWidth="1"/>
    <col min="8969" max="8969" width="9.25" bestFit="1" customWidth="1"/>
    <col min="9218" max="9218" width="20" customWidth="1"/>
    <col min="9221" max="9221" width="13" bestFit="1" customWidth="1"/>
    <col min="9223" max="9223" width="13.125" bestFit="1" customWidth="1"/>
    <col min="9224" max="9224" width="10.375" bestFit="1" customWidth="1"/>
    <col min="9225" max="9225" width="9.25" bestFit="1" customWidth="1"/>
    <col min="9474" max="9474" width="20" customWidth="1"/>
    <col min="9477" max="9477" width="13" bestFit="1" customWidth="1"/>
    <col min="9479" max="9479" width="13.125" bestFit="1" customWidth="1"/>
    <col min="9480" max="9480" width="10.375" bestFit="1" customWidth="1"/>
    <col min="9481" max="9481" width="9.25" bestFit="1" customWidth="1"/>
    <col min="9730" max="9730" width="20" customWidth="1"/>
    <col min="9733" max="9733" width="13" bestFit="1" customWidth="1"/>
    <col min="9735" max="9735" width="13.125" bestFit="1" customWidth="1"/>
    <col min="9736" max="9736" width="10.375" bestFit="1" customWidth="1"/>
    <col min="9737" max="9737" width="9.25" bestFit="1" customWidth="1"/>
    <col min="9986" max="9986" width="20" customWidth="1"/>
    <col min="9989" max="9989" width="13" bestFit="1" customWidth="1"/>
    <col min="9991" max="9991" width="13.125" bestFit="1" customWidth="1"/>
    <col min="9992" max="9992" width="10.375" bestFit="1" customWidth="1"/>
    <col min="9993" max="9993" width="9.25" bestFit="1" customWidth="1"/>
    <col min="10242" max="10242" width="20" customWidth="1"/>
    <col min="10245" max="10245" width="13" bestFit="1" customWidth="1"/>
    <col min="10247" max="10247" width="13.125" bestFit="1" customWidth="1"/>
    <col min="10248" max="10248" width="10.375" bestFit="1" customWidth="1"/>
    <col min="10249" max="10249" width="9.25" bestFit="1" customWidth="1"/>
    <col min="10498" max="10498" width="20" customWidth="1"/>
    <col min="10501" max="10501" width="13" bestFit="1" customWidth="1"/>
    <col min="10503" max="10503" width="13.125" bestFit="1" customWidth="1"/>
    <col min="10504" max="10504" width="10.375" bestFit="1" customWidth="1"/>
    <col min="10505" max="10505" width="9.25" bestFit="1" customWidth="1"/>
    <col min="10754" max="10754" width="20" customWidth="1"/>
    <col min="10757" max="10757" width="13" bestFit="1" customWidth="1"/>
    <col min="10759" max="10759" width="13.125" bestFit="1" customWidth="1"/>
    <col min="10760" max="10760" width="10.375" bestFit="1" customWidth="1"/>
    <col min="10761" max="10761" width="9.25" bestFit="1" customWidth="1"/>
    <col min="11010" max="11010" width="20" customWidth="1"/>
    <col min="11013" max="11013" width="13" bestFit="1" customWidth="1"/>
    <col min="11015" max="11015" width="13.125" bestFit="1" customWidth="1"/>
    <col min="11016" max="11016" width="10.375" bestFit="1" customWidth="1"/>
    <col min="11017" max="11017" width="9.25" bestFit="1" customWidth="1"/>
    <col min="11266" max="11266" width="20" customWidth="1"/>
    <col min="11269" max="11269" width="13" bestFit="1" customWidth="1"/>
    <col min="11271" max="11271" width="13.125" bestFit="1" customWidth="1"/>
    <col min="11272" max="11272" width="10.375" bestFit="1" customWidth="1"/>
    <col min="11273" max="11273" width="9.25" bestFit="1" customWidth="1"/>
    <col min="11522" max="11522" width="20" customWidth="1"/>
    <col min="11525" max="11525" width="13" bestFit="1" customWidth="1"/>
    <col min="11527" max="11527" width="13.125" bestFit="1" customWidth="1"/>
    <col min="11528" max="11528" width="10.375" bestFit="1" customWidth="1"/>
    <col min="11529" max="11529" width="9.25" bestFit="1" customWidth="1"/>
    <col min="11778" max="11778" width="20" customWidth="1"/>
    <col min="11781" max="11781" width="13" bestFit="1" customWidth="1"/>
    <col min="11783" max="11783" width="13.125" bestFit="1" customWidth="1"/>
    <col min="11784" max="11784" width="10.375" bestFit="1" customWidth="1"/>
    <col min="11785" max="11785" width="9.25" bestFit="1" customWidth="1"/>
    <col min="12034" max="12034" width="20" customWidth="1"/>
    <col min="12037" max="12037" width="13" bestFit="1" customWidth="1"/>
    <col min="12039" max="12039" width="13.125" bestFit="1" customWidth="1"/>
    <col min="12040" max="12040" width="10.375" bestFit="1" customWidth="1"/>
    <col min="12041" max="12041" width="9.25" bestFit="1" customWidth="1"/>
    <col min="12290" max="12290" width="20" customWidth="1"/>
    <col min="12293" max="12293" width="13" bestFit="1" customWidth="1"/>
    <col min="12295" max="12295" width="13.125" bestFit="1" customWidth="1"/>
    <col min="12296" max="12296" width="10.375" bestFit="1" customWidth="1"/>
    <col min="12297" max="12297" width="9.25" bestFit="1" customWidth="1"/>
    <col min="12546" max="12546" width="20" customWidth="1"/>
    <col min="12549" max="12549" width="13" bestFit="1" customWidth="1"/>
    <col min="12551" max="12551" width="13.125" bestFit="1" customWidth="1"/>
    <col min="12552" max="12552" width="10.375" bestFit="1" customWidth="1"/>
    <col min="12553" max="12553" width="9.25" bestFit="1" customWidth="1"/>
    <col min="12802" max="12802" width="20" customWidth="1"/>
    <col min="12805" max="12805" width="13" bestFit="1" customWidth="1"/>
    <col min="12807" max="12807" width="13.125" bestFit="1" customWidth="1"/>
    <col min="12808" max="12808" width="10.375" bestFit="1" customWidth="1"/>
    <col min="12809" max="12809" width="9.25" bestFit="1" customWidth="1"/>
    <col min="13058" max="13058" width="20" customWidth="1"/>
    <col min="13061" max="13061" width="13" bestFit="1" customWidth="1"/>
    <col min="13063" max="13063" width="13.125" bestFit="1" customWidth="1"/>
    <col min="13064" max="13064" width="10.375" bestFit="1" customWidth="1"/>
    <col min="13065" max="13065" width="9.25" bestFit="1" customWidth="1"/>
    <col min="13314" max="13314" width="20" customWidth="1"/>
    <col min="13317" max="13317" width="13" bestFit="1" customWidth="1"/>
    <col min="13319" max="13319" width="13.125" bestFit="1" customWidth="1"/>
    <col min="13320" max="13320" width="10.375" bestFit="1" customWidth="1"/>
    <col min="13321" max="13321" width="9.25" bestFit="1" customWidth="1"/>
    <col min="13570" max="13570" width="20" customWidth="1"/>
    <col min="13573" max="13573" width="13" bestFit="1" customWidth="1"/>
    <col min="13575" max="13575" width="13.125" bestFit="1" customWidth="1"/>
    <col min="13576" max="13576" width="10.375" bestFit="1" customWidth="1"/>
    <col min="13577" max="13577" width="9.25" bestFit="1" customWidth="1"/>
    <col min="13826" max="13826" width="20" customWidth="1"/>
    <col min="13829" max="13829" width="13" bestFit="1" customWidth="1"/>
    <col min="13831" max="13831" width="13.125" bestFit="1" customWidth="1"/>
    <col min="13832" max="13832" width="10.375" bestFit="1" customWidth="1"/>
    <col min="13833" max="13833" width="9.25" bestFit="1" customWidth="1"/>
    <col min="14082" max="14082" width="20" customWidth="1"/>
    <col min="14085" max="14085" width="13" bestFit="1" customWidth="1"/>
    <col min="14087" max="14087" width="13.125" bestFit="1" customWidth="1"/>
    <col min="14088" max="14088" width="10.375" bestFit="1" customWidth="1"/>
    <col min="14089" max="14089" width="9.25" bestFit="1" customWidth="1"/>
    <col min="14338" max="14338" width="20" customWidth="1"/>
    <col min="14341" max="14341" width="13" bestFit="1" customWidth="1"/>
    <col min="14343" max="14343" width="13.125" bestFit="1" customWidth="1"/>
    <col min="14344" max="14344" width="10.375" bestFit="1" customWidth="1"/>
    <col min="14345" max="14345" width="9.25" bestFit="1" customWidth="1"/>
    <col min="14594" max="14594" width="20" customWidth="1"/>
    <col min="14597" max="14597" width="13" bestFit="1" customWidth="1"/>
    <col min="14599" max="14599" width="13.125" bestFit="1" customWidth="1"/>
    <col min="14600" max="14600" width="10.375" bestFit="1" customWidth="1"/>
    <col min="14601" max="14601" width="9.25" bestFit="1" customWidth="1"/>
    <col min="14850" max="14850" width="20" customWidth="1"/>
    <col min="14853" max="14853" width="13" bestFit="1" customWidth="1"/>
    <col min="14855" max="14855" width="13.125" bestFit="1" customWidth="1"/>
    <col min="14856" max="14856" width="10.375" bestFit="1" customWidth="1"/>
    <col min="14857" max="14857" width="9.25" bestFit="1" customWidth="1"/>
    <col min="15106" max="15106" width="20" customWidth="1"/>
    <col min="15109" max="15109" width="13" bestFit="1" customWidth="1"/>
    <col min="15111" max="15111" width="13.125" bestFit="1" customWidth="1"/>
    <col min="15112" max="15112" width="10.375" bestFit="1" customWidth="1"/>
    <col min="15113" max="15113" width="9.25" bestFit="1" customWidth="1"/>
    <col min="15362" max="15362" width="20" customWidth="1"/>
    <col min="15365" max="15365" width="13" bestFit="1" customWidth="1"/>
    <col min="15367" max="15367" width="13.125" bestFit="1" customWidth="1"/>
    <col min="15368" max="15368" width="10.375" bestFit="1" customWidth="1"/>
    <col min="15369" max="15369" width="9.25" bestFit="1" customWidth="1"/>
    <col min="15618" max="15618" width="20" customWidth="1"/>
    <col min="15621" max="15621" width="13" bestFit="1" customWidth="1"/>
    <col min="15623" max="15623" width="13.125" bestFit="1" customWidth="1"/>
    <col min="15624" max="15624" width="10.375" bestFit="1" customWidth="1"/>
    <col min="15625" max="15625" width="9.25" bestFit="1" customWidth="1"/>
    <col min="15874" max="15874" width="20" customWidth="1"/>
    <col min="15877" max="15877" width="13" bestFit="1" customWidth="1"/>
    <col min="15879" max="15879" width="13.125" bestFit="1" customWidth="1"/>
    <col min="15880" max="15880" width="10.375" bestFit="1" customWidth="1"/>
    <col min="15881" max="15881" width="9.25" bestFit="1" customWidth="1"/>
    <col min="16130" max="16130" width="20" customWidth="1"/>
    <col min="16133" max="16133" width="13" bestFit="1" customWidth="1"/>
    <col min="16135" max="16135" width="13.125" bestFit="1" customWidth="1"/>
    <col min="16136" max="16136" width="10.375" bestFit="1" customWidth="1"/>
    <col min="16137" max="16137" width="9.25" bestFit="1" customWidth="1"/>
  </cols>
  <sheetData>
    <row r="1" spans="1:10">
      <c r="A1" t="s">
        <v>0</v>
      </c>
      <c r="B1" s="1" t="str">
        <f>'[2]電気購入額+配慮契約＋売却額'!B6</f>
        <v>青森県</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38804644</v>
      </c>
      <c r="I5" s="75">
        <f>SUM(I6:I65)</f>
        <v>3885402</v>
      </c>
      <c r="J5" s="22">
        <f>H5/I5</f>
        <v>9.9872919198579702</v>
      </c>
    </row>
    <row r="6" spans="1:10" ht="14.25" thickTop="1">
      <c r="A6">
        <v>1</v>
      </c>
      <c r="B6" s="103" t="s">
        <v>1906</v>
      </c>
      <c r="C6" s="103" t="s">
        <v>163</v>
      </c>
      <c r="D6" s="103" t="s">
        <v>90</v>
      </c>
      <c r="E6" s="809">
        <v>1</v>
      </c>
      <c r="F6" s="103" t="s">
        <v>91</v>
      </c>
      <c r="G6" s="28" t="s">
        <v>78</v>
      </c>
      <c r="H6" s="5">
        <v>24635364</v>
      </c>
      <c r="I6" s="5">
        <v>2468474</v>
      </c>
      <c r="J6" s="76">
        <f>H6/I6</f>
        <v>9.9799973586920494</v>
      </c>
    </row>
    <row r="7" spans="1:10">
      <c r="A7">
        <v>2</v>
      </c>
      <c r="B7" s="103" t="s">
        <v>1907</v>
      </c>
      <c r="C7" s="103" t="s">
        <v>163</v>
      </c>
      <c r="D7" s="103" t="s">
        <v>90</v>
      </c>
      <c r="E7" s="809">
        <v>1</v>
      </c>
      <c r="F7" s="103" t="s">
        <v>91</v>
      </c>
      <c r="G7" s="28" t="s">
        <v>78</v>
      </c>
      <c r="H7" s="5">
        <v>14169280</v>
      </c>
      <c r="I7" s="5">
        <v>1416928</v>
      </c>
      <c r="J7" s="17">
        <f t="shared" ref="J7:J65" si="0">H7/I7</f>
        <v>10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7" sqref="B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415" t="s">
        <v>45</v>
      </c>
      <c r="B4" s="17" t="s">
        <v>6</v>
      </c>
      <c r="C4" s="17" t="s">
        <v>7</v>
      </c>
      <c r="D4" s="17" t="s">
        <v>10</v>
      </c>
      <c r="E4" s="17" t="s">
        <v>11</v>
      </c>
      <c r="F4" s="17" t="s">
        <v>8</v>
      </c>
      <c r="G4" s="18" t="s">
        <v>9</v>
      </c>
      <c r="H4" s="18" t="s">
        <v>86</v>
      </c>
      <c r="I4" s="73" t="s">
        <v>87</v>
      </c>
      <c r="J4" s="74" t="s">
        <v>48</v>
      </c>
    </row>
    <row r="5" spans="1:10" s="385" customFormat="1" ht="14.25" thickBot="1">
      <c r="B5" s="390" t="s">
        <v>18</v>
      </c>
      <c r="C5" s="390"/>
      <c r="D5" s="390"/>
      <c r="E5" s="390"/>
      <c r="F5" s="390"/>
      <c r="G5" s="390"/>
      <c r="H5" s="416">
        <f>SUM(H6:H65)</f>
        <v>0</v>
      </c>
      <c r="I5" s="416">
        <f>SUM(I6:I65)</f>
        <v>0</v>
      </c>
      <c r="J5" s="390"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7" sqref="B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385" customFormat="1" ht="14.25" thickBot="1">
      <c r="B5" s="390" t="s">
        <v>18</v>
      </c>
      <c r="C5" s="390"/>
      <c r="D5" s="390"/>
      <c r="E5" s="390"/>
      <c r="F5" s="390"/>
      <c r="G5" s="390"/>
      <c r="H5" s="416">
        <f>SUM(H6:H65)</f>
        <v>11468842</v>
      </c>
      <c r="I5" s="416">
        <f>SUM(I6:I65)</f>
        <v>337319</v>
      </c>
      <c r="J5" s="390">
        <f>H5/I5</f>
        <v>33.999988141788634</v>
      </c>
    </row>
    <row r="6" spans="1:10" ht="14.25" thickTop="1">
      <c r="A6">
        <v>1</v>
      </c>
      <c r="B6" s="17" t="s">
        <v>715</v>
      </c>
      <c r="C6" s="17" t="s">
        <v>716</v>
      </c>
      <c r="D6" s="17" t="s">
        <v>90</v>
      </c>
      <c r="E6" s="77">
        <v>1</v>
      </c>
      <c r="F6" s="17" t="s">
        <v>217</v>
      </c>
      <c r="G6" s="28" t="s">
        <v>78</v>
      </c>
      <c r="H6" s="5">
        <v>11468842</v>
      </c>
      <c r="I6" s="5">
        <v>337319</v>
      </c>
      <c r="J6" s="76">
        <f>H6/I6</f>
        <v>33.999988141788634</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9"/>
  <sheetViews>
    <sheetView topLeftCell="C4" zoomScale="75" zoomScaleNormal="75" workbookViewId="0">
      <selection activeCell="N26" sqref="N26"/>
    </sheetView>
  </sheetViews>
  <sheetFormatPr defaultRowHeight="13.5"/>
  <cols>
    <col min="2" max="2" width="33.25" customWidth="1"/>
    <col min="3" max="3" width="18" customWidth="1"/>
    <col min="4" max="4" width="25.5" customWidth="1"/>
    <col min="5" max="5" width="13.125" bestFit="1" customWidth="1"/>
    <col min="6" max="6" width="13" customWidth="1"/>
    <col min="7" max="7" width="13" style="2" customWidth="1"/>
    <col min="8" max="8" width="13" customWidth="1"/>
    <col min="9" max="9" width="15.125" bestFit="1" customWidth="1"/>
    <col min="11" max="11" width="9" style="3"/>
    <col min="12" max="12" width="14" style="3" bestFit="1" customWidth="1"/>
    <col min="13" max="13" width="14.5" style="112" customWidth="1"/>
    <col min="14" max="14" width="7.25" bestFit="1" customWidth="1"/>
    <col min="258" max="258" width="33.25" customWidth="1"/>
    <col min="259" max="259" width="18" customWidth="1"/>
    <col min="260" max="260" width="25.5" customWidth="1"/>
    <col min="261" max="261" width="13.125" bestFit="1" customWidth="1"/>
    <col min="262" max="264" width="13" customWidth="1"/>
    <col min="265" max="265" width="15.125" bestFit="1" customWidth="1"/>
    <col min="268" max="268" width="14" bestFit="1" customWidth="1"/>
    <col min="269" max="269" width="14.5" customWidth="1"/>
    <col min="270" max="270" width="7.25" bestFit="1" customWidth="1"/>
    <col min="514" max="514" width="33.25" customWidth="1"/>
    <col min="515" max="515" width="18" customWidth="1"/>
    <col min="516" max="516" width="25.5" customWidth="1"/>
    <col min="517" max="517" width="13.125" bestFit="1" customWidth="1"/>
    <col min="518" max="520" width="13" customWidth="1"/>
    <col min="521" max="521" width="15.125" bestFit="1" customWidth="1"/>
    <col min="524" max="524" width="14" bestFit="1" customWidth="1"/>
    <col min="525" max="525" width="14.5" customWidth="1"/>
    <col min="526" max="526" width="7.25" bestFit="1" customWidth="1"/>
    <col min="770" max="770" width="33.25" customWidth="1"/>
    <col min="771" max="771" width="18" customWidth="1"/>
    <col min="772" max="772" width="25.5" customWidth="1"/>
    <col min="773" max="773" width="13.125" bestFit="1" customWidth="1"/>
    <col min="774" max="776" width="13" customWidth="1"/>
    <col min="777" max="777" width="15.125" bestFit="1" customWidth="1"/>
    <col min="780" max="780" width="14" bestFit="1" customWidth="1"/>
    <col min="781" max="781" width="14.5" customWidth="1"/>
    <col min="782" max="782" width="7.25" bestFit="1" customWidth="1"/>
    <col min="1026" max="1026" width="33.25" customWidth="1"/>
    <col min="1027" max="1027" width="18" customWidth="1"/>
    <col min="1028" max="1028" width="25.5" customWidth="1"/>
    <col min="1029" max="1029" width="13.125" bestFit="1" customWidth="1"/>
    <col min="1030" max="1032" width="13" customWidth="1"/>
    <col min="1033" max="1033" width="15.125" bestFit="1" customWidth="1"/>
    <col min="1036" max="1036" width="14" bestFit="1" customWidth="1"/>
    <col min="1037" max="1037" width="14.5" customWidth="1"/>
    <col min="1038" max="1038" width="7.25" bestFit="1" customWidth="1"/>
    <col min="1282" max="1282" width="33.25" customWidth="1"/>
    <col min="1283" max="1283" width="18" customWidth="1"/>
    <col min="1284" max="1284" width="25.5" customWidth="1"/>
    <col min="1285" max="1285" width="13.125" bestFit="1" customWidth="1"/>
    <col min="1286" max="1288" width="13" customWidth="1"/>
    <col min="1289" max="1289" width="15.125" bestFit="1" customWidth="1"/>
    <col min="1292" max="1292" width="14" bestFit="1" customWidth="1"/>
    <col min="1293" max="1293" width="14.5" customWidth="1"/>
    <col min="1294" max="1294" width="7.25" bestFit="1" customWidth="1"/>
    <col min="1538" max="1538" width="33.25" customWidth="1"/>
    <col min="1539" max="1539" width="18" customWidth="1"/>
    <col min="1540" max="1540" width="25.5" customWidth="1"/>
    <col min="1541" max="1541" width="13.125" bestFit="1" customWidth="1"/>
    <col min="1542" max="1544" width="13" customWidth="1"/>
    <col min="1545" max="1545" width="15.125" bestFit="1" customWidth="1"/>
    <col min="1548" max="1548" width="14" bestFit="1" customWidth="1"/>
    <col min="1549" max="1549" width="14.5" customWidth="1"/>
    <col min="1550" max="1550" width="7.25" bestFit="1" customWidth="1"/>
    <col min="1794" max="1794" width="33.25" customWidth="1"/>
    <col min="1795" max="1795" width="18" customWidth="1"/>
    <col min="1796" max="1796" width="25.5" customWidth="1"/>
    <col min="1797" max="1797" width="13.125" bestFit="1" customWidth="1"/>
    <col min="1798" max="1800" width="13" customWidth="1"/>
    <col min="1801" max="1801" width="15.125" bestFit="1" customWidth="1"/>
    <col min="1804" max="1804" width="14" bestFit="1" customWidth="1"/>
    <col min="1805" max="1805" width="14.5" customWidth="1"/>
    <col min="1806" max="1806" width="7.25" bestFit="1" customWidth="1"/>
    <col min="2050" max="2050" width="33.25" customWidth="1"/>
    <col min="2051" max="2051" width="18" customWidth="1"/>
    <col min="2052" max="2052" width="25.5" customWidth="1"/>
    <col min="2053" max="2053" width="13.125" bestFit="1" customWidth="1"/>
    <col min="2054" max="2056" width="13" customWidth="1"/>
    <col min="2057" max="2057" width="15.125" bestFit="1" customWidth="1"/>
    <col min="2060" max="2060" width="14" bestFit="1" customWidth="1"/>
    <col min="2061" max="2061" width="14.5" customWidth="1"/>
    <col min="2062" max="2062" width="7.25" bestFit="1" customWidth="1"/>
    <col min="2306" max="2306" width="33.25" customWidth="1"/>
    <col min="2307" max="2307" width="18" customWidth="1"/>
    <col min="2308" max="2308" width="25.5" customWidth="1"/>
    <col min="2309" max="2309" width="13.125" bestFit="1" customWidth="1"/>
    <col min="2310" max="2312" width="13" customWidth="1"/>
    <col min="2313" max="2313" width="15.125" bestFit="1" customWidth="1"/>
    <col min="2316" max="2316" width="14" bestFit="1" customWidth="1"/>
    <col min="2317" max="2317" width="14.5" customWidth="1"/>
    <col min="2318" max="2318" width="7.25" bestFit="1" customWidth="1"/>
    <col min="2562" max="2562" width="33.25" customWidth="1"/>
    <col min="2563" max="2563" width="18" customWidth="1"/>
    <col min="2564" max="2564" width="25.5" customWidth="1"/>
    <col min="2565" max="2565" width="13.125" bestFit="1" customWidth="1"/>
    <col min="2566" max="2568" width="13" customWidth="1"/>
    <col min="2569" max="2569" width="15.125" bestFit="1" customWidth="1"/>
    <col min="2572" max="2572" width="14" bestFit="1" customWidth="1"/>
    <col min="2573" max="2573" width="14.5" customWidth="1"/>
    <col min="2574" max="2574" width="7.25" bestFit="1" customWidth="1"/>
    <col min="2818" max="2818" width="33.25" customWidth="1"/>
    <col min="2819" max="2819" width="18" customWidth="1"/>
    <col min="2820" max="2820" width="25.5" customWidth="1"/>
    <col min="2821" max="2821" width="13.125" bestFit="1" customWidth="1"/>
    <col min="2822" max="2824" width="13" customWidth="1"/>
    <col min="2825" max="2825" width="15.125" bestFit="1" customWidth="1"/>
    <col min="2828" max="2828" width="14" bestFit="1" customWidth="1"/>
    <col min="2829" max="2829" width="14.5" customWidth="1"/>
    <col min="2830" max="2830" width="7.25" bestFit="1" customWidth="1"/>
    <col min="3074" max="3074" width="33.25" customWidth="1"/>
    <col min="3075" max="3075" width="18" customWidth="1"/>
    <col min="3076" max="3076" width="25.5" customWidth="1"/>
    <col min="3077" max="3077" width="13.125" bestFit="1" customWidth="1"/>
    <col min="3078" max="3080" width="13" customWidth="1"/>
    <col min="3081" max="3081" width="15.125" bestFit="1" customWidth="1"/>
    <col min="3084" max="3084" width="14" bestFit="1" customWidth="1"/>
    <col min="3085" max="3085" width="14.5" customWidth="1"/>
    <col min="3086" max="3086" width="7.25" bestFit="1" customWidth="1"/>
    <col min="3330" max="3330" width="33.25" customWidth="1"/>
    <col min="3331" max="3331" width="18" customWidth="1"/>
    <col min="3332" max="3332" width="25.5" customWidth="1"/>
    <col min="3333" max="3333" width="13.125" bestFit="1" customWidth="1"/>
    <col min="3334" max="3336" width="13" customWidth="1"/>
    <col min="3337" max="3337" width="15.125" bestFit="1" customWidth="1"/>
    <col min="3340" max="3340" width="14" bestFit="1" customWidth="1"/>
    <col min="3341" max="3341" width="14.5" customWidth="1"/>
    <col min="3342" max="3342" width="7.25" bestFit="1" customWidth="1"/>
    <col min="3586" max="3586" width="33.25" customWidth="1"/>
    <col min="3587" max="3587" width="18" customWidth="1"/>
    <col min="3588" max="3588" width="25.5" customWidth="1"/>
    <col min="3589" max="3589" width="13.125" bestFit="1" customWidth="1"/>
    <col min="3590" max="3592" width="13" customWidth="1"/>
    <col min="3593" max="3593" width="15.125" bestFit="1" customWidth="1"/>
    <col min="3596" max="3596" width="14" bestFit="1" customWidth="1"/>
    <col min="3597" max="3597" width="14.5" customWidth="1"/>
    <col min="3598" max="3598" width="7.25" bestFit="1" customWidth="1"/>
    <col min="3842" max="3842" width="33.25" customWidth="1"/>
    <col min="3843" max="3843" width="18" customWidth="1"/>
    <col min="3844" max="3844" width="25.5" customWidth="1"/>
    <col min="3845" max="3845" width="13.125" bestFit="1" customWidth="1"/>
    <col min="3846" max="3848" width="13" customWidth="1"/>
    <col min="3849" max="3849" width="15.125" bestFit="1" customWidth="1"/>
    <col min="3852" max="3852" width="14" bestFit="1" customWidth="1"/>
    <col min="3853" max="3853" width="14.5" customWidth="1"/>
    <col min="3854" max="3854" width="7.25" bestFit="1" customWidth="1"/>
    <col min="4098" max="4098" width="33.25" customWidth="1"/>
    <col min="4099" max="4099" width="18" customWidth="1"/>
    <col min="4100" max="4100" width="25.5" customWidth="1"/>
    <col min="4101" max="4101" width="13.125" bestFit="1" customWidth="1"/>
    <col min="4102" max="4104" width="13" customWidth="1"/>
    <col min="4105" max="4105" width="15.125" bestFit="1" customWidth="1"/>
    <col min="4108" max="4108" width="14" bestFit="1" customWidth="1"/>
    <col min="4109" max="4109" width="14.5" customWidth="1"/>
    <col min="4110" max="4110" width="7.25" bestFit="1" customWidth="1"/>
    <col min="4354" max="4354" width="33.25" customWidth="1"/>
    <col min="4355" max="4355" width="18" customWidth="1"/>
    <col min="4356" max="4356" width="25.5" customWidth="1"/>
    <col min="4357" max="4357" width="13.125" bestFit="1" customWidth="1"/>
    <col min="4358" max="4360" width="13" customWidth="1"/>
    <col min="4361" max="4361" width="15.125" bestFit="1" customWidth="1"/>
    <col min="4364" max="4364" width="14" bestFit="1" customWidth="1"/>
    <col min="4365" max="4365" width="14.5" customWidth="1"/>
    <col min="4366" max="4366" width="7.25" bestFit="1" customWidth="1"/>
    <col min="4610" max="4610" width="33.25" customWidth="1"/>
    <col min="4611" max="4611" width="18" customWidth="1"/>
    <col min="4612" max="4612" width="25.5" customWidth="1"/>
    <col min="4613" max="4613" width="13.125" bestFit="1" customWidth="1"/>
    <col min="4614" max="4616" width="13" customWidth="1"/>
    <col min="4617" max="4617" width="15.125" bestFit="1" customWidth="1"/>
    <col min="4620" max="4620" width="14" bestFit="1" customWidth="1"/>
    <col min="4621" max="4621" width="14.5" customWidth="1"/>
    <col min="4622" max="4622" width="7.25" bestFit="1" customWidth="1"/>
    <col min="4866" max="4866" width="33.25" customWidth="1"/>
    <col min="4867" max="4867" width="18" customWidth="1"/>
    <col min="4868" max="4868" width="25.5" customWidth="1"/>
    <col min="4869" max="4869" width="13.125" bestFit="1" customWidth="1"/>
    <col min="4870" max="4872" width="13" customWidth="1"/>
    <col min="4873" max="4873" width="15.125" bestFit="1" customWidth="1"/>
    <col min="4876" max="4876" width="14" bestFit="1" customWidth="1"/>
    <col min="4877" max="4877" width="14.5" customWidth="1"/>
    <col min="4878" max="4878" width="7.25" bestFit="1" customWidth="1"/>
    <col min="5122" max="5122" width="33.25" customWidth="1"/>
    <col min="5123" max="5123" width="18" customWidth="1"/>
    <col min="5124" max="5124" width="25.5" customWidth="1"/>
    <col min="5125" max="5125" width="13.125" bestFit="1" customWidth="1"/>
    <col min="5126" max="5128" width="13" customWidth="1"/>
    <col min="5129" max="5129" width="15.125" bestFit="1" customWidth="1"/>
    <col min="5132" max="5132" width="14" bestFit="1" customWidth="1"/>
    <col min="5133" max="5133" width="14.5" customWidth="1"/>
    <col min="5134" max="5134" width="7.25" bestFit="1" customWidth="1"/>
    <col min="5378" max="5378" width="33.25" customWidth="1"/>
    <col min="5379" max="5379" width="18" customWidth="1"/>
    <col min="5380" max="5380" width="25.5" customWidth="1"/>
    <col min="5381" max="5381" width="13.125" bestFit="1" customWidth="1"/>
    <col min="5382" max="5384" width="13" customWidth="1"/>
    <col min="5385" max="5385" width="15.125" bestFit="1" customWidth="1"/>
    <col min="5388" max="5388" width="14" bestFit="1" customWidth="1"/>
    <col min="5389" max="5389" width="14.5" customWidth="1"/>
    <col min="5390" max="5390" width="7.25" bestFit="1" customWidth="1"/>
    <col min="5634" max="5634" width="33.25" customWidth="1"/>
    <col min="5635" max="5635" width="18" customWidth="1"/>
    <col min="5636" max="5636" width="25.5" customWidth="1"/>
    <col min="5637" max="5637" width="13.125" bestFit="1" customWidth="1"/>
    <col min="5638" max="5640" width="13" customWidth="1"/>
    <col min="5641" max="5641" width="15.125" bestFit="1" customWidth="1"/>
    <col min="5644" max="5644" width="14" bestFit="1" customWidth="1"/>
    <col min="5645" max="5645" width="14.5" customWidth="1"/>
    <col min="5646" max="5646" width="7.25" bestFit="1" customWidth="1"/>
    <col min="5890" max="5890" width="33.25" customWidth="1"/>
    <col min="5891" max="5891" width="18" customWidth="1"/>
    <col min="5892" max="5892" width="25.5" customWidth="1"/>
    <col min="5893" max="5893" width="13.125" bestFit="1" customWidth="1"/>
    <col min="5894" max="5896" width="13" customWidth="1"/>
    <col min="5897" max="5897" width="15.125" bestFit="1" customWidth="1"/>
    <col min="5900" max="5900" width="14" bestFit="1" customWidth="1"/>
    <col min="5901" max="5901" width="14.5" customWidth="1"/>
    <col min="5902" max="5902" width="7.25" bestFit="1" customWidth="1"/>
    <col min="6146" max="6146" width="33.25" customWidth="1"/>
    <col min="6147" max="6147" width="18" customWidth="1"/>
    <col min="6148" max="6148" width="25.5" customWidth="1"/>
    <col min="6149" max="6149" width="13.125" bestFit="1" customWidth="1"/>
    <col min="6150" max="6152" width="13" customWidth="1"/>
    <col min="6153" max="6153" width="15.125" bestFit="1" customWidth="1"/>
    <col min="6156" max="6156" width="14" bestFit="1" customWidth="1"/>
    <col min="6157" max="6157" width="14.5" customWidth="1"/>
    <col min="6158" max="6158" width="7.25" bestFit="1" customWidth="1"/>
    <col min="6402" max="6402" width="33.25" customWidth="1"/>
    <col min="6403" max="6403" width="18" customWidth="1"/>
    <col min="6404" max="6404" width="25.5" customWidth="1"/>
    <col min="6405" max="6405" width="13.125" bestFit="1" customWidth="1"/>
    <col min="6406" max="6408" width="13" customWidth="1"/>
    <col min="6409" max="6409" width="15.125" bestFit="1" customWidth="1"/>
    <col min="6412" max="6412" width="14" bestFit="1" customWidth="1"/>
    <col min="6413" max="6413" width="14.5" customWidth="1"/>
    <col min="6414" max="6414" width="7.25" bestFit="1" customWidth="1"/>
    <col min="6658" max="6658" width="33.25" customWidth="1"/>
    <col min="6659" max="6659" width="18" customWidth="1"/>
    <col min="6660" max="6660" width="25.5" customWidth="1"/>
    <col min="6661" max="6661" width="13.125" bestFit="1" customWidth="1"/>
    <col min="6662" max="6664" width="13" customWidth="1"/>
    <col min="6665" max="6665" width="15.125" bestFit="1" customWidth="1"/>
    <col min="6668" max="6668" width="14" bestFit="1" customWidth="1"/>
    <col min="6669" max="6669" width="14.5" customWidth="1"/>
    <col min="6670" max="6670" width="7.25" bestFit="1" customWidth="1"/>
    <col min="6914" max="6914" width="33.25" customWidth="1"/>
    <col min="6915" max="6915" width="18" customWidth="1"/>
    <col min="6916" max="6916" width="25.5" customWidth="1"/>
    <col min="6917" max="6917" width="13.125" bestFit="1" customWidth="1"/>
    <col min="6918" max="6920" width="13" customWidth="1"/>
    <col min="6921" max="6921" width="15.125" bestFit="1" customWidth="1"/>
    <col min="6924" max="6924" width="14" bestFit="1" customWidth="1"/>
    <col min="6925" max="6925" width="14.5" customWidth="1"/>
    <col min="6926" max="6926" width="7.25" bestFit="1" customWidth="1"/>
    <col min="7170" max="7170" width="33.25" customWidth="1"/>
    <col min="7171" max="7171" width="18" customWidth="1"/>
    <col min="7172" max="7172" width="25.5" customWidth="1"/>
    <col min="7173" max="7173" width="13.125" bestFit="1" customWidth="1"/>
    <col min="7174" max="7176" width="13" customWidth="1"/>
    <col min="7177" max="7177" width="15.125" bestFit="1" customWidth="1"/>
    <col min="7180" max="7180" width="14" bestFit="1" customWidth="1"/>
    <col min="7181" max="7181" width="14.5" customWidth="1"/>
    <col min="7182" max="7182" width="7.25" bestFit="1" customWidth="1"/>
    <col min="7426" max="7426" width="33.25" customWidth="1"/>
    <col min="7427" max="7427" width="18" customWidth="1"/>
    <col min="7428" max="7428" width="25.5" customWidth="1"/>
    <col min="7429" max="7429" width="13.125" bestFit="1" customWidth="1"/>
    <col min="7430" max="7432" width="13" customWidth="1"/>
    <col min="7433" max="7433" width="15.125" bestFit="1" customWidth="1"/>
    <col min="7436" max="7436" width="14" bestFit="1" customWidth="1"/>
    <col min="7437" max="7437" width="14.5" customWidth="1"/>
    <col min="7438" max="7438" width="7.25" bestFit="1" customWidth="1"/>
    <col min="7682" max="7682" width="33.25" customWidth="1"/>
    <col min="7683" max="7683" width="18" customWidth="1"/>
    <col min="7684" max="7684" width="25.5" customWidth="1"/>
    <col min="7685" max="7685" width="13.125" bestFit="1" customWidth="1"/>
    <col min="7686" max="7688" width="13" customWidth="1"/>
    <col min="7689" max="7689" width="15.125" bestFit="1" customWidth="1"/>
    <col min="7692" max="7692" width="14" bestFit="1" customWidth="1"/>
    <col min="7693" max="7693" width="14.5" customWidth="1"/>
    <col min="7694" max="7694" width="7.25" bestFit="1" customWidth="1"/>
    <col min="7938" max="7938" width="33.25" customWidth="1"/>
    <col min="7939" max="7939" width="18" customWidth="1"/>
    <col min="7940" max="7940" width="25.5" customWidth="1"/>
    <col min="7941" max="7941" width="13.125" bestFit="1" customWidth="1"/>
    <col min="7942" max="7944" width="13" customWidth="1"/>
    <col min="7945" max="7945" width="15.125" bestFit="1" customWidth="1"/>
    <col min="7948" max="7948" width="14" bestFit="1" customWidth="1"/>
    <col min="7949" max="7949" width="14.5" customWidth="1"/>
    <col min="7950" max="7950" width="7.25" bestFit="1" customWidth="1"/>
    <col min="8194" max="8194" width="33.25" customWidth="1"/>
    <col min="8195" max="8195" width="18" customWidth="1"/>
    <col min="8196" max="8196" width="25.5" customWidth="1"/>
    <col min="8197" max="8197" width="13.125" bestFit="1" customWidth="1"/>
    <col min="8198" max="8200" width="13" customWidth="1"/>
    <col min="8201" max="8201" width="15.125" bestFit="1" customWidth="1"/>
    <col min="8204" max="8204" width="14" bestFit="1" customWidth="1"/>
    <col min="8205" max="8205" width="14.5" customWidth="1"/>
    <col min="8206" max="8206" width="7.25" bestFit="1" customWidth="1"/>
    <col min="8450" max="8450" width="33.25" customWidth="1"/>
    <col min="8451" max="8451" width="18" customWidth="1"/>
    <col min="8452" max="8452" width="25.5" customWidth="1"/>
    <col min="8453" max="8453" width="13.125" bestFit="1" customWidth="1"/>
    <col min="8454" max="8456" width="13" customWidth="1"/>
    <col min="8457" max="8457" width="15.125" bestFit="1" customWidth="1"/>
    <col min="8460" max="8460" width="14" bestFit="1" customWidth="1"/>
    <col min="8461" max="8461" width="14.5" customWidth="1"/>
    <col min="8462" max="8462" width="7.25" bestFit="1" customWidth="1"/>
    <col min="8706" max="8706" width="33.25" customWidth="1"/>
    <col min="8707" max="8707" width="18" customWidth="1"/>
    <col min="8708" max="8708" width="25.5" customWidth="1"/>
    <col min="8709" max="8709" width="13.125" bestFit="1" customWidth="1"/>
    <col min="8710" max="8712" width="13" customWidth="1"/>
    <col min="8713" max="8713" width="15.125" bestFit="1" customWidth="1"/>
    <col min="8716" max="8716" width="14" bestFit="1" customWidth="1"/>
    <col min="8717" max="8717" width="14.5" customWidth="1"/>
    <col min="8718" max="8718" width="7.25" bestFit="1" customWidth="1"/>
    <col min="8962" max="8962" width="33.25" customWidth="1"/>
    <col min="8963" max="8963" width="18" customWidth="1"/>
    <col min="8964" max="8964" width="25.5" customWidth="1"/>
    <col min="8965" max="8965" width="13.125" bestFit="1" customWidth="1"/>
    <col min="8966" max="8968" width="13" customWidth="1"/>
    <col min="8969" max="8969" width="15.125" bestFit="1" customWidth="1"/>
    <col min="8972" max="8972" width="14" bestFit="1" customWidth="1"/>
    <col min="8973" max="8973" width="14.5" customWidth="1"/>
    <col min="8974" max="8974" width="7.25" bestFit="1" customWidth="1"/>
    <col min="9218" max="9218" width="33.25" customWidth="1"/>
    <col min="9219" max="9219" width="18" customWidth="1"/>
    <col min="9220" max="9220" width="25.5" customWidth="1"/>
    <col min="9221" max="9221" width="13.125" bestFit="1" customWidth="1"/>
    <col min="9222" max="9224" width="13" customWidth="1"/>
    <col min="9225" max="9225" width="15.125" bestFit="1" customWidth="1"/>
    <col min="9228" max="9228" width="14" bestFit="1" customWidth="1"/>
    <col min="9229" max="9229" width="14.5" customWidth="1"/>
    <col min="9230" max="9230" width="7.25" bestFit="1" customWidth="1"/>
    <col min="9474" max="9474" width="33.25" customWidth="1"/>
    <col min="9475" max="9475" width="18" customWidth="1"/>
    <col min="9476" max="9476" width="25.5" customWidth="1"/>
    <col min="9477" max="9477" width="13.125" bestFit="1" customWidth="1"/>
    <col min="9478" max="9480" width="13" customWidth="1"/>
    <col min="9481" max="9481" width="15.125" bestFit="1" customWidth="1"/>
    <col min="9484" max="9484" width="14" bestFit="1" customWidth="1"/>
    <col min="9485" max="9485" width="14.5" customWidth="1"/>
    <col min="9486" max="9486" width="7.25" bestFit="1" customWidth="1"/>
    <col min="9730" max="9730" width="33.25" customWidth="1"/>
    <col min="9731" max="9731" width="18" customWidth="1"/>
    <col min="9732" max="9732" width="25.5" customWidth="1"/>
    <col min="9733" max="9733" width="13.125" bestFit="1" customWidth="1"/>
    <col min="9734" max="9736" width="13" customWidth="1"/>
    <col min="9737" max="9737" width="15.125" bestFit="1" customWidth="1"/>
    <col min="9740" max="9740" width="14" bestFit="1" customWidth="1"/>
    <col min="9741" max="9741" width="14.5" customWidth="1"/>
    <col min="9742" max="9742" width="7.25" bestFit="1" customWidth="1"/>
    <col min="9986" max="9986" width="33.25" customWidth="1"/>
    <col min="9987" max="9987" width="18" customWidth="1"/>
    <col min="9988" max="9988" width="25.5" customWidth="1"/>
    <col min="9989" max="9989" width="13.125" bestFit="1" customWidth="1"/>
    <col min="9990" max="9992" width="13" customWidth="1"/>
    <col min="9993" max="9993" width="15.125" bestFit="1" customWidth="1"/>
    <col min="9996" max="9996" width="14" bestFit="1" customWidth="1"/>
    <col min="9997" max="9997" width="14.5" customWidth="1"/>
    <col min="9998" max="9998" width="7.25" bestFit="1" customWidth="1"/>
    <col min="10242" max="10242" width="33.25" customWidth="1"/>
    <col min="10243" max="10243" width="18" customWidth="1"/>
    <col min="10244" max="10244" width="25.5" customWidth="1"/>
    <col min="10245" max="10245" width="13.125" bestFit="1" customWidth="1"/>
    <col min="10246" max="10248" width="13" customWidth="1"/>
    <col min="10249" max="10249" width="15.125" bestFit="1" customWidth="1"/>
    <col min="10252" max="10252" width="14" bestFit="1" customWidth="1"/>
    <col min="10253" max="10253" width="14.5" customWidth="1"/>
    <col min="10254" max="10254" width="7.25" bestFit="1" customWidth="1"/>
    <col min="10498" max="10498" width="33.25" customWidth="1"/>
    <col min="10499" max="10499" width="18" customWidth="1"/>
    <col min="10500" max="10500" width="25.5" customWidth="1"/>
    <col min="10501" max="10501" width="13.125" bestFit="1" customWidth="1"/>
    <col min="10502" max="10504" width="13" customWidth="1"/>
    <col min="10505" max="10505" width="15.125" bestFit="1" customWidth="1"/>
    <col min="10508" max="10508" width="14" bestFit="1" customWidth="1"/>
    <col min="10509" max="10509" width="14.5" customWidth="1"/>
    <col min="10510" max="10510" width="7.25" bestFit="1" customWidth="1"/>
    <col min="10754" max="10754" width="33.25" customWidth="1"/>
    <col min="10755" max="10755" width="18" customWidth="1"/>
    <col min="10756" max="10756" width="25.5" customWidth="1"/>
    <col min="10757" max="10757" width="13.125" bestFit="1" customWidth="1"/>
    <col min="10758" max="10760" width="13" customWidth="1"/>
    <col min="10761" max="10761" width="15.125" bestFit="1" customWidth="1"/>
    <col min="10764" max="10764" width="14" bestFit="1" customWidth="1"/>
    <col min="10765" max="10765" width="14.5" customWidth="1"/>
    <col min="10766" max="10766" width="7.25" bestFit="1" customWidth="1"/>
    <col min="11010" max="11010" width="33.25" customWidth="1"/>
    <col min="11011" max="11011" width="18" customWidth="1"/>
    <col min="11012" max="11012" width="25.5" customWidth="1"/>
    <col min="11013" max="11013" width="13.125" bestFit="1" customWidth="1"/>
    <col min="11014" max="11016" width="13" customWidth="1"/>
    <col min="11017" max="11017" width="15.125" bestFit="1" customWidth="1"/>
    <col min="11020" max="11020" width="14" bestFit="1" customWidth="1"/>
    <col min="11021" max="11021" width="14.5" customWidth="1"/>
    <col min="11022" max="11022" width="7.25" bestFit="1" customWidth="1"/>
    <col min="11266" max="11266" width="33.25" customWidth="1"/>
    <col min="11267" max="11267" width="18" customWidth="1"/>
    <col min="11268" max="11268" width="25.5" customWidth="1"/>
    <col min="11269" max="11269" width="13.125" bestFit="1" customWidth="1"/>
    <col min="11270" max="11272" width="13" customWidth="1"/>
    <col min="11273" max="11273" width="15.125" bestFit="1" customWidth="1"/>
    <col min="11276" max="11276" width="14" bestFit="1" customWidth="1"/>
    <col min="11277" max="11277" width="14.5" customWidth="1"/>
    <col min="11278" max="11278" width="7.25" bestFit="1" customWidth="1"/>
    <col min="11522" max="11522" width="33.25" customWidth="1"/>
    <col min="11523" max="11523" width="18" customWidth="1"/>
    <col min="11524" max="11524" width="25.5" customWidth="1"/>
    <col min="11525" max="11525" width="13.125" bestFit="1" customWidth="1"/>
    <col min="11526" max="11528" width="13" customWidth="1"/>
    <col min="11529" max="11529" width="15.125" bestFit="1" customWidth="1"/>
    <col min="11532" max="11532" width="14" bestFit="1" customWidth="1"/>
    <col min="11533" max="11533" width="14.5" customWidth="1"/>
    <col min="11534" max="11534" width="7.25" bestFit="1" customWidth="1"/>
    <col min="11778" max="11778" width="33.25" customWidth="1"/>
    <col min="11779" max="11779" width="18" customWidth="1"/>
    <col min="11780" max="11780" width="25.5" customWidth="1"/>
    <col min="11781" max="11781" width="13.125" bestFit="1" customWidth="1"/>
    <col min="11782" max="11784" width="13" customWidth="1"/>
    <col min="11785" max="11785" width="15.125" bestFit="1" customWidth="1"/>
    <col min="11788" max="11788" width="14" bestFit="1" customWidth="1"/>
    <col min="11789" max="11789" width="14.5" customWidth="1"/>
    <col min="11790" max="11790" width="7.25" bestFit="1" customWidth="1"/>
    <col min="12034" max="12034" width="33.25" customWidth="1"/>
    <col min="12035" max="12035" width="18" customWidth="1"/>
    <col min="12036" max="12036" width="25.5" customWidth="1"/>
    <col min="12037" max="12037" width="13.125" bestFit="1" customWidth="1"/>
    <col min="12038" max="12040" width="13" customWidth="1"/>
    <col min="12041" max="12041" width="15.125" bestFit="1" customWidth="1"/>
    <col min="12044" max="12044" width="14" bestFit="1" customWidth="1"/>
    <col min="12045" max="12045" width="14.5" customWidth="1"/>
    <col min="12046" max="12046" width="7.25" bestFit="1" customWidth="1"/>
    <col min="12290" max="12290" width="33.25" customWidth="1"/>
    <col min="12291" max="12291" width="18" customWidth="1"/>
    <col min="12292" max="12292" width="25.5" customWidth="1"/>
    <col min="12293" max="12293" width="13.125" bestFit="1" customWidth="1"/>
    <col min="12294" max="12296" width="13" customWidth="1"/>
    <col min="12297" max="12297" width="15.125" bestFit="1" customWidth="1"/>
    <col min="12300" max="12300" width="14" bestFit="1" customWidth="1"/>
    <col min="12301" max="12301" width="14.5" customWidth="1"/>
    <col min="12302" max="12302" width="7.25" bestFit="1" customWidth="1"/>
    <col min="12546" max="12546" width="33.25" customWidth="1"/>
    <col min="12547" max="12547" width="18" customWidth="1"/>
    <col min="12548" max="12548" width="25.5" customWidth="1"/>
    <col min="12549" max="12549" width="13.125" bestFit="1" customWidth="1"/>
    <col min="12550" max="12552" width="13" customWidth="1"/>
    <col min="12553" max="12553" width="15.125" bestFit="1" customWidth="1"/>
    <col min="12556" max="12556" width="14" bestFit="1" customWidth="1"/>
    <col min="12557" max="12557" width="14.5" customWidth="1"/>
    <col min="12558" max="12558" width="7.25" bestFit="1" customWidth="1"/>
    <col min="12802" max="12802" width="33.25" customWidth="1"/>
    <col min="12803" max="12803" width="18" customWidth="1"/>
    <col min="12804" max="12804" width="25.5" customWidth="1"/>
    <col min="12805" max="12805" width="13.125" bestFit="1" customWidth="1"/>
    <col min="12806" max="12808" width="13" customWidth="1"/>
    <col min="12809" max="12809" width="15.125" bestFit="1" customWidth="1"/>
    <col min="12812" max="12812" width="14" bestFit="1" customWidth="1"/>
    <col min="12813" max="12813" width="14.5" customWidth="1"/>
    <col min="12814" max="12814" width="7.25" bestFit="1" customWidth="1"/>
    <col min="13058" max="13058" width="33.25" customWidth="1"/>
    <col min="13059" max="13059" width="18" customWidth="1"/>
    <col min="13060" max="13060" width="25.5" customWidth="1"/>
    <col min="13061" max="13061" width="13.125" bestFit="1" customWidth="1"/>
    <col min="13062" max="13064" width="13" customWidth="1"/>
    <col min="13065" max="13065" width="15.125" bestFit="1" customWidth="1"/>
    <col min="13068" max="13068" width="14" bestFit="1" customWidth="1"/>
    <col min="13069" max="13069" width="14.5" customWidth="1"/>
    <col min="13070" max="13070" width="7.25" bestFit="1" customWidth="1"/>
    <col min="13314" max="13314" width="33.25" customWidth="1"/>
    <col min="13315" max="13315" width="18" customWidth="1"/>
    <col min="13316" max="13316" width="25.5" customWidth="1"/>
    <col min="13317" max="13317" width="13.125" bestFit="1" customWidth="1"/>
    <col min="13318" max="13320" width="13" customWidth="1"/>
    <col min="13321" max="13321" width="15.125" bestFit="1" customWidth="1"/>
    <col min="13324" max="13324" width="14" bestFit="1" customWidth="1"/>
    <col min="13325" max="13325" width="14.5" customWidth="1"/>
    <col min="13326" max="13326" width="7.25" bestFit="1" customWidth="1"/>
    <col min="13570" max="13570" width="33.25" customWidth="1"/>
    <col min="13571" max="13571" width="18" customWidth="1"/>
    <col min="13572" max="13572" width="25.5" customWidth="1"/>
    <col min="13573" max="13573" width="13.125" bestFit="1" customWidth="1"/>
    <col min="13574" max="13576" width="13" customWidth="1"/>
    <col min="13577" max="13577" width="15.125" bestFit="1" customWidth="1"/>
    <col min="13580" max="13580" width="14" bestFit="1" customWidth="1"/>
    <col min="13581" max="13581" width="14.5" customWidth="1"/>
    <col min="13582" max="13582" width="7.25" bestFit="1" customWidth="1"/>
    <col min="13826" max="13826" width="33.25" customWidth="1"/>
    <col min="13827" max="13827" width="18" customWidth="1"/>
    <col min="13828" max="13828" width="25.5" customWidth="1"/>
    <col min="13829" max="13829" width="13.125" bestFit="1" customWidth="1"/>
    <col min="13830" max="13832" width="13" customWidth="1"/>
    <col min="13833" max="13833" width="15.125" bestFit="1" customWidth="1"/>
    <col min="13836" max="13836" width="14" bestFit="1" customWidth="1"/>
    <col min="13837" max="13837" width="14.5" customWidth="1"/>
    <col min="13838" max="13838" width="7.25" bestFit="1" customWidth="1"/>
    <col min="14082" max="14082" width="33.25" customWidth="1"/>
    <col min="14083" max="14083" width="18" customWidth="1"/>
    <col min="14084" max="14084" width="25.5" customWidth="1"/>
    <col min="14085" max="14085" width="13.125" bestFit="1" customWidth="1"/>
    <col min="14086" max="14088" width="13" customWidth="1"/>
    <col min="14089" max="14089" width="15.125" bestFit="1" customWidth="1"/>
    <col min="14092" max="14092" width="14" bestFit="1" customWidth="1"/>
    <col min="14093" max="14093" width="14.5" customWidth="1"/>
    <col min="14094" max="14094" width="7.25" bestFit="1" customWidth="1"/>
    <col min="14338" max="14338" width="33.25" customWidth="1"/>
    <col min="14339" max="14339" width="18" customWidth="1"/>
    <col min="14340" max="14340" width="25.5" customWidth="1"/>
    <col min="14341" max="14341" width="13.125" bestFit="1" customWidth="1"/>
    <col min="14342" max="14344" width="13" customWidth="1"/>
    <col min="14345" max="14345" width="15.125" bestFit="1" customWidth="1"/>
    <col min="14348" max="14348" width="14" bestFit="1" customWidth="1"/>
    <col min="14349" max="14349" width="14.5" customWidth="1"/>
    <col min="14350" max="14350" width="7.25" bestFit="1" customWidth="1"/>
    <col min="14594" max="14594" width="33.25" customWidth="1"/>
    <col min="14595" max="14595" width="18" customWidth="1"/>
    <col min="14596" max="14596" width="25.5" customWidth="1"/>
    <col min="14597" max="14597" width="13.125" bestFit="1" customWidth="1"/>
    <col min="14598" max="14600" width="13" customWidth="1"/>
    <col min="14601" max="14601" width="15.125" bestFit="1" customWidth="1"/>
    <col min="14604" max="14604" width="14" bestFit="1" customWidth="1"/>
    <col min="14605" max="14605" width="14.5" customWidth="1"/>
    <col min="14606" max="14606" width="7.25" bestFit="1" customWidth="1"/>
    <col min="14850" max="14850" width="33.25" customWidth="1"/>
    <col min="14851" max="14851" width="18" customWidth="1"/>
    <col min="14852" max="14852" width="25.5" customWidth="1"/>
    <col min="14853" max="14853" width="13.125" bestFit="1" customWidth="1"/>
    <col min="14854" max="14856" width="13" customWidth="1"/>
    <col min="14857" max="14857" width="15.125" bestFit="1" customWidth="1"/>
    <col min="14860" max="14860" width="14" bestFit="1" customWidth="1"/>
    <col min="14861" max="14861" width="14.5" customWidth="1"/>
    <col min="14862" max="14862" width="7.25" bestFit="1" customWidth="1"/>
    <col min="15106" max="15106" width="33.25" customWidth="1"/>
    <col min="15107" max="15107" width="18" customWidth="1"/>
    <col min="15108" max="15108" width="25.5" customWidth="1"/>
    <col min="15109" max="15109" width="13.125" bestFit="1" customWidth="1"/>
    <col min="15110" max="15112" width="13" customWidth="1"/>
    <col min="15113" max="15113" width="15.125" bestFit="1" customWidth="1"/>
    <col min="15116" max="15116" width="14" bestFit="1" customWidth="1"/>
    <col min="15117" max="15117" width="14.5" customWidth="1"/>
    <col min="15118" max="15118" width="7.25" bestFit="1" customWidth="1"/>
    <col min="15362" max="15362" width="33.25" customWidth="1"/>
    <col min="15363" max="15363" width="18" customWidth="1"/>
    <col min="15364" max="15364" width="25.5" customWidth="1"/>
    <col min="15365" max="15365" width="13.125" bestFit="1" customWidth="1"/>
    <col min="15366" max="15368" width="13" customWidth="1"/>
    <col min="15369" max="15369" width="15.125" bestFit="1" customWidth="1"/>
    <col min="15372" max="15372" width="14" bestFit="1" customWidth="1"/>
    <col min="15373" max="15373" width="14.5" customWidth="1"/>
    <col min="15374" max="15374" width="7.25" bestFit="1" customWidth="1"/>
    <col min="15618" max="15618" width="33.25" customWidth="1"/>
    <col min="15619" max="15619" width="18" customWidth="1"/>
    <col min="15620" max="15620" width="25.5" customWidth="1"/>
    <col min="15621" max="15621" width="13.125" bestFit="1" customWidth="1"/>
    <col min="15622" max="15624" width="13" customWidth="1"/>
    <col min="15625" max="15625" width="15.125" bestFit="1" customWidth="1"/>
    <col min="15628" max="15628" width="14" bestFit="1" customWidth="1"/>
    <col min="15629" max="15629" width="14.5" customWidth="1"/>
    <col min="15630" max="15630" width="7.25" bestFit="1" customWidth="1"/>
    <col min="15874" max="15874" width="33.25" customWidth="1"/>
    <col min="15875" max="15875" width="18" customWidth="1"/>
    <col min="15876" max="15876" width="25.5" customWidth="1"/>
    <col min="15877" max="15877" width="13.125" bestFit="1" customWidth="1"/>
    <col min="15878" max="15880" width="13" customWidth="1"/>
    <col min="15881" max="15881" width="15.125" bestFit="1" customWidth="1"/>
    <col min="15884" max="15884" width="14" bestFit="1" customWidth="1"/>
    <col min="15885" max="15885" width="14.5" customWidth="1"/>
    <col min="15886" max="15886" width="7.25" bestFit="1" customWidth="1"/>
    <col min="16130" max="16130" width="33.25" customWidth="1"/>
    <col min="16131" max="16131" width="18" customWidth="1"/>
    <col min="16132" max="16132" width="25.5" customWidth="1"/>
    <col min="16133" max="16133" width="13.125" bestFit="1" customWidth="1"/>
    <col min="16134" max="16136" width="13" customWidth="1"/>
    <col min="16137" max="16137" width="15.125" bestFit="1" customWidth="1"/>
    <col min="16140" max="16140" width="14" bestFit="1" customWidth="1"/>
    <col min="16141" max="16141" width="14.5" customWidth="1"/>
    <col min="16142" max="16142" width="7.25" bestFit="1" customWidth="1"/>
  </cols>
  <sheetData>
    <row r="1" spans="1:16">
      <c r="A1" t="s">
        <v>0</v>
      </c>
      <c r="B1" s="1" t="str">
        <f>'[10]23愛知県　電気購入額+配慮契約＋売却額'!B6</f>
        <v>愛知県</v>
      </c>
      <c r="I1" t="s">
        <v>1</v>
      </c>
    </row>
    <row r="2" spans="1:16" ht="54" customHeight="1">
      <c r="B2" s="4"/>
      <c r="E2" s="813" t="s">
        <v>2</v>
      </c>
      <c r="F2" s="813"/>
      <c r="G2" s="814"/>
      <c r="H2" s="5">
        <f>SUMIF(E8:E357,"PPS",H8:H357)</f>
        <v>2824556.031</v>
      </c>
      <c r="I2" s="6"/>
      <c r="J2" s="3"/>
    </row>
    <row r="3" spans="1:16" ht="57" customHeight="1">
      <c r="B3" s="2"/>
      <c r="E3" s="815" t="s">
        <v>3</v>
      </c>
      <c r="F3" s="815"/>
      <c r="G3" s="816"/>
      <c r="H3" s="5">
        <f>M7</f>
        <v>481633.72699999996</v>
      </c>
      <c r="I3" s="6"/>
      <c r="J3" s="7"/>
    </row>
    <row r="4" spans="1:16" s="7" customFormat="1" ht="55.5" customHeight="1">
      <c r="B4" s="8"/>
      <c r="E4" s="817" t="s">
        <v>4</v>
      </c>
      <c r="F4" s="817"/>
      <c r="G4" s="817"/>
      <c r="H4" s="9">
        <f>H3/I7</f>
        <v>1</v>
      </c>
      <c r="I4" s="6"/>
      <c r="K4" s="10"/>
      <c r="L4" s="10"/>
      <c r="M4" s="139"/>
    </row>
    <row r="5" spans="1:16" s="2" customFormat="1" ht="17.25" customHeight="1">
      <c r="B5" s="11"/>
      <c r="E5" s="12"/>
      <c r="F5" s="12"/>
      <c r="G5" s="12"/>
      <c r="H5" s="13"/>
      <c r="I5" s="14"/>
      <c r="J5" s="11"/>
      <c r="K5" s="15"/>
      <c r="L5" s="15"/>
      <c r="M5" s="49"/>
    </row>
    <row r="6" spans="1:16" ht="54">
      <c r="A6" s="16" t="s">
        <v>5</v>
      </c>
      <c r="B6" s="17" t="s">
        <v>6</v>
      </c>
      <c r="C6" s="17" t="s">
        <v>7</v>
      </c>
      <c r="D6" s="17" t="s">
        <v>8</v>
      </c>
      <c r="E6" s="18" t="s">
        <v>9</v>
      </c>
      <c r="F6" s="17" t="s">
        <v>10</v>
      </c>
      <c r="G6" s="19" t="s">
        <v>11</v>
      </c>
      <c r="H6" s="18" t="s">
        <v>12</v>
      </c>
      <c r="I6" s="18" t="s">
        <v>13</v>
      </c>
      <c r="J6" s="18" t="s">
        <v>14</v>
      </c>
      <c r="K6" s="18" t="s">
        <v>15</v>
      </c>
      <c r="L6" s="18" t="s">
        <v>16</v>
      </c>
      <c r="M6" s="101" t="s">
        <v>17</v>
      </c>
    </row>
    <row r="7" spans="1:16" s="21" customFormat="1" ht="14.25" thickBot="1">
      <c r="B7" s="22" t="s">
        <v>18</v>
      </c>
      <c r="C7" s="22"/>
      <c r="D7" s="22"/>
      <c r="E7" s="22"/>
      <c r="F7" s="22"/>
      <c r="G7" s="22"/>
      <c r="H7" s="23">
        <f>SUM(H8:H357)</f>
        <v>3416743.5639999993</v>
      </c>
      <c r="I7" s="23">
        <f>SUM(I8:I357)</f>
        <v>481633.72699999996</v>
      </c>
      <c r="J7" s="24">
        <f>H7/I7</f>
        <v>7.0940703951158293</v>
      </c>
      <c r="K7" s="25">
        <f>SUM(K8:K357)</f>
        <v>58357</v>
      </c>
      <c r="L7" s="26">
        <f>SUM(L8:L357)</f>
        <v>235443130</v>
      </c>
      <c r="M7" s="780">
        <f>SUM(M8:M357)</f>
        <v>481633.72699999996</v>
      </c>
    </row>
    <row r="8" spans="1:16" ht="14.25" thickTop="1">
      <c r="A8">
        <v>1</v>
      </c>
      <c r="B8" s="777" t="s">
        <v>1792</v>
      </c>
      <c r="C8" s="35" t="s">
        <v>1793</v>
      </c>
      <c r="D8" s="40" t="s">
        <v>717</v>
      </c>
      <c r="E8" s="40" t="s">
        <v>54</v>
      </c>
      <c r="F8" s="35" t="s">
        <v>1794</v>
      </c>
      <c r="G8" s="38">
        <v>7</v>
      </c>
      <c r="H8" s="38">
        <v>43269.813999999998</v>
      </c>
      <c r="I8" s="41">
        <v>0</v>
      </c>
      <c r="J8" s="9" t="e">
        <f>H8/I8</f>
        <v>#DIV/0!</v>
      </c>
      <c r="K8" s="417">
        <v>1000</v>
      </c>
      <c r="L8" s="417">
        <v>2335000</v>
      </c>
      <c r="M8" s="5">
        <v>0</v>
      </c>
      <c r="O8">
        <f>H8/1000</f>
        <v>43.269813999999997</v>
      </c>
      <c r="P8">
        <f>I8/1000</f>
        <v>0</v>
      </c>
    </row>
    <row r="9" spans="1:16">
      <c r="A9">
        <v>2</v>
      </c>
      <c r="B9" s="777" t="s">
        <v>1795</v>
      </c>
      <c r="C9" s="35" t="s">
        <v>1793</v>
      </c>
      <c r="D9" s="40" t="s">
        <v>717</v>
      </c>
      <c r="E9" s="40" t="s">
        <v>54</v>
      </c>
      <c r="F9" s="35" t="s">
        <v>1794</v>
      </c>
      <c r="G9" s="38">
        <v>7</v>
      </c>
      <c r="H9" s="38">
        <v>43378</v>
      </c>
      <c r="I9" s="41">
        <v>0</v>
      </c>
      <c r="J9" s="9" t="e">
        <f>H9/I9</f>
        <v>#DIV/0!</v>
      </c>
      <c r="K9" s="417">
        <v>1000</v>
      </c>
      <c r="L9" s="417">
        <v>2384000</v>
      </c>
      <c r="M9" s="5">
        <v>0</v>
      </c>
      <c r="O9">
        <f t="shared" ref="O9:P47" si="0">H9/1000</f>
        <v>43.378</v>
      </c>
      <c r="P9">
        <f t="shared" si="0"/>
        <v>0</v>
      </c>
    </row>
    <row r="10" spans="1:16">
      <c r="A10">
        <v>3</v>
      </c>
      <c r="B10" s="777" t="s">
        <v>1796</v>
      </c>
      <c r="C10" s="35" t="s">
        <v>1793</v>
      </c>
      <c r="D10" s="347" t="s">
        <v>717</v>
      </c>
      <c r="E10" s="40" t="s">
        <v>54</v>
      </c>
      <c r="F10" s="35" t="s">
        <v>1794</v>
      </c>
      <c r="G10" s="38">
        <v>7</v>
      </c>
      <c r="H10" s="38">
        <v>23805.871999999999</v>
      </c>
      <c r="I10" s="38">
        <v>0</v>
      </c>
      <c r="J10" s="9" t="e">
        <f>H10/I10</f>
        <v>#DIV/0!</v>
      </c>
      <c r="K10" s="417">
        <v>900</v>
      </c>
      <c r="L10" s="778">
        <v>1217000</v>
      </c>
      <c r="M10" s="5">
        <v>0</v>
      </c>
      <c r="O10">
        <f t="shared" si="0"/>
        <v>23.805872000000001</v>
      </c>
      <c r="P10">
        <f t="shared" si="0"/>
        <v>0</v>
      </c>
    </row>
    <row r="11" spans="1:16">
      <c r="A11">
        <v>4</v>
      </c>
      <c r="B11" s="777" t="s">
        <v>1797</v>
      </c>
      <c r="C11" s="35" t="s">
        <v>1793</v>
      </c>
      <c r="D11" s="40" t="s">
        <v>718</v>
      </c>
      <c r="E11" s="40" t="s">
        <v>54</v>
      </c>
      <c r="F11" s="35" t="s">
        <v>1794</v>
      </c>
      <c r="G11" s="35">
        <v>5</v>
      </c>
      <c r="H11" s="38">
        <v>75290.667000000001</v>
      </c>
      <c r="I11" s="41">
        <v>0</v>
      </c>
      <c r="J11" s="9" t="e">
        <f t="shared" ref="J11:J74" si="1">H11/I11</f>
        <v>#DIV/0!</v>
      </c>
      <c r="K11" s="418">
        <v>1250</v>
      </c>
      <c r="L11" s="418">
        <v>4334000</v>
      </c>
      <c r="M11" s="5">
        <v>0</v>
      </c>
      <c r="O11">
        <f t="shared" si="0"/>
        <v>75.290666999999999</v>
      </c>
      <c r="P11">
        <f t="shared" si="0"/>
        <v>0</v>
      </c>
    </row>
    <row r="12" spans="1:16">
      <c r="A12">
        <v>5</v>
      </c>
      <c r="B12" s="777" t="s">
        <v>1798</v>
      </c>
      <c r="C12" s="35" t="s">
        <v>228</v>
      </c>
      <c r="D12" s="103" t="s">
        <v>1100</v>
      </c>
      <c r="E12" s="40" t="s">
        <v>54</v>
      </c>
      <c r="F12" s="35" t="s">
        <v>1794</v>
      </c>
      <c r="G12" s="35">
        <v>8</v>
      </c>
      <c r="H12" s="38">
        <v>17079.937000000002</v>
      </c>
      <c r="I12" s="41">
        <v>0</v>
      </c>
      <c r="J12" s="9" t="e">
        <f t="shared" si="1"/>
        <v>#DIV/0!</v>
      </c>
      <c r="K12" s="418">
        <v>900</v>
      </c>
      <c r="L12" s="418">
        <v>795264</v>
      </c>
      <c r="M12" s="5">
        <v>0</v>
      </c>
      <c r="O12">
        <f t="shared" si="0"/>
        <v>17.079937000000001</v>
      </c>
      <c r="P12">
        <f t="shared" si="0"/>
        <v>0</v>
      </c>
    </row>
    <row r="13" spans="1:16" s="42" customFormat="1">
      <c r="A13" s="42">
        <v>6</v>
      </c>
      <c r="B13" s="777" t="s">
        <v>1799</v>
      </c>
      <c r="C13" s="35" t="s">
        <v>228</v>
      </c>
      <c r="D13" s="40" t="s">
        <v>718</v>
      </c>
      <c r="E13" s="40" t="s">
        <v>54</v>
      </c>
      <c r="F13" s="35" t="s">
        <v>1794</v>
      </c>
      <c r="G13" s="35">
        <v>5</v>
      </c>
      <c r="H13" s="38">
        <v>27039.48</v>
      </c>
      <c r="I13" s="41">
        <v>0</v>
      </c>
      <c r="J13" s="43" t="e">
        <f t="shared" si="1"/>
        <v>#DIV/0!</v>
      </c>
      <c r="K13" s="779">
        <v>600</v>
      </c>
      <c r="L13" s="779">
        <v>1413000</v>
      </c>
      <c r="M13" s="5">
        <v>0</v>
      </c>
      <c r="O13">
        <f t="shared" si="0"/>
        <v>27.039480000000001</v>
      </c>
      <c r="P13">
        <f t="shared" si="0"/>
        <v>0</v>
      </c>
    </row>
    <row r="14" spans="1:16" s="42" customFormat="1">
      <c r="A14" s="42">
        <v>7</v>
      </c>
      <c r="B14" s="777" t="s">
        <v>1800</v>
      </c>
      <c r="C14" s="35" t="s">
        <v>228</v>
      </c>
      <c r="D14" s="347" t="s">
        <v>293</v>
      </c>
      <c r="E14" s="40" t="s">
        <v>54</v>
      </c>
      <c r="F14" s="35" t="s">
        <v>1794</v>
      </c>
      <c r="G14" s="35">
        <v>5</v>
      </c>
      <c r="H14" s="38">
        <v>29662.149000000001</v>
      </c>
      <c r="I14" s="38">
        <v>0</v>
      </c>
      <c r="J14" s="43" t="e">
        <f t="shared" si="1"/>
        <v>#DIV/0!</v>
      </c>
      <c r="K14" s="779">
        <v>500</v>
      </c>
      <c r="L14" s="779">
        <v>1680600</v>
      </c>
      <c r="M14" s="5">
        <v>0</v>
      </c>
      <c r="O14">
        <f t="shared" si="0"/>
        <v>29.662149000000003</v>
      </c>
      <c r="P14">
        <f t="shared" si="0"/>
        <v>0</v>
      </c>
    </row>
    <row r="15" spans="1:16">
      <c r="A15">
        <v>8</v>
      </c>
      <c r="B15" s="777" t="s">
        <v>1801</v>
      </c>
      <c r="C15" s="35" t="s">
        <v>1802</v>
      </c>
      <c r="D15" s="40" t="s">
        <v>1803</v>
      </c>
      <c r="E15" s="40" t="s">
        <v>54</v>
      </c>
      <c r="F15" s="35" t="s">
        <v>1794</v>
      </c>
      <c r="G15" s="35">
        <v>2</v>
      </c>
      <c r="H15" s="38">
        <v>0</v>
      </c>
      <c r="I15" s="41">
        <v>0</v>
      </c>
      <c r="J15" s="9" t="e">
        <f t="shared" si="1"/>
        <v>#DIV/0!</v>
      </c>
      <c r="K15" s="779">
        <v>3300</v>
      </c>
      <c r="L15" s="779">
        <v>11380708</v>
      </c>
      <c r="M15" s="5">
        <v>0</v>
      </c>
      <c r="O15">
        <f t="shared" si="0"/>
        <v>0</v>
      </c>
      <c r="P15">
        <f t="shared" si="0"/>
        <v>0</v>
      </c>
    </row>
    <row r="16" spans="1:16">
      <c r="A16">
        <v>9</v>
      </c>
      <c r="B16" s="40" t="s">
        <v>1804</v>
      </c>
      <c r="C16" s="17" t="s">
        <v>1802</v>
      </c>
      <c r="D16" s="35" t="s">
        <v>717</v>
      </c>
      <c r="E16" s="40" t="s">
        <v>54</v>
      </c>
      <c r="F16" s="35" t="s">
        <v>1794</v>
      </c>
      <c r="G16" s="19">
        <v>7</v>
      </c>
      <c r="H16" s="33">
        <v>21927.667000000001</v>
      </c>
      <c r="I16" s="30">
        <v>0</v>
      </c>
      <c r="J16" s="43" t="e">
        <f t="shared" si="1"/>
        <v>#DIV/0!</v>
      </c>
      <c r="K16" s="779">
        <v>600</v>
      </c>
      <c r="L16" s="779">
        <v>1188000</v>
      </c>
      <c r="M16" s="5">
        <v>0</v>
      </c>
      <c r="O16">
        <f t="shared" si="0"/>
        <v>21.927667</v>
      </c>
      <c r="P16">
        <f t="shared" si="0"/>
        <v>0</v>
      </c>
    </row>
    <row r="17" spans="1:16">
      <c r="A17">
        <v>10</v>
      </c>
      <c r="B17" s="40" t="s">
        <v>1805</v>
      </c>
      <c r="C17" s="17" t="s">
        <v>719</v>
      </c>
      <c r="D17" s="35" t="s">
        <v>282</v>
      </c>
      <c r="E17" s="40" t="s">
        <v>54</v>
      </c>
      <c r="F17" s="35" t="s">
        <v>1794</v>
      </c>
      <c r="G17" s="19">
        <v>3</v>
      </c>
      <c r="H17" s="33">
        <v>39208.012000000002</v>
      </c>
      <c r="I17" s="30">
        <v>0</v>
      </c>
      <c r="J17" s="43" t="e">
        <f t="shared" si="1"/>
        <v>#DIV/0!</v>
      </c>
      <c r="K17" s="418">
        <v>920</v>
      </c>
      <c r="L17" s="418">
        <v>2043000</v>
      </c>
      <c r="M17" s="5">
        <v>0</v>
      </c>
      <c r="O17">
        <f t="shared" si="0"/>
        <v>39.208012000000004</v>
      </c>
      <c r="P17">
        <f t="shared" si="0"/>
        <v>0</v>
      </c>
    </row>
    <row r="18" spans="1:16">
      <c r="A18">
        <v>11</v>
      </c>
      <c r="B18" s="40" t="s">
        <v>1806</v>
      </c>
      <c r="C18" s="17" t="s">
        <v>89</v>
      </c>
      <c r="D18" s="35" t="s">
        <v>293</v>
      </c>
      <c r="E18" s="40" t="s">
        <v>54</v>
      </c>
      <c r="F18" s="35" t="s">
        <v>1794</v>
      </c>
      <c r="G18" s="19">
        <v>5</v>
      </c>
      <c r="H18" s="33">
        <v>28470.366999999998</v>
      </c>
      <c r="I18" s="30">
        <v>0</v>
      </c>
      <c r="J18" s="9" t="e">
        <f t="shared" si="1"/>
        <v>#DIV/0!</v>
      </c>
      <c r="K18" s="418">
        <v>1000</v>
      </c>
      <c r="L18" s="418">
        <v>987000</v>
      </c>
      <c r="M18" s="5">
        <v>0</v>
      </c>
      <c r="O18">
        <f t="shared" si="0"/>
        <v>28.470367</v>
      </c>
      <c r="P18">
        <f t="shared" si="0"/>
        <v>0</v>
      </c>
    </row>
    <row r="19" spans="1:16">
      <c r="A19">
        <v>12</v>
      </c>
      <c r="B19" s="103" t="s">
        <v>1807</v>
      </c>
      <c r="C19" s="17" t="s">
        <v>89</v>
      </c>
      <c r="D19" s="35" t="s">
        <v>718</v>
      </c>
      <c r="E19" s="40" t="s">
        <v>54</v>
      </c>
      <c r="F19" s="35" t="s">
        <v>1794</v>
      </c>
      <c r="G19" s="19">
        <v>5</v>
      </c>
      <c r="H19" s="33">
        <v>136630.44200000001</v>
      </c>
      <c r="I19" s="30">
        <v>0</v>
      </c>
      <c r="J19" s="43" t="e">
        <f t="shared" si="1"/>
        <v>#DIV/0!</v>
      </c>
      <c r="K19" s="418">
        <v>2300</v>
      </c>
      <c r="L19" s="418">
        <v>8929410</v>
      </c>
      <c r="M19" s="5">
        <v>0</v>
      </c>
      <c r="O19">
        <f t="shared" si="0"/>
        <v>136.63044200000002</v>
      </c>
      <c r="P19">
        <f t="shared" si="0"/>
        <v>0</v>
      </c>
    </row>
    <row r="20" spans="1:16">
      <c r="A20">
        <v>13</v>
      </c>
      <c r="B20" s="103" t="s">
        <v>1808</v>
      </c>
      <c r="C20" s="17" t="s">
        <v>89</v>
      </c>
      <c r="D20" s="35" t="s">
        <v>293</v>
      </c>
      <c r="E20" s="40" t="s">
        <v>54</v>
      </c>
      <c r="F20" s="35" t="s">
        <v>1794</v>
      </c>
      <c r="G20" s="19">
        <v>3</v>
      </c>
      <c r="H20" s="33">
        <v>30832.925999999999</v>
      </c>
      <c r="I20" s="30">
        <v>0</v>
      </c>
      <c r="J20" s="9" t="e">
        <f t="shared" si="1"/>
        <v>#DIV/0!</v>
      </c>
      <c r="K20" s="418">
        <v>700</v>
      </c>
      <c r="L20" s="418">
        <v>1718000</v>
      </c>
      <c r="M20" s="5">
        <v>0</v>
      </c>
      <c r="O20">
        <f t="shared" si="0"/>
        <v>30.832926</v>
      </c>
      <c r="P20">
        <f t="shared" si="0"/>
        <v>0</v>
      </c>
    </row>
    <row r="21" spans="1:16">
      <c r="A21">
        <v>14</v>
      </c>
      <c r="B21" s="103" t="s">
        <v>1809</v>
      </c>
      <c r="C21" s="17" t="s">
        <v>270</v>
      </c>
      <c r="D21" s="35" t="s">
        <v>718</v>
      </c>
      <c r="E21" s="40" t="s">
        <v>54</v>
      </c>
      <c r="F21" s="35" t="s">
        <v>1794</v>
      </c>
      <c r="G21" s="19">
        <v>3</v>
      </c>
      <c r="H21" s="33">
        <v>98270.585000000006</v>
      </c>
      <c r="I21" s="30">
        <v>0</v>
      </c>
      <c r="J21" s="9" t="e">
        <f t="shared" si="1"/>
        <v>#DIV/0!</v>
      </c>
      <c r="K21" s="418">
        <v>1400</v>
      </c>
      <c r="L21" s="418">
        <v>5803939</v>
      </c>
      <c r="M21" s="5">
        <v>0</v>
      </c>
      <c r="O21">
        <f t="shared" si="0"/>
        <v>98.270585000000011</v>
      </c>
      <c r="P21">
        <f t="shared" si="0"/>
        <v>0</v>
      </c>
    </row>
    <row r="22" spans="1:16">
      <c r="A22">
        <v>15</v>
      </c>
      <c r="B22" s="103" t="s">
        <v>1810</v>
      </c>
      <c r="C22" s="17" t="s">
        <v>1811</v>
      </c>
      <c r="D22" s="35" t="s">
        <v>1803</v>
      </c>
      <c r="E22" s="40" t="s">
        <v>54</v>
      </c>
      <c r="F22" s="35" t="s">
        <v>1794</v>
      </c>
      <c r="G22" s="19">
        <v>5</v>
      </c>
      <c r="H22" s="33">
        <v>0</v>
      </c>
      <c r="I22" s="30">
        <v>0</v>
      </c>
      <c r="J22" s="43" t="e">
        <f t="shared" si="1"/>
        <v>#DIV/0!</v>
      </c>
      <c r="K22" s="418">
        <v>680</v>
      </c>
      <c r="L22" s="418">
        <v>2059000</v>
      </c>
      <c r="M22" s="5">
        <v>0</v>
      </c>
      <c r="O22">
        <f t="shared" si="0"/>
        <v>0</v>
      </c>
      <c r="P22">
        <f t="shared" si="0"/>
        <v>0</v>
      </c>
    </row>
    <row r="23" spans="1:16">
      <c r="A23" s="42">
        <v>16</v>
      </c>
      <c r="B23" s="103" t="s">
        <v>1812</v>
      </c>
      <c r="C23" s="17" t="s">
        <v>1811</v>
      </c>
      <c r="D23" s="35" t="s">
        <v>293</v>
      </c>
      <c r="E23" s="40" t="s">
        <v>54</v>
      </c>
      <c r="F23" s="35" t="s">
        <v>1794</v>
      </c>
      <c r="G23" s="19">
        <v>3</v>
      </c>
      <c r="H23" s="33">
        <v>0</v>
      </c>
      <c r="I23" s="30">
        <v>0</v>
      </c>
      <c r="J23" s="43" t="e">
        <f t="shared" si="1"/>
        <v>#DIV/0!</v>
      </c>
      <c r="K23" s="418">
        <v>369</v>
      </c>
      <c r="L23" s="418">
        <v>828892</v>
      </c>
      <c r="M23" s="5">
        <v>0</v>
      </c>
      <c r="O23">
        <f t="shared" si="0"/>
        <v>0</v>
      </c>
      <c r="P23">
        <f t="shared" si="0"/>
        <v>0</v>
      </c>
    </row>
    <row r="24" spans="1:16">
      <c r="A24" s="42">
        <v>17</v>
      </c>
      <c r="B24" s="103" t="s">
        <v>1813</v>
      </c>
      <c r="C24" s="17" t="s">
        <v>134</v>
      </c>
      <c r="D24" s="35" t="s">
        <v>282</v>
      </c>
      <c r="E24" s="40" t="s">
        <v>54</v>
      </c>
      <c r="F24" s="35" t="s">
        <v>1794</v>
      </c>
      <c r="G24" s="19">
        <v>4</v>
      </c>
      <c r="H24" s="33">
        <v>0</v>
      </c>
      <c r="I24" s="30">
        <v>0</v>
      </c>
      <c r="J24" s="9" t="e">
        <f t="shared" si="1"/>
        <v>#DIV/0!</v>
      </c>
      <c r="K24" s="418">
        <v>58</v>
      </c>
      <c r="L24" s="418">
        <v>108193</v>
      </c>
      <c r="M24" s="5">
        <v>0</v>
      </c>
      <c r="O24">
        <f t="shared" si="0"/>
        <v>0</v>
      </c>
      <c r="P24">
        <f t="shared" si="0"/>
        <v>0</v>
      </c>
    </row>
    <row r="25" spans="1:16">
      <c r="A25">
        <v>18</v>
      </c>
      <c r="B25" s="103" t="s">
        <v>1814</v>
      </c>
      <c r="C25" s="17" t="s">
        <v>1815</v>
      </c>
      <c r="D25" s="35" t="s">
        <v>1816</v>
      </c>
      <c r="E25" s="40" t="s">
        <v>54</v>
      </c>
      <c r="F25" s="35" t="s">
        <v>1794</v>
      </c>
      <c r="G25" s="19">
        <v>5</v>
      </c>
      <c r="H25" s="33">
        <v>8021.6989999999996</v>
      </c>
      <c r="I25" s="30">
        <v>0</v>
      </c>
      <c r="J25" s="43" t="e">
        <f t="shared" si="1"/>
        <v>#DIV/0!</v>
      </c>
      <c r="K25" s="418">
        <v>900</v>
      </c>
      <c r="L25" s="418">
        <v>227000</v>
      </c>
      <c r="M25" s="5">
        <v>0</v>
      </c>
      <c r="O25">
        <f t="shared" si="0"/>
        <v>8.0216989999999999</v>
      </c>
      <c r="P25">
        <f t="shared" si="0"/>
        <v>0</v>
      </c>
    </row>
    <row r="26" spans="1:16">
      <c r="A26">
        <v>19</v>
      </c>
      <c r="B26" s="103" t="s">
        <v>1817</v>
      </c>
      <c r="C26" s="17" t="s">
        <v>458</v>
      </c>
      <c r="D26" s="17" t="s">
        <v>1818</v>
      </c>
      <c r="E26" s="40" t="s">
        <v>78</v>
      </c>
      <c r="F26" s="35" t="s">
        <v>1794</v>
      </c>
      <c r="G26" s="19">
        <v>2</v>
      </c>
      <c r="H26" s="33">
        <v>133747.77299999999</v>
      </c>
      <c r="I26" s="33">
        <v>133747.77299999999</v>
      </c>
      <c r="J26" s="43">
        <f t="shared" si="1"/>
        <v>1</v>
      </c>
      <c r="K26" s="418">
        <v>1400</v>
      </c>
      <c r="L26" s="418">
        <v>8900000</v>
      </c>
      <c r="M26" s="5">
        <f t="shared" ref="M26:M40" si="2">IF(ISBLANK(I26),"",H26)</f>
        <v>133747.77299999999</v>
      </c>
      <c r="O26">
        <f t="shared" si="0"/>
        <v>133.747773</v>
      </c>
      <c r="P26">
        <f t="shared" si="0"/>
        <v>133.747773</v>
      </c>
    </row>
    <row r="27" spans="1:16">
      <c r="A27">
        <v>20</v>
      </c>
      <c r="B27" s="103" t="s">
        <v>1819</v>
      </c>
      <c r="C27" s="17" t="s">
        <v>458</v>
      </c>
      <c r="D27" s="35" t="s">
        <v>1803</v>
      </c>
      <c r="E27" s="40" t="s">
        <v>54</v>
      </c>
      <c r="F27" s="35" t="s">
        <v>1794</v>
      </c>
      <c r="G27" s="19">
        <v>3</v>
      </c>
      <c r="H27" s="33">
        <v>274703.20799999998</v>
      </c>
      <c r="I27" s="30">
        <v>0</v>
      </c>
      <c r="J27" s="9" t="e">
        <f t="shared" si="1"/>
        <v>#DIV/0!</v>
      </c>
      <c r="K27" s="418">
        <v>3200</v>
      </c>
      <c r="L27" s="418">
        <v>18220000</v>
      </c>
      <c r="M27" s="5"/>
      <c r="O27">
        <f t="shared" si="0"/>
        <v>274.70320799999996</v>
      </c>
      <c r="P27">
        <f t="shared" si="0"/>
        <v>0</v>
      </c>
    </row>
    <row r="28" spans="1:16">
      <c r="A28">
        <v>21</v>
      </c>
      <c r="B28" s="103" t="s">
        <v>1820</v>
      </c>
      <c r="C28" s="17" t="s">
        <v>458</v>
      </c>
      <c r="D28" s="35" t="s">
        <v>1803</v>
      </c>
      <c r="E28" s="40" t="s">
        <v>54</v>
      </c>
      <c r="F28" s="35" t="s">
        <v>1794</v>
      </c>
      <c r="G28" s="19">
        <v>2</v>
      </c>
      <c r="H28" s="33">
        <v>153444.56299999999</v>
      </c>
      <c r="I28" s="30">
        <v>0</v>
      </c>
      <c r="J28" s="9" t="e">
        <f t="shared" si="1"/>
        <v>#DIV/0!</v>
      </c>
      <c r="K28" s="418">
        <v>1900</v>
      </c>
      <c r="L28" s="418">
        <v>9728000</v>
      </c>
      <c r="M28" s="5"/>
      <c r="O28">
        <f t="shared" si="0"/>
        <v>153.44456299999999</v>
      </c>
      <c r="P28">
        <f t="shared" si="0"/>
        <v>0</v>
      </c>
    </row>
    <row r="29" spans="1:16">
      <c r="A29">
        <v>22</v>
      </c>
      <c r="B29" s="103" t="s">
        <v>1821</v>
      </c>
      <c r="C29" s="17" t="s">
        <v>458</v>
      </c>
      <c r="D29" s="35" t="s">
        <v>1803</v>
      </c>
      <c r="E29" s="40" t="s">
        <v>54</v>
      </c>
      <c r="F29" s="35" t="s">
        <v>1794</v>
      </c>
      <c r="G29" s="19">
        <v>3</v>
      </c>
      <c r="H29" s="33">
        <v>195903.50399999999</v>
      </c>
      <c r="I29" s="30">
        <v>0</v>
      </c>
      <c r="J29" s="9" t="e">
        <f t="shared" si="1"/>
        <v>#DIV/0!</v>
      </c>
      <c r="K29" s="418">
        <v>2500</v>
      </c>
      <c r="L29" s="418">
        <v>12394000</v>
      </c>
      <c r="M29" s="5"/>
      <c r="O29">
        <f t="shared" si="0"/>
        <v>195.903504</v>
      </c>
      <c r="P29">
        <f t="shared" si="0"/>
        <v>0</v>
      </c>
    </row>
    <row r="30" spans="1:16">
      <c r="A30">
        <v>23</v>
      </c>
      <c r="B30" s="103" t="s">
        <v>1822</v>
      </c>
      <c r="C30" s="17" t="s">
        <v>458</v>
      </c>
      <c r="D30" s="17" t="s">
        <v>1818</v>
      </c>
      <c r="E30" s="40" t="s">
        <v>78</v>
      </c>
      <c r="F30" s="35" t="s">
        <v>1794</v>
      </c>
      <c r="G30" s="19">
        <v>3</v>
      </c>
      <c r="H30" s="33">
        <v>87494.702000000005</v>
      </c>
      <c r="I30" s="30">
        <v>87494.702000000005</v>
      </c>
      <c r="J30" s="9">
        <f t="shared" si="1"/>
        <v>1</v>
      </c>
      <c r="K30" s="418">
        <v>1100</v>
      </c>
      <c r="L30" s="418">
        <v>5283000</v>
      </c>
      <c r="M30" s="5">
        <f t="shared" si="2"/>
        <v>87494.702000000005</v>
      </c>
      <c r="O30">
        <f t="shared" si="0"/>
        <v>87.494702000000004</v>
      </c>
      <c r="P30">
        <f t="shared" si="0"/>
        <v>87.494702000000004</v>
      </c>
    </row>
    <row r="31" spans="1:16">
      <c r="A31">
        <v>24</v>
      </c>
      <c r="B31" s="103" t="s">
        <v>1823</v>
      </c>
      <c r="C31" s="17" t="s">
        <v>458</v>
      </c>
      <c r="D31" s="35" t="s">
        <v>293</v>
      </c>
      <c r="E31" s="40" t="s">
        <v>54</v>
      </c>
      <c r="F31" s="35" t="s">
        <v>1794</v>
      </c>
      <c r="G31" s="19">
        <v>4</v>
      </c>
      <c r="H31" s="33">
        <v>44068.205999999998</v>
      </c>
      <c r="I31" s="30">
        <v>0</v>
      </c>
      <c r="J31" s="43" t="e">
        <f t="shared" si="1"/>
        <v>#DIV/0!</v>
      </c>
      <c r="K31" s="418">
        <v>900</v>
      </c>
      <c r="L31" s="418">
        <v>2451000</v>
      </c>
      <c r="M31" s="5"/>
      <c r="O31">
        <f t="shared" si="0"/>
        <v>44.068205999999996</v>
      </c>
      <c r="P31">
        <f t="shared" si="0"/>
        <v>0</v>
      </c>
    </row>
    <row r="32" spans="1:16">
      <c r="A32">
        <v>25</v>
      </c>
      <c r="B32" s="103" t="s">
        <v>1824</v>
      </c>
      <c r="C32" s="17" t="s">
        <v>458</v>
      </c>
      <c r="D32" s="17" t="s">
        <v>1818</v>
      </c>
      <c r="E32" s="40" t="s">
        <v>78</v>
      </c>
      <c r="F32" s="35" t="s">
        <v>1794</v>
      </c>
      <c r="G32" s="19">
        <v>2</v>
      </c>
      <c r="H32" s="33">
        <v>88333.892999999996</v>
      </c>
      <c r="I32" s="30">
        <v>88333.892999999996</v>
      </c>
      <c r="J32" s="43">
        <f t="shared" si="1"/>
        <v>1</v>
      </c>
      <c r="K32" s="418">
        <v>950</v>
      </c>
      <c r="L32" s="418">
        <v>5424000</v>
      </c>
      <c r="M32" s="5">
        <f t="shared" si="2"/>
        <v>88333.892999999996</v>
      </c>
      <c r="O32">
        <f t="shared" si="0"/>
        <v>88.333893000000003</v>
      </c>
      <c r="P32">
        <f t="shared" si="0"/>
        <v>88.333893000000003</v>
      </c>
    </row>
    <row r="33" spans="1:16">
      <c r="A33" s="42">
        <v>26</v>
      </c>
      <c r="B33" s="103" t="s">
        <v>1825</v>
      </c>
      <c r="C33" s="17" t="s">
        <v>458</v>
      </c>
      <c r="D33" s="17" t="s">
        <v>1803</v>
      </c>
      <c r="E33" s="40" t="s">
        <v>54</v>
      </c>
      <c r="F33" s="35" t="s">
        <v>1794</v>
      </c>
      <c r="G33" s="19">
        <v>2</v>
      </c>
      <c r="H33" s="33">
        <v>472121.14899999998</v>
      </c>
      <c r="I33" s="30">
        <v>0</v>
      </c>
      <c r="J33" s="9" t="e">
        <f t="shared" si="1"/>
        <v>#DIV/0!</v>
      </c>
      <c r="K33" s="418">
        <v>5500</v>
      </c>
      <c r="L33" s="418">
        <v>30797000</v>
      </c>
      <c r="M33" s="5"/>
      <c r="O33">
        <f t="shared" si="0"/>
        <v>472.121149</v>
      </c>
      <c r="P33">
        <f t="shared" si="0"/>
        <v>0</v>
      </c>
    </row>
    <row r="34" spans="1:16">
      <c r="A34" s="42">
        <v>27</v>
      </c>
      <c r="B34" s="103" t="s">
        <v>1826</v>
      </c>
      <c r="C34" s="17" t="s">
        <v>458</v>
      </c>
      <c r="D34" s="17" t="s">
        <v>1803</v>
      </c>
      <c r="E34" s="40" t="s">
        <v>54</v>
      </c>
      <c r="F34" s="35" t="s">
        <v>1794</v>
      </c>
      <c r="G34" s="19">
        <v>2</v>
      </c>
      <c r="H34" s="33">
        <v>251861.31700000001</v>
      </c>
      <c r="I34" s="30">
        <v>0</v>
      </c>
      <c r="J34" s="43" t="e">
        <f t="shared" si="1"/>
        <v>#DIV/0!</v>
      </c>
      <c r="K34" s="418">
        <v>3200</v>
      </c>
      <c r="L34" s="418">
        <v>15200000</v>
      </c>
      <c r="M34" s="5"/>
      <c r="O34">
        <f t="shared" si="0"/>
        <v>251.86131700000001</v>
      </c>
      <c r="P34">
        <f t="shared" si="0"/>
        <v>0</v>
      </c>
    </row>
    <row r="35" spans="1:16">
      <c r="A35">
        <v>28</v>
      </c>
      <c r="B35" s="103" t="s">
        <v>1827</v>
      </c>
      <c r="C35" s="17" t="s">
        <v>458</v>
      </c>
      <c r="D35" s="35" t="s">
        <v>1803</v>
      </c>
      <c r="E35" s="40" t="s">
        <v>54</v>
      </c>
      <c r="F35" s="35" t="s">
        <v>1794</v>
      </c>
      <c r="G35" s="19">
        <v>3</v>
      </c>
      <c r="H35" s="33">
        <v>49579.838000000003</v>
      </c>
      <c r="I35" s="30">
        <v>0</v>
      </c>
      <c r="J35" s="43" t="e">
        <f t="shared" si="1"/>
        <v>#DIV/0!</v>
      </c>
      <c r="K35" s="418">
        <v>690</v>
      </c>
      <c r="L35" s="418">
        <v>2911000</v>
      </c>
      <c r="M35" s="5"/>
      <c r="O35">
        <f t="shared" si="0"/>
        <v>49.579838000000002</v>
      </c>
      <c r="P35">
        <f t="shared" si="0"/>
        <v>0</v>
      </c>
    </row>
    <row r="36" spans="1:16">
      <c r="A36">
        <v>29</v>
      </c>
      <c r="B36" s="103" t="s">
        <v>1828</v>
      </c>
      <c r="C36" s="17" t="s">
        <v>458</v>
      </c>
      <c r="D36" s="17" t="s">
        <v>1818</v>
      </c>
      <c r="E36" s="40" t="s">
        <v>78</v>
      </c>
      <c r="F36" s="35" t="s">
        <v>1794</v>
      </c>
      <c r="G36" s="19">
        <v>3</v>
      </c>
      <c r="H36" s="33">
        <v>110553.806</v>
      </c>
      <c r="I36" s="30">
        <v>0</v>
      </c>
      <c r="J36" s="9" t="e">
        <f t="shared" si="1"/>
        <v>#DIV/0!</v>
      </c>
      <c r="K36" s="418">
        <v>1400</v>
      </c>
      <c r="L36" s="418">
        <v>6642000</v>
      </c>
      <c r="M36" s="5"/>
      <c r="O36">
        <f t="shared" si="0"/>
        <v>110.55380599999999</v>
      </c>
      <c r="P36">
        <f t="shared" si="0"/>
        <v>0</v>
      </c>
    </row>
    <row r="37" spans="1:16">
      <c r="A37">
        <v>30</v>
      </c>
      <c r="B37" s="103" t="s">
        <v>1829</v>
      </c>
      <c r="C37" s="17" t="s">
        <v>458</v>
      </c>
      <c r="D37" s="17" t="s">
        <v>1803</v>
      </c>
      <c r="E37" s="40" t="s">
        <v>54</v>
      </c>
      <c r="F37" s="35" t="s">
        <v>1794</v>
      </c>
      <c r="G37" s="19">
        <v>3</v>
      </c>
      <c r="H37" s="33">
        <v>186992.413</v>
      </c>
      <c r="I37" s="30">
        <v>0</v>
      </c>
      <c r="J37" s="9" t="e">
        <f t="shared" si="1"/>
        <v>#DIV/0!</v>
      </c>
      <c r="K37" s="418">
        <v>2300</v>
      </c>
      <c r="L37" s="418">
        <v>12268000</v>
      </c>
      <c r="M37" s="5"/>
      <c r="O37">
        <f t="shared" si="0"/>
        <v>186.992413</v>
      </c>
      <c r="P37">
        <f t="shared" si="0"/>
        <v>0</v>
      </c>
    </row>
    <row r="38" spans="1:16">
      <c r="A38">
        <v>31</v>
      </c>
      <c r="B38" s="103" t="s">
        <v>1830</v>
      </c>
      <c r="C38" s="17" t="s">
        <v>458</v>
      </c>
      <c r="D38" s="35" t="s">
        <v>1803</v>
      </c>
      <c r="E38" s="103" t="s">
        <v>22</v>
      </c>
      <c r="F38" s="35" t="s">
        <v>1794</v>
      </c>
      <c r="G38" s="19">
        <v>3</v>
      </c>
      <c r="H38" s="33">
        <v>101486.68399999999</v>
      </c>
      <c r="I38" s="30">
        <v>0</v>
      </c>
      <c r="J38" s="9" t="e">
        <f t="shared" si="1"/>
        <v>#DIV/0!</v>
      </c>
      <c r="K38" s="418">
        <v>1390</v>
      </c>
      <c r="L38" s="418">
        <v>5808000</v>
      </c>
      <c r="M38" s="5"/>
      <c r="O38">
        <f t="shared" si="0"/>
        <v>101.486684</v>
      </c>
      <c r="P38">
        <f t="shared" si="0"/>
        <v>0</v>
      </c>
    </row>
    <row r="39" spans="1:16">
      <c r="A39">
        <v>32</v>
      </c>
      <c r="B39" s="103" t="s">
        <v>1831</v>
      </c>
      <c r="C39" s="17" t="s">
        <v>458</v>
      </c>
      <c r="D39" s="17" t="s">
        <v>1818</v>
      </c>
      <c r="E39" s="40" t="s">
        <v>78</v>
      </c>
      <c r="F39" s="35" t="s">
        <v>1794</v>
      </c>
      <c r="G39" s="19">
        <v>3</v>
      </c>
      <c r="H39" s="33">
        <v>88599.441999999995</v>
      </c>
      <c r="I39" s="30">
        <v>88599.441999999995</v>
      </c>
      <c r="J39" s="9">
        <f t="shared" si="1"/>
        <v>1</v>
      </c>
      <c r="K39" s="418">
        <v>1150</v>
      </c>
      <c r="L39" s="418">
        <v>5183000</v>
      </c>
      <c r="M39" s="5">
        <f t="shared" si="2"/>
        <v>88599.441999999995</v>
      </c>
      <c r="O39">
        <f t="shared" si="0"/>
        <v>88.599441999999996</v>
      </c>
      <c r="P39">
        <f t="shared" si="0"/>
        <v>88.599441999999996</v>
      </c>
    </row>
    <row r="40" spans="1:16">
      <c r="A40">
        <v>33</v>
      </c>
      <c r="B40" s="103" t="s">
        <v>1832</v>
      </c>
      <c r="C40" s="17" t="s">
        <v>458</v>
      </c>
      <c r="D40" s="17" t="s">
        <v>1818</v>
      </c>
      <c r="E40" s="40" t="s">
        <v>78</v>
      </c>
      <c r="F40" s="35" t="s">
        <v>1794</v>
      </c>
      <c r="G40" s="19">
        <v>3</v>
      </c>
      <c r="H40" s="33">
        <v>83457.917000000001</v>
      </c>
      <c r="I40" s="30">
        <v>83457.917000000001</v>
      </c>
      <c r="J40" s="43">
        <f t="shared" si="1"/>
        <v>1</v>
      </c>
      <c r="K40" s="418">
        <v>970</v>
      </c>
      <c r="L40" s="418">
        <v>5066000</v>
      </c>
      <c r="M40" s="5">
        <f t="shared" si="2"/>
        <v>83457.917000000001</v>
      </c>
      <c r="O40">
        <f t="shared" si="0"/>
        <v>83.457916999999995</v>
      </c>
      <c r="P40">
        <f t="shared" si="0"/>
        <v>83.457916999999995</v>
      </c>
    </row>
    <row r="41" spans="1:16">
      <c r="A41">
        <v>34</v>
      </c>
      <c r="B41" s="103" t="s">
        <v>1833</v>
      </c>
      <c r="C41" s="17" t="s">
        <v>458</v>
      </c>
      <c r="D41" s="17" t="s">
        <v>207</v>
      </c>
      <c r="E41" s="40" t="s">
        <v>54</v>
      </c>
      <c r="F41" s="35" t="s">
        <v>1794</v>
      </c>
      <c r="G41" s="19">
        <v>2</v>
      </c>
      <c r="H41" s="33">
        <v>42887.942000000003</v>
      </c>
      <c r="I41" s="30">
        <v>0</v>
      </c>
      <c r="J41" s="43" t="e">
        <f t="shared" si="1"/>
        <v>#DIV/0!</v>
      </c>
      <c r="K41" s="418">
        <v>800</v>
      </c>
      <c r="L41" s="418">
        <v>2372000</v>
      </c>
      <c r="M41" s="5"/>
      <c r="O41">
        <f t="shared" si="0"/>
        <v>42.887942000000002</v>
      </c>
      <c r="P41">
        <f t="shared" si="0"/>
        <v>0</v>
      </c>
    </row>
    <row r="42" spans="1:16">
      <c r="A42">
        <v>35</v>
      </c>
      <c r="B42" s="103" t="s">
        <v>1834</v>
      </c>
      <c r="C42" s="17" t="s">
        <v>1835</v>
      </c>
      <c r="D42" s="35" t="s">
        <v>1803</v>
      </c>
      <c r="E42" s="40" t="s">
        <v>54</v>
      </c>
      <c r="F42" s="35" t="s">
        <v>1794</v>
      </c>
      <c r="G42" s="19">
        <v>3</v>
      </c>
      <c r="H42" s="33">
        <v>181414.86199999999</v>
      </c>
      <c r="I42" s="30">
        <v>0</v>
      </c>
      <c r="J42" s="9" t="e">
        <f t="shared" si="1"/>
        <v>#DIV/0!</v>
      </c>
      <c r="K42" s="418">
        <v>3000</v>
      </c>
      <c r="L42" s="418">
        <v>11667000</v>
      </c>
      <c r="M42" s="5"/>
      <c r="O42">
        <f t="shared" si="0"/>
        <v>181.414862</v>
      </c>
      <c r="P42">
        <f t="shared" si="0"/>
        <v>0</v>
      </c>
    </row>
    <row r="43" spans="1:16">
      <c r="A43" s="42">
        <v>36</v>
      </c>
      <c r="B43" s="103" t="s">
        <v>1836</v>
      </c>
      <c r="C43" s="17" t="s">
        <v>1835</v>
      </c>
      <c r="D43" s="35" t="s">
        <v>1803</v>
      </c>
      <c r="E43" s="103" t="s">
        <v>22</v>
      </c>
      <c r="F43" s="35" t="s">
        <v>1794</v>
      </c>
      <c r="G43" s="19">
        <v>3</v>
      </c>
      <c r="H43" s="33">
        <v>0</v>
      </c>
      <c r="I43" s="30">
        <v>0</v>
      </c>
      <c r="J43" s="43" t="e">
        <f t="shared" si="1"/>
        <v>#DIV/0!</v>
      </c>
      <c r="K43" s="418">
        <v>1230</v>
      </c>
      <c r="L43" s="418">
        <v>4636000</v>
      </c>
      <c r="M43" s="5"/>
      <c r="O43">
        <f t="shared" si="0"/>
        <v>0</v>
      </c>
      <c r="P43">
        <f t="shared" si="0"/>
        <v>0</v>
      </c>
    </row>
    <row r="44" spans="1:16">
      <c r="A44" s="42">
        <v>37</v>
      </c>
      <c r="B44" s="103" t="s">
        <v>1837</v>
      </c>
      <c r="C44" s="17" t="s">
        <v>1835</v>
      </c>
      <c r="D44" s="35" t="s">
        <v>1803</v>
      </c>
      <c r="E44" s="40" t="s">
        <v>54</v>
      </c>
      <c r="F44" s="35" t="s">
        <v>1794</v>
      </c>
      <c r="G44" s="19">
        <v>2</v>
      </c>
      <c r="H44" s="33">
        <v>0</v>
      </c>
      <c r="I44" s="30">
        <v>0</v>
      </c>
      <c r="J44" s="43" t="e">
        <f t="shared" si="1"/>
        <v>#DIV/0!</v>
      </c>
      <c r="K44" s="418">
        <v>2000</v>
      </c>
      <c r="L44" s="418">
        <v>6236800</v>
      </c>
      <c r="M44" s="5"/>
      <c r="O44">
        <f t="shared" si="0"/>
        <v>0</v>
      </c>
      <c r="P44">
        <f t="shared" si="0"/>
        <v>0</v>
      </c>
    </row>
    <row r="45" spans="1:16">
      <c r="A45">
        <v>38</v>
      </c>
      <c r="B45" s="103" t="s">
        <v>679</v>
      </c>
      <c r="C45" s="17" t="s">
        <v>720</v>
      </c>
      <c r="D45" s="35" t="s">
        <v>1838</v>
      </c>
      <c r="E45" s="40" t="s">
        <v>54</v>
      </c>
      <c r="F45" s="35" t="s">
        <v>1794</v>
      </c>
      <c r="G45" s="19">
        <v>6</v>
      </c>
      <c r="H45" s="33">
        <v>14899.294</v>
      </c>
      <c r="I45" s="30">
        <v>0</v>
      </c>
      <c r="J45" s="9" t="e">
        <f t="shared" si="1"/>
        <v>#DIV/0!</v>
      </c>
      <c r="K45" s="418">
        <v>750</v>
      </c>
      <c r="L45" s="418">
        <v>700324</v>
      </c>
      <c r="M45" s="5"/>
      <c r="O45">
        <f t="shared" si="0"/>
        <v>14.899293999999999</v>
      </c>
      <c r="P45">
        <f t="shared" si="0"/>
        <v>0</v>
      </c>
    </row>
    <row r="46" spans="1:16">
      <c r="A46">
        <v>39</v>
      </c>
      <c r="B46" s="103" t="s">
        <v>19</v>
      </c>
      <c r="C46" s="17" t="s">
        <v>20</v>
      </c>
      <c r="D46" s="35" t="s">
        <v>1803</v>
      </c>
      <c r="E46" s="40" t="s">
        <v>54</v>
      </c>
      <c r="F46" s="35" t="s">
        <v>1794</v>
      </c>
      <c r="G46" s="19">
        <v>2</v>
      </c>
      <c r="H46" s="33">
        <v>214004.13399999999</v>
      </c>
      <c r="I46" s="30">
        <v>0</v>
      </c>
      <c r="J46" s="9" t="e">
        <f t="shared" si="1"/>
        <v>#DIV/0!</v>
      </c>
      <c r="K46" s="418">
        <v>3150</v>
      </c>
      <c r="L46" s="418">
        <v>13126000</v>
      </c>
      <c r="M46" s="5"/>
      <c r="O46">
        <f t="shared" si="0"/>
        <v>214.00413399999999</v>
      </c>
      <c r="P46">
        <f t="shared" si="0"/>
        <v>0</v>
      </c>
    </row>
    <row r="47" spans="1:16">
      <c r="A47">
        <v>40</v>
      </c>
      <c r="B47" s="103" t="s">
        <v>1839</v>
      </c>
      <c r="C47" s="17" t="s">
        <v>20</v>
      </c>
      <c r="D47" s="35" t="s">
        <v>1838</v>
      </c>
      <c r="E47" s="40" t="s">
        <v>54</v>
      </c>
      <c r="F47" s="35" t="s">
        <v>1794</v>
      </c>
      <c r="G47" s="19">
        <v>5</v>
      </c>
      <c r="H47" s="33">
        <v>18301.3</v>
      </c>
      <c r="I47" s="30">
        <v>0</v>
      </c>
      <c r="J47" s="9" t="e">
        <f t="shared" si="1"/>
        <v>#DIV/0!</v>
      </c>
      <c r="K47" s="418">
        <v>500</v>
      </c>
      <c r="L47" s="418">
        <v>998000</v>
      </c>
      <c r="M47" s="5"/>
      <c r="O47">
        <f t="shared" si="0"/>
        <v>18.301299999999998</v>
      </c>
      <c r="P47">
        <f t="shared" si="0"/>
        <v>0</v>
      </c>
    </row>
    <row r="48" spans="1:16">
      <c r="A48">
        <v>41</v>
      </c>
      <c r="B48" s="17"/>
      <c r="C48" s="17"/>
      <c r="D48" s="17"/>
      <c r="E48" s="28"/>
      <c r="F48" s="28"/>
      <c r="G48" s="19"/>
      <c r="H48" s="33"/>
      <c r="I48" s="30"/>
      <c r="J48" s="9" t="e">
        <f t="shared" si="1"/>
        <v>#DIV/0!</v>
      </c>
      <c r="K48" s="18"/>
      <c r="L48" s="18"/>
      <c r="M48" s="5"/>
    </row>
    <row r="49" spans="1:13">
      <c r="A49">
        <v>42</v>
      </c>
      <c r="B49" s="17"/>
      <c r="C49" s="17"/>
      <c r="D49" s="17"/>
      <c r="E49" s="28"/>
      <c r="F49" s="28"/>
      <c r="G49" s="19"/>
      <c r="H49" s="33"/>
      <c r="I49" s="30"/>
      <c r="J49" s="43" t="e">
        <f t="shared" si="1"/>
        <v>#DIV/0!</v>
      </c>
      <c r="K49" s="18"/>
      <c r="L49" s="18"/>
      <c r="M49" s="5"/>
    </row>
    <row r="50" spans="1:13">
      <c r="A50">
        <v>43</v>
      </c>
      <c r="B50" s="17"/>
      <c r="C50" s="17"/>
      <c r="D50" s="17"/>
      <c r="E50" s="28"/>
      <c r="F50" s="28"/>
      <c r="G50" s="19"/>
      <c r="H50" s="33"/>
      <c r="I50" s="30"/>
      <c r="J50" s="43" t="e">
        <f t="shared" si="1"/>
        <v>#DIV/0!</v>
      </c>
      <c r="K50" s="18"/>
      <c r="L50" s="18"/>
      <c r="M50" s="5"/>
    </row>
    <row r="51" spans="1:13">
      <c r="A51">
        <v>44</v>
      </c>
      <c r="B51" s="17"/>
      <c r="C51" s="17"/>
      <c r="D51" s="17"/>
      <c r="E51" s="28"/>
      <c r="F51" s="28"/>
      <c r="G51" s="19"/>
      <c r="H51" s="33"/>
      <c r="I51" s="30"/>
      <c r="J51" s="9" t="e">
        <f t="shared" si="1"/>
        <v>#DIV/0!</v>
      </c>
      <c r="K51" s="18"/>
      <c r="L51" s="18"/>
      <c r="M51" s="5"/>
    </row>
    <row r="52" spans="1:13">
      <c r="A52">
        <v>45</v>
      </c>
      <c r="B52" s="17"/>
      <c r="C52" s="17"/>
      <c r="D52" s="17"/>
      <c r="E52" s="28"/>
      <c r="F52" s="28"/>
      <c r="G52" s="19"/>
      <c r="H52" s="33"/>
      <c r="I52" s="30"/>
      <c r="J52" s="43" t="e">
        <f t="shared" si="1"/>
        <v>#DIV/0!</v>
      </c>
      <c r="K52" s="18"/>
      <c r="L52" s="18"/>
      <c r="M52" s="5"/>
    </row>
    <row r="53" spans="1:13">
      <c r="A53" s="42">
        <v>46</v>
      </c>
      <c r="B53" s="17"/>
      <c r="C53" s="17"/>
      <c r="D53" s="17"/>
      <c r="E53" s="28"/>
      <c r="F53" s="28"/>
      <c r="G53" s="19"/>
      <c r="H53" s="33"/>
      <c r="I53" s="30"/>
      <c r="J53" s="43" t="e">
        <f t="shared" si="1"/>
        <v>#DIV/0!</v>
      </c>
      <c r="K53" s="18"/>
      <c r="L53" s="18"/>
      <c r="M53" s="5"/>
    </row>
    <row r="54" spans="1:13">
      <c r="A54" s="42">
        <v>47</v>
      </c>
      <c r="B54" s="17"/>
      <c r="C54" s="17"/>
      <c r="D54" s="17"/>
      <c r="E54" s="28"/>
      <c r="F54" s="28"/>
      <c r="G54" s="19"/>
      <c r="H54" s="33"/>
      <c r="I54" s="30"/>
      <c r="J54" s="9" t="e">
        <f t="shared" si="1"/>
        <v>#DIV/0!</v>
      </c>
      <c r="K54" s="18"/>
      <c r="L54" s="18"/>
      <c r="M54" s="5"/>
    </row>
    <row r="55" spans="1:13">
      <c r="A55">
        <v>48</v>
      </c>
      <c r="B55" s="17"/>
      <c r="C55" s="17"/>
      <c r="D55" s="17"/>
      <c r="E55" s="28"/>
      <c r="F55" s="28"/>
      <c r="G55" s="19"/>
      <c r="H55" s="33"/>
      <c r="I55" s="30"/>
      <c r="J55" s="9" t="e">
        <f t="shared" si="1"/>
        <v>#DIV/0!</v>
      </c>
      <c r="K55" s="18"/>
      <c r="L55" s="18"/>
      <c r="M55" s="5"/>
    </row>
    <row r="56" spans="1:13">
      <c r="A56">
        <v>49</v>
      </c>
      <c r="B56" s="17"/>
      <c r="C56" s="17"/>
      <c r="D56" s="17"/>
      <c r="E56" s="28"/>
      <c r="F56" s="28"/>
      <c r="G56" s="19"/>
      <c r="H56" s="33"/>
      <c r="I56" s="30"/>
      <c r="J56" s="9" t="e">
        <f t="shared" si="1"/>
        <v>#DIV/0!</v>
      </c>
      <c r="K56" s="18"/>
      <c r="L56" s="18"/>
      <c r="M56" s="5"/>
    </row>
    <row r="57" spans="1:13">
      <c r="A57">
        <v>50</v>
      </c>
      <c r="B57" s="17"/>
      <c r="C57" s="17"/>
      <c r="D57" s="17"/>
      <c r="E57" s="28"/>
      <c r="F57" s="28"/>
      <c r="G57" s="19"/>
      <c r="H57" s="33"/>
      <c r="I57" s="30"/>
      <c r="J57" s="9" t="e">
        <f t="shared" si="1"/>
        <v>#DIV/0!</v>
      </c>
      <c r="K57" s="18"/>
      <c r="L57" s="18"/>
      <c r="M57" s="5"/>
    </row>
    <row r="58" spans="1:13">
      <c r="A58">
        <v>51</v>
      </c>
      <c r="B58" s="17"/>
      <c r="C58" s="17"/>
      <c r="D58" s="17"/>
      <c r="E58" s="28"/>
      <c r="F58" s="28"/>
      <c r="G58" s="19"/>
      <c r="H58" s="33"/>
      <c r="I58" s="30"/>
      <c r="J58" s="43" t="e">
        <f t="shared" si="1"/>
        <v>#DIV/0!</v>
      </c>
      <c r="K58" s="18"/>
      <c r="L58" s="18"/>
      <c r="M58" s="5"/>
    </row>
    <row r="59" spans="1:13">
      <c r="A59">
        <v>52</v>
      </c>
      <c r="B59" s="17"/>
      <c r="C59" s="17"/>
      <c r="D59" s="17"/>
      <c r="E59" s="28"/>
      <c r="F59" s="28"/>
      <c r="G59" s="19"/>
      <c r="H59" s="33"/>
      <c r="I59" s="30"/>
      <c r="J59" s="43" t="e">
        <f t="shared" si="1"/>
        <v>#DIV/0!</v>
      </c>
      <c r="K59" s="18"/>
      <c r="L59" s="18"/>
      <c r="M59" s="5"/>
    </row>
    <row r="60" spans="1:13">
      <c r="A60">
        <v>53</v>
      </c>
      <c r="B60" s="17"/>
      <c r="C60" s="17"/>
      <c r="D60" s="17"/>
      <c r="E60" s="28"/>
      <c r="F60" s="28"/>
      <c r="G60" s="19"/>
      <c r="H60" s="33"/>
      <c r="I60" s="30"/>
      <c r="J60" s="9" t="e">
        <f t="shared" si="1"/>
        <v>#DIV/0!</v>
      </c>
      <c r="K60" s="18"/>
      <c r="L60" s="18"/>
      <c r="M60" s="5"/>
    </row>
    <row r="61" spans="1:13">
      <c r="A61">
        <v>54</v>
      </c>
      <c r="B61" s="17"/>
      <c r="C61" s="17"/>
      <c r="D61" s="17"/>
      <c r="E61" s="28"/>
      <c r="F61" s="28"/>
      <c r="G61" s="19"/>
      <c r="H61" s="33"/>
      <c r="I61" s="30"/>
      <c r="J61" s="43" t="e">
        <f t="shared" si="1"/>
        <v>#DIV/0!</v>
      </c>
      <c r="K61" s="18"/>
      <c r="L61" s="18"/>
      <c r="M61" s="5"/>
    </row>
    <row r="62" spans="1:13">
      <c r="A62">
        <v>55</v>
      </c>
      <c r="B62" s="17"/>
      <c r="C62" s="17"/>
      <c r="D62" s="17"/>
      <c r="E62" s="28"/>
      <c r="F62" s="28"/>
      <c r="G62" s="19"/>
      <c r="H62" s="33"/>
      <c r="I62" s="30"/>
      <c r="J62" s="43" t="e">
        <f t="shared" si="1"/>
        <v>#DIV/0!</v>
      </c>
      <c r="K62" s="18"/>
      <c r="L62" s="18"/>
      <c r="M62" s="5"/>
    </row>
    <row r="63" spans="1:13">
      <c r="A63" s="42">
        <v>56</v>
      </c>
      <c r="B63" s="17"/>
      <c r="C63" s="17"/>
      <c r="D63" s="17"/>
      <c r="E63" s="28"/>
      <c r="F63" s="28"/>
      <c r="G63" s="19"/>
      <c r="H63" s="33"/>
      <c r="I63" s="30"/>
      <c r="J63" s="9" t="e">
        <f t="shared" si="1"/>
        <v>#DIV/0!</v>
      </c>
      <c r="K63" s="18"/>
      <c r="L63" s="18"/>
      <c r="M63" s="5"/>
    </row>
    <row r="64" spans="1:13">
      <c r="A64" s="42">
        <v>57</v>
      </c>
      <c r="B64" s="17"/>
      <c r="C64" s="17"/>
      <c r="D64" s="17"/>
      <c r="E64" s="28"/>
      <c r="F64" s="28"/>
      <c r="G64" s="19"/>
      <c r="H64" s="33"/>
      <c r="I64" s="30"/>
      <c r="J64" s="9" t="e">
        <f t="shared" si="1"/>
        <v>#DIV/0!</v>
      </c>
      <c r="K64" s="18"/>
      <c r="L64" s="18"/>
      <c r="M64" s="5"/>
    </row>
    <row r="65" spans="1:13">
      <c r="A65">
        <v>58</v>
      </c>
      <c r="B65" s="17"/>
      <c r="C65" s="17"/>
      <c r="D65" s="17"/>
      <c r="E65" s="28"/>
      <c r="F65" s="28"/>
      <c r="G65" s="19"/>
      <c r="H65" s="33"/>
      <c r="I65" s="30"/>
      <c r="J65" s="9" t="e">
        <f t="shared" si="1"/>
        <v>#DIV/0!</v>
      </c>
      <c r="K65" s="18"/>
      <c r="L65" s="18"/>
      <c r="M65" s="5"/>
    </row>
    <row r="66" spans="1:13">
      <c r="A66">
        <v>59</v>
      </c>
      <c r="B66" s="17"/>
      <c r="C66" s="17"/>
      <c r="D66" s="17"/>
      <c r="E66" s="28"/>
      <c r="F66" s="28"/>
      <c r="G66" s="19"/>
      <c r="H66" s="33"/>
      <c r="I66" s="30"/>
      <c r="J66" s="9" t="e">
        <f t="shared" si="1"/>
        <v>#DIV/0!</v>
      </c>
      <c r="K66" s="18"/>
      <c r="L66" s="18"/>
      <c r="M66" s="5"/>
    </row>
    <row r="67" spans="1:13">
      <c r="A67">
        <v>60</v>
      </c>
      <c r="B67" s="17"/>
      <c r="C67" s="17"/>
      <c r="D67" s="17"/>
      <c r="E67" s="28"/>
      <c r="F67" s="28"/>
      <c r="G67" s="19"/>
      <c r="H67" s="33"/>
      <c r="I67" s="30"/>
      <c r="J67" s="43" t="e">
        <f t="shared" si="1"/>
        <v>#DIV/0!</v>
      </c>
      <c r="K67" s="18"/>
      <c r="L67" s="18"/>
      <c r="M67" s="5"/>
    </row>
    <row r="68" spans="1:13">
      <c r="A68">
        <v>61</v>
      </c>
      <c r="B68" s="17"/>
      <c r="C68" s="17"/>
      <c r="D68" s="17"/>
      <c r="E68" s="28"/>
      <c r="F68" s="28"/>
      <c r="G68" s="19"/>
      <c r="H68" s="33"/>
      <c r="I68" s="30"/>
      <c r="J68" s="43" t="e">
        <f t="shared" si="1"/>
        <v>#DIV/0!</v>
      </c>
      <c r="K68" s="18"/>
      <c r="L68" s="18"/>
      <c r="M68" s="5"/>
    </row>
    <row r="69" spans="1:13">
      <c r="A69">
        <v>62</v>
      </c>
      <c r="B69" s="17"/>
      <c r="C69" s="17"/>
      <c r="D69" s="17"/>
      <c r="E69" s="28"/>
      <c r="F69" s="28"/>
      <c r="G69" s="19"/>
      <c r="H69" s="33"/>
      <c r="I69" s="30"/>
      <c r="J69" s="9" t="e">
        <f t="shared" si="1"/>
        <v>#DIV/0!</v>
      </c>
      <c r="K69" s="18"/>
      <c r="L69" s="18"/>
      <c r="M69" s="5"/>
    </row>
    <row r="70" spans="1:13">
      <c r="A70">
        <v>63</v>
      </c>
      <c r="B70" s="17"/>
      <c r="C70" s="17"/>
      <c r="D70" s="17"/>
      <c r="E70" s="28"/>
      <c r="F70" s="28"/>
      <c r="G70" s="19"/>
      <c r="H70" s="33"/>
      <c r="I70" s="30"/>
      <c r="J70" s="43" t="e">
        <f t="shared" si="1"/>
        <v>#DIV/0!</v>
      </c>
      <c r="K70" s="18"/>
      <c r="L70" s="18"/>
      <c r="M70" s="5"/>
    </row>
    <row r="71" spans="1:13">
      <c r="A71">
        <v>64</v>
      </c>
      <c r="B71" s="17"/>
      <c r="C71" s="17"/>
      <c r="D71" s="17"/>
      <c r="E71" s="28"/>
      <c r="F71" s="28"/>
      <c r="G71" s="19"/>
      <c r="H71" s="33"/>
      <c r="I71" s="30"/>
      <c r="J71" s="43" t="e">
        <f t="shared" si="1"/>
        <v>#DIV/0!</v>
      </c>
      <c r="K71" s="18"/>
      <c r="L71" s="18"/>
      <c r="M71" s="5"/>
    </row>
    <row r="72" spans="1:13">
      <c r="A72">
        <v>65</v>
      </c>
      <c r="B72" s="17"/>
      <c r="C72" s="17"/>
      <c r="D72" s="17"/>
      <c r="E72" s="28"/>
      <c r="F72" s="28"/>
      <c r="G72" s="19"/>
      <c r="H72" s="33"/>
      <c r="I72" s="30"/>
      <c r="J72" s="9" t="e">
        <f t="shared" si="1"/>
        <v>#DIV/0!</v>
      </c>
      <c r="K72" s="18"/>
      <c r="L72" s="18"/>
      <c r="M72" s="5"/>
    </row>
    <row r="73" spans="1:13">
      <c r="A73" s="42">
        <v>66</v>
      </c>
      <c r="B73" s="17"/>
      <c r="C73" s="17"/>
      <c r="D73" s="17"/>
      <c r="E73" s="28"/>
      <c r="F73" s="28"/>
      <c r="G73" s="19"/>
      <c r="H73" s="33"/>
      <c r="I73" s="30"/>
      <c r="J73" s="9" t="e">
        <f t="shared" si="1"/>
        <v>#DIV/0!</v>
      </c>
      <c r="K73" s="18"/>
      <c r="L73" s="18"/>
      <c r="M73" s="5"/>
    </row>
    <row r="74" spans="1:13">
      <c r="A74" s="42">
        <v>67</v>
      </c>
      <c r="B74" s="17"/>
      <c r="C74" s="17"/>
      <c r="D74" s="17"/>
      <c r="E74" s="28"/>
      <c r="F74" s="28"/>
      <c r="G74" s="19"/>
      <c r="H74" s="33"/>
      <c r="I74" s="30"/>
      <c r="J74" s="9" t="e">
        <f t="shared" si="1"/>
        <v>#DIV/0!</v>
      </c>
      <c r="K74" s="18"/>
      <c r="L74" s="18"/>
      <c r="M74" s="5"/>
    </row>
    <row r="75" spans="1:13">
      <c r="A75">
        <v>68</v>
      </c>
      <c r="B75" s="17"/>
      <c r="C75" s="17"/>
      <c r="D75" s="17"/>
      <c r="E75" s="28"/>
      <c r="F75" s="28"/>
      <c r="G75" s="19"/>
      <c r="H75" s="33"/>
      <c r="I75" s="30"/>
      <c r="J75" s="9" t="e">
        <f t="shared" ref="J75:J138" si="3">H75/I75</f>
        <v>#DIV/0!</v>
      </c>
      <c r="K75" s="18"/>
      <c r="L75" s="18"/>
      <c r="M75" s="5"/>
    </row>
    <row r="76" spans="1:13">
      <c r="A76">
        <v>69</v>
      </c>
      <c r="B76" s="17"/>
      <c r="C76" s="17"/>
      <c r="D76" s="17"/>
      <c r="E76" s="28"/>
      <c r="F76" s="28"/>
      <c r="G76" s="19"/>
      <c r="H76" s="33"/>
      <c r="I76" s="30"/>
      <c r="J76" s="43" t="e">
        <f t="shared" si="3"/>
        <v>#DIV/0!</v>
      </c>
      <c r="K76" s="18"/>
      <c r="L76" s="18"/>
      <c r="M76" s="5"/>
    </row>
    <row r="77" spans="1:13">
      <c r="A77">
        <v>70</v>
      </c>
      <c r="B77" s="17"/>
      <c r="C77" s="17"/>
      <c r="D77" s="17"/>
      <c r="E77" s="28"/>
      <c r="F77" s="28"/>
      <c r="G77" s="19"/>
      <c r="H77" s="33"/>
      <c r="I77" s="30"/>
      <c r="J77" s="43" t="e">
        <f t="shared" si="3"/>
        <v>#DIV/0!</v>
      </c>
      <c r="K77" s="18"/>
      <c r="L77" s="18"/>
      <c r="M77" s="5"/>
    </row>
    <row r="78" spans="1:13">
      <c r="A78">
        <v>71</v>
      </c>
      <c r="B78" s="17"/>
      <c r="C78" s="17"/>
      <c r="D78" s="17"/>
      <c r="E78" s="28"/>
      <c r="F78" s="28"/>
      <c r="G78" s="19"/>
      <c r="H78" s="33"/>
      <c r="I78" s="30"/>
      <c r="J78" s="9" t="e">
        <f t="shared" si="3"/>
        <v>#DIV/0!</v>
      </c>
      <c r="K78" s="18"/>
      <c r="L78" s="18"/>
      <c r="M78" s="5"/>
    </row>
    <row r="79" spans="1:13">
      <c r="A79">
        <v>72</v>
      </c>
      <c r="B79" s="17"/>
      <c r="C79" s="17"/>
      <c r="D79" s="17"/>
      <c r="E79" s="28"/>
      <c r="F79" s="28"/>
      <c r="G79" s="19"/>
      <c r="H79" s="33"/>
      <c r="I79" s="30"/>
      <c r="J79" s="43" t="e">
        <f t="shared" si="3"/>
        <v>#DIV/0!</v>
      </c>
      <c r="K79" s="18"/>
      <c r="L79" s="18"/>
      <c r="M79" s="5"/>
    </row>
    <row r="80" spans="1:13">
      <c r="A80">
        <v>73</v>
      </c>
      <c r="B80" s="17"/>
      <c r="C80" s="17"/>
      <c r="D80" s="17"/>
      <c r="E80" s="28"/>
      <c r="F80" s="28"/>
      <c r="G80" s="19"/>
      <c r="H80" s="33"/>
      <c r="I80" s="30"/>
      <c r="J80" s="43" t="e">
        <f t="shared" si="3"/>
        <v>#DIV/0!</v>
      </c>
      <c r="K80" s="18"/>
      <c r="L80" s="18"/>
      <c r="M80" s="5"/>
    </row>
    <row r="81" spans="1:13">
      <c r="A81">
        <v>74</v>
      </c>
      <c r="B81" s="17"/>
      <c r="C81" s="17"/>
      <c r="D81" s="17"/>
      <c r="E81" s="28"/>
      <c r="F81" s="28"/>
      <c r="G81" s="19"/>
      <c r="H81" s="33"/>
      <c r="I81" s="30"/>
      <c r="J81" s="9" t="e">
        <f t="shared" si="3"/>
        <v>#DIV/0!</v>
      </c>
      <c r="K81" s="18"/>
      <c r="L81" s="18"/>
      <c r="M81" s="5"/>
    </row>
    <row r="82" spans="1:13">
      <c r="A82">
        <v>75</v>
      </c>
      <c r="B82" s="17"/>
      <c r="C82" s="17"/>
      <c r="D82" s="17"/>
      <c r="E82" s="28"/>
      <c r="F82" s="28"/>
      <c r="G82" s="19"/>
      <c r="H82" s="33"/>
      <c r="I82" s="30"/>
      <c r="J82" s="9" t="e">
        <f t="shared" si="3"/>
        <v>#DIV/0!</v>
      </c>
      <c r="K82" s="18"/>
      <c r="L82" s="18"/>
      <c r="M82" s="5"/>
    </row>
    <row r="83" spans="1:13">
      <c r="A83" s="42">
        <v>76</v>
      </c>
      <c r="B83" s="17"/>
      <c r="C83" s="17"/>
      <c r="D83" s="17"/>
      <c r="E83" s="28"/>
      <c r="F83" s="28"/>
      <c r="G83" s="19"/>
      <c r="H83" s="33"/>
      <c r="I83" s="30"/>
      <c r="J83" s="9" t="e">
        <f t="shared" si="3"/>
        <v>#DIV/0!</v>
      </c>
      <c r="K83" s="18"/>
      <c r="L83" s="18"/>
      <c r="M83" s="5"/>
    </row>
    <row r="84" spans="1:13">
      <c r="A84" s="42">
        <v>77</v>
      </c>
      <c r="B84" s="17"/>
      <c r="C84" s="17"/>
      <c r="D84" s="17"/>
      <c r="E84" s="28"/>
      <c r="F84" s="28"/>
      <c r="G84" s="19"/>
      <c r="H84" s="33"/>
      <c r="I84" s="30"/>
      <c r="J84" s="9" t="e">
        <f t="shared" si="3"/>
        <v>#DIV/0!</v>
      </c>
      <c r="K84" s="18"/>
      <c r="L84" s="18"/>
      <c r="M84" s="5"/>
    </row>
    <row r="85" spans="1:13">
      <c r="A85">
        <v>78</v>
      </c>
      <c r="B85" s="17"/>
      <c r="C85" s="17"/>
      <c r="D85" s="17"/>
      <c r="E85" s="28"/>
      <c r="F85" s="28"/>
      <c r="G85" s="19"/>
      <c r="H85" s="33"/>
      <c r="I85" s="30"/>
      <c r="J85" s="43" t="e">
        <f t="shared" si="3"/>
        <v>#DIV/0!</v>
      </c>
      <c r="K85" s="18"/>
      <c r="L85" s="18"/>
      <c r="M85" s="5"/>
    </row>
    <row r="86" spans="1:13">
      <c r="A86">
        <v>79</v>
      </c>
      <c r="B86" s="17"/>
      <c r="C86" s="17"/>
      <c r="D86" s="17"/>
      <c r="E86" s="28"/>
      <c r="F86" s="28"/>
      <c r="G86" s="19"/>
      <c r="H86" s="33"/>
      <c r="I86" s="30"/>
      <c r="J86" s="43" t="e">
        <f t="shared" si="3"/>
        <v>#DIV/0!</v>
      </c>
      <c r="K86" s="18"/>
      <c r="L86" s="18"/>
      <c r="M86" s="5"/>
    </row>
    <row r="87" spans="1:13">
      <c r="A87">
        <v>80</v>
      </c>
      <c r="B87" s="17"/>
      <c r="C87" s="17"/>
      <c r="D87" s="17"/>
      <c r="E87" s="28"/>
      <c r="F87" s="28"/>
      <c r="G87" s="19"/>
      <c r="H87" s="33"/>
      <c r="I87" s="30"/>
      <c r="J87" s="9" t="e">
        <f t="shared" si="3"/>
        <v>#DIV/0!</v>
      </c>
      <c r="K87" s="18"/>
      <c r="L87" s="18"/>
      <c r="M87" s="5"/>
    </row>
    <row r="88" spans="1:13">
      <c r="A88">
        <v>81</v>
      </c>
      <c r="B88" s="17"/>
      <c r="C88" s="17"/>
      <c r="D88" s="17"/>
      <c r="E88" s="28"/>
      <c r="F88" s="28"/>
      <c r="G88" s="19"/>
      <c r="H88" s="33"/>
      <c r="I88" s="30"/>
      <c r="J88" s="43" t="e">
        <f t="shared" si="3"/>
        <v>#DIV/0!</v>
      </c>
      <c r="K88" s="18"/>
      <c r="L88" s="18"/>
      <c r="M88" s="5"/>
    </row>
    <row r="89" spans="1:13">
      <c r="A89">
        <v>82</v>
      </c>
      <c r="B89" s="17"/>
      <c r="C89" s="17"/>
      <c r="D89" s="17"/>
      <c r="E89" s="28"/>
      <c r="F89" s="28"/>
      <c r="G89" s="19"/>
      <c r="H89" s="33"/>
      <c r="I89" s="30"/>
      <c r="J89" s="43" t="e">
        <f t="shared" si="3"/>
        <v>#DIV/0!</v>
      </c>
      <c r="K89" s="18"/>
      <c r="L89" s="18"/>
      <c r="M89" s="5"/>
    </row>
    <row r="90" spans="1:13">
      <c r="A90">
        <v>83</v>
      </c>
      <c r="B90" s="17"/>
      <c r="C90" s="17"/>
      <c r="D90" s="17"/>
      <c r="E90" s="28"/>
      <c r="F90" s="28"/>
      <c r="G90" s="19"/>
      <c r="H90" s="33"/>
      <c r="I90" s="30"/>
      <c r="J90" s="9" t="e">
        <f t="shared" si="3"/>
        <v>#DIV/0!</v>
      </c>
      <c r="K90" s="18"/>
      <c r="L90" s="18"/>
      <c r="M90" s="5"/>
    </row>
    <row r="91" spans="1:13">
      <c r="A91">
        <v>84</v>
      </c>
      <c r="B91" s="17"/>
      <c r="C91" s="17"/>
      <c r="D91" s="17"/>
      <c r="E91" s="28"/>
      <c r="F91" s="28"/>
      <c r="G91" s="19"/>
      <c r="H91" s="33"/>
      <c r="I91" s="30"/>
      <c r="J91" s="9" t="e">
        <f t="shared" si="3"/>
        <v>#DIV/0!</v>
      </c>
      <c r="K91" s="18"/>
      <c r="L91" s="18"/>
      <c r="M91" s="5"/>
    </row>
    <row r="92" spans="1:13">
      <c r="A92">
        <v>85</v>
      </c>
      <c r="B92" s="17"/>
      <c r="C92" s="17"/>
      <c r="D92" s="17"/>
      <c r="E92" s="28"/>
      <c r="F92" s="28"/>
      <c r="G92" s="19"/>
      <c r="H92" s="33"/>
      <c r="I92" s="30"/>
      <c r="J92" s="9" t="e">
        <f t="shared" si="3"/>
        <v>#DIV/0!</v>
      </c>
      <c r="K92" s="18"/>
      <c r="L92" s="18"/>
      <c r="M92" s="5"/>
    </row>
    <row r="93" spans="1:13">
      <c r="A93" s="42">
        <v>86</v>
      </c>
      <c r="B93" s="17"/>
      <c r="C93" s="17"/>
      <c r="D93" s="17"/>
      <c r="E93" s="28"/>
      <c r="F93" s="28"/>
      <c r="G93" s="19"/>
      <c r="H93" s="33"/>
      <c r="I93" s="30"/>
      <c r="J93" s="9" t="e">
        <f t="shared" si="3"/>
        <v>#DIV/0!</v>
      </c>
      <c r="K93" s="18"/>
      <c r="L93" s="18"/>
      <c r="M93" s="5"/>
    </row>
    <row r="94" spans="1:13">
      <c r="A94" s="42">
        <v>87</v>
      </c>
      <c r="B94" s="17"/>
      <c r="C94" s="17"/>
      <c r="D94" s="17"/>
      <c r="E94" s="28"/>
      <c r="F94" s="28"/>
      <c r="G94" s="19"/>
      <c r="H94" s="33"/>
      <c r="I94" s="30"/>
      <c r="J94" s="43" t="e">
        <f t="shared" si="3"/>
        <v>#DIV/0!</v>
      </c>
      <c r="K94" s="18"/>
      <c r="L94" s="18"/>
      <c r="M94" s="5"/>
    </row>
    <row r="95" spans="1:13">
      <c r="A95">
        <v>88</v>
      </c>
      <c r="B95" s="17"/>
      <c r="C95" s="17"/>
      <c r="D95" s="17"/>
      <c r="E95" s="28"/>
      <c r="F95" s="28"/>
      <c r="G95" s="19"/>
      <c r="H95" s="33"/>
      <c r="I95" s="30"/>
      <c r="J95" s="43" t="e">
        <f t="shared" si="3"/>
        <v>#DIV/0!</v>
      </c>
      <c r="K95" s="18"/>
      <c r="L95" s="18"/>
      <c r="M95" s="5"/>
    </row>
    <row r="96" spans="1:13">
      <c r="A96">
        <v>89</v>
      </c>
      <c r="B96" s="17"/>
      <c r="C96" s="17"/>
      <c r="D96" s="17"/>
      <c r="E96" s="28"/>
      <c r="F96" s="28"/>
      <c r="G96" s="19"/>
      <c r="H96" s="33"/>
      <c r="I96" s="30"/>
      <c r="J96" s="9" t="e">
        <f t="shared" si="3"/>
        <v>#DIV/0!</v>
      </c>
      <c r="K96" s="18"/>
      <c r="L96" s="18"/>
      <c r="M96" s="5"/>
    </row>
    <row r="97" spans="1:13">
      <c r="A97">
        <v>90</v>
      </c>
      <c r="B97" s="17"/>
      <c r="C97" s="17"/>
      <c r="D97" s="17"/>
      <c r="E97" s="28"/>
      <c r="F97" s="28"/>
      <c r="G97" s="19"/>
      <c r="H97" s="33"/>
      <c r="I97" s="30"/>
      <c r="J97" s="43" t="e">
        <f t="shared" si="3"/>
        <v>#DIV/0!</v>
      </c>
      <c r="K97" s="18"/>
      <c r="L97" s="18"/>
      <c r="M97" s="5"/>
    </row>
    <row r="98" spans="1:13">
      <c r="A98">
        <v>91</v>
      </c>
      <c r="B98" s="17"/>
      <c r="C98" s="17"/>
      <c r="D98" s="17"/>
      <c r="E98" s="28"/>
      <c r="F98" s="28"/>
      <c r="G98" s="19"/>
      <c r="H98" s="33"/>
      <c r="I98" s="30"/>
      <c r="J98" s="43" t="e">
        <f t="shared" si="3"/>
        <v>#DIV/0!</v>
      </c>
      <c r="K98" s="18"/>
      <c r="L98" s="18"/>
      <c r="M98" s="5"/>
    </row>
    <row r="99" spans="1:13">
      <c r="A99">
        <v>92</v>
      </c>
      <c r="B99" s="17"/>
      <c r="C99" s="17"/>
      <c r="D99" s="17"/>
      <c r="E99" s="28"/>
      <c r="F99" s="28"/>
      <c r="G99" s="19"/>
      <c r="H99" s="33"/>
      <c r="I99" s="30"/>
      <c r="J99" s="9" t="e">
        <f t="shared" si="3"/>
        <v>#DIV/0!</v>
      </c>
      <c r="K99" s="18"/>
      <c r="L99" s="18"/>
      <c r="M99" s="5"/>
    </row>
    <row r="100" spans="1:13">
      <c r="A100">
        <v>93</v>
      </c>
      <c r="B100" s="17"/>
      <c r="C100" s="17"/>
      <c r="D100" s="17"/>
      <c r="E100" s="28"/>
      <c r="F100" s="28"/>
      <c r="G100" s="19"/>
      <c r="H100" s="33"/>
      <c r="I100" s="30"/>
      <c r="J100" s="9" t="e">
        <f t="shared" si="3"/>
        <v>#DIV/0!</v>
      </c>
      <c r="K100" s="18"/>
      <c r="L100" s="18"/>
      <c r="M100" s="5"/>
    </row>
    <row r="101" spans="1:13">
      <c r="A101">
        <v>94</v>
      </c>
      <c r="B101" s="17"/>
      <c r="C101" s="17"/>
      <c r="D101" s="17"/>
      <c r="E101" s="28"/>
      <c r="F101" s="28"/>
      <c r="G101" s="19"/>
      <c r="H101" s="33"/>
      <c r="I101" s="30"/>
      <c r="J101" s="9" t="e">
        <f t="shared" si="3"/>
        <v>#DIV/0!</v>
      </c>
      <c r="K101" s="18"/>
      <c r="L101" s="18"/>
      <c r="M101" s="5"/>
    </row>
    <row r="102" spans="1:13">
      <c r="A102">
        <v>95</v>
      </c>
      <c r="B102" s="17"/>
      <c r="C102" s="17"/>
      <c r="D102" s="17"/>
      <c r="E102" s="28"/>
      <c r="F102" s="28"/>
      <c r="G102" s="19"/>
      <c r="H102" s="33"/>
      <c r="I102" s="30"/>
      <c r="J102" s="9" t="e">
        <f t="shared" si="3"/>
        <v>#DIV/0!</v>
      </c>
      <c r="K102" s="18"/>
      <c r="L102" s="18"/>
      <c r="M102" s="5"/>
    </row>
    <row r="103" spans="1:13">
      <c r="A103" s="42">
        <v>96</v>
      </c>
      <c r="B103" s="17"/>
      <c r="C103" s="17"/>
      <c r="D103" s="17"/>
      <c r="E103" s="28"/>
      <c r="F103" s="28"/>
      <c r="G103" s="19"/>
      <c r="H103" s="33"/>
      <c r="I103" s="30"/>
      <c r="J103" s="43" t="e">
        <f t="shared" si="3"/>
        <v>#DIV/0!</v>
      </c>
      <c r="K103" s="18"/>
      <c r="L103" s="18"/>
      <c r="M103" s="5"/>
    </row>
    <row r="104" spans="1:13">
      <c r="A104" s="42">
        <v>97</v>
      </c>
      <c r="B104" s="17"/>
      <c r="C104" s="17"/>
      <c r="D104" s="17"/>
      <c r="E104" s="28"/>
      <c r="F104" s="28"/>
      <c r="G104" s="19"/>
      <c r="H104" s="33"/>
      <c r="I104" s="30"/>
      <c r="J104" s="43" t="e">
        <f t="shared" si="3"/>
        <v>#DIV/0!</v>
      </c>
      <c r="K104" s="18"/>
      <c r="L104" s="18"/>
      <c r="M104" s="5"/>
    </row>
    <row r="105" spans="1:13">
      <c r="A105">
        <v>98</v>
      </c>
      <c r="B105" s="17"/>
      <c r="C105" s="17"/>
      <c r="D105" s="17"/>
      <c r="E105" s="28"/>
      <c r="F105" s="28"/>
      <c r="G105" s="19"/>
      <c r="H105" s="33"/>
      <c r="I105" s="30"/>
      <c r="J105" s="9" t="e">
        <f t="shared" si="3"/>
        <v>#DIV/0!</v>
      </c>
      <c r="K105" s="18"/>
      <c r="L105" s="18"/>
      <c r="M105" s="5"/>
    </row>
    <row r="106" spans="1:13">
      <c r="A106">
        <v>99</v>
      </c>
      <c r="B106" s="17"/>
      <c r="C106" s="17"/>
      <c r="D106" s="17"/>
      <c r="E106" s="28"/>
      <c r="F106" s="28"/>
      <c r="G106" s="19"/>
      <c r="H106" s="33"/>
      <c r="I106" s="30"/>
      <c r="J106" s="43" t="e">
        <f t="shared" si="3"/>
        <v>#DIV/0!</v>
      </c>
      <c r="K106" s="18"/>
      <c r="L106" s="18"/>
      <c r="M106" s="5"/>
    </row>
    <row r="107" spans="1:13">
      <c r="A107">
        <v>100</v>
      </c>
      <c r="B107" s="17"/>
      <c r="C107" s="17"/>
      <c r="D107" s="17"/>
      <c r="E107" s="28"/>
      <c r="F107" s="28"/>
      <c r="G107" s="19"/>
      <c r="H107" s="33"/>
      <c r="I107" s="30"/>
      <c r="J107" s="43" t="e">
        <f t="shared" si="3"/>
        <v>#DIV/0!</v>
      </c>
      <c r="K107" s="18"/>
      <c r="L107" s="18"/>
      <c r="M107" s="5"/>
    </row>
    <row r="108" spans="1:13">
      <c r="A108">
        <v>101</v>
      </c>
      <c r="B108" s="17"/>
      <c r="C108" s="17"/>
      <c r="D108" s="17"/>
      <c r="E108" s="28"/>
      <c r="F108" s="28"/>
      <c r="G108" s="19"/>
      <c r="H108" s="33"/>
      <c r="I108" s="30"/>
      <c r="J108" s="9" t="e">
        <f t="shared" si="3"/>
        <v>#DIV/0!</v>
      </c>
      <c r="K108" s="18"/>
      <c r="L108" s="18"/>
      <c r="M108" s="5"/>
    </row>
    <row r="109" spans="1:13">
      <c r="A109">
        <v>102</v>
      </c>
      <c r="B109" s="17"/>
      <c r="C109" s="17"/>
      <c r="D109" s="17"/>
      <c r="E109" s="28"/>
      <c r="F109" s="28"/>
      <c r="G109" s="19"/>
      <c r="H109" s="33"/>
      <c r="I109" s="30"/>
      <c r="J109" s="9" t="e">
        <f t="shared" si="3"/>
        <v>#DIV/0!</v>
      </c>
      <c r="K109" s="18"/>
      <c r="L109" s="18"/>
      <c r="M109" s="5"/>
    </row>
    <row r="110" spans="1:13">
      <c r="A110">
        <v>103</v>
      </c>
      <c r="B110" s="17"/>
      <c r="C110" s="17"/>
      <c r="D110" s="17"/>
      <c r="E110" s="28"/>
      <c r="F110" s="28"/>
      <c r="G110" s="19"/>
      <c r="H110" s="33"/>
      <c r="I110" s="30"/>
      <c r="J110" s="9" t="e">
        <f t="shared" si="3"/>
        <v>#DIV/0!</v>
      </c>
      <c r="K110" s="18"/>
      <c r="L110" s="18"/>
      <c r="M110" s="5"/>
    </row>
    <row r="111" spans="1:13">
      <c r="A111">
        <v>104</v>
      </c>
      <c r="B111" s="17"/>
      <c r="C111" s="17"/>
      <c r="D111" s="17"/>
      <c r="E111" s="28"/>
      <c r="F111" s="28"/>
      <c r="G111" s="19"/>
      <c r="H111" s="33"/>
      <c r="I111" s="30"/>
      <c r="J111" s="9" t="e">
        <f t="shared" si="3"/>
        <v>#DIV/0!</v>
      </c>
      <c r="K111" s="18"/>
      <c r="L111" s="18"/>
      <c r="M111" s="5"/>
    </row>
    <row r="112" spans="1:13">
      <c r="A112">
        <v>105</v>
      </c>
      <c r="B112" s="17"/>
      <c r="C112" s="17"/>
      <c r="D112" s="17"/>
      <c r="E112" s="28"/>
      <c r="F112" s="28"/>
      <c r="G112" s="19"/>
      <c r="H112" s="33"/>
      <c r="I112" s="30"/>
      <c r="J112" s="43" t="e">
        <f t="shared" si="3"/>
        <v>#DIV/0!</v>
      </c>
      <c r="K112" s="18"/>
      <c r="L112" s="18"/>
      <c r="M112" s="5"/>
    </row>
    <row r="113" spans="1:13">
      <c r="A113" s="42">
        <v>106</v>
      </c>
      <c r="B113" s="17"/>
      <c r="C113" s="17"/>
      <c r="D113" s="17"/>
      <c r="E113" s="28"/>
      <c r="F113" s="28"/>
      <c r="G113" s="19"/>
      <c r="H113" s="33"/>
      <c r="I113" s="30"/>
      <c r="J113" s="43" t="e">
        <f t="shared" si="3"/>
        <v>#DIV/0!</v>
      </c>
      <c r="K113" s="18"/>
      <c r="L113" s="18"/>
      <c r="M113" s="5"/>
    </row>
    <row r="114" spans="1:13">
      <c r="A114" s="42">
        <v>107</v>
      </c>
      <c r="B114" s="17"/>
      <c r="C114" s="17"/>
      <c r="D114" s="17"/>
      <c r="E114" s="28"/>
      <c r="F114" s="28"/>
      <c r="G114" s="19"/>
      <c r="H114" s="33"/>
      <c r="I114" s="30"/>
      <c r="J114" s="9" t="e">
        <f t="shared" si="3"/>
        <v>#DIV/0!</v>
      </c>
      <c r="K114" s="18"/>
      <c r="L114" s="18"/>
      <c r="M114" s="5"/>
    </row>
    <row r="115" spans="1:13">
      <c r="A115">
        <v>108</v>
      </c>
      <c r="B115" s="17"/>
      <c r="C115" s="17"/>
      <c r="D115" s="17"/>
      <c r="E115" s="28"/>
      <c r="F115" s="28"/>
      <c r="G115" s="19"/>
      <c r="H115" s="33"/>
      <c r="I115" s="30"/>
      <c r="J115" s="43" t="e">
        <f t="shared" si="3"/>
        <v>#DIV/0!</v>
      </c>
      <c r="K115" s="18"/>
      <c r="L115" s="18"/>
      <c r="M115" s="5"/>
    </row>
    <row r="116" spans="1:13">
      <c r="A116">
        <v>109</v>
      </c>
      <c r="B116" s="17"/>
      <c r="C116" s="17"/>
      <c r="D116" s="17"/>
      <c r="E116" s="28"/>
      <c r="F116" s="28"/>
      <c r="G116" s="19"/>
      <c r="H116" s="33"/>
      <c r="I116" s="30"/>
      <c r="J116" s="43" t="e">
        <f t="shared" si="3"/>
        <v>#DIV/0!</v>
      </c>
      <c r="K116" s="18"/>
      <c r="L116" s="18"/>
      <c r="M116" s="5"/>
    </row>
    <row r="117" spans="1:13">
      <c r="A117">
        <v>110</v>
      </c>
      <c r="B117" s="17"/>
      <c r="C117" s="17"/>
      <c r="D117" s="17"/>
      <c r="E117" s="28"/>
      <c r="F117" s="28"/>
      <c r="G117" s="19"/>
      <c r="H117" s="33"/>
      <c r="I117" s="30"/>
      <c r="J117" s="9" t="e">
        <f t="shared" si="3"/>
        <v>#DIV/0!</v>
      </c>
      <c r="K117" s="18"/>
      <c r="L117" s="18"/>
      <c r="M117" s="5"/>
    </row>
    <row r="118" spans="1:13">
      <c r="A118">
        <v>111</v>
      </c>
      <c r="B118" s="17"/>
      <c r="C118" s="17"/>
      <c r="D118" s="17"/>
      <c r="E118" s="28"/>
      <c r="F118" s="28"/>
      <c r="G118" s="19"/>
      <c r="H118" s="33"/>
      <c r="I118" s="30"/>
      <c r="J118" s="9" t="e">
        <f t="shared" si="3"/>
        <v>#DIV/0!</v>
      </c>
      <c r="K118" s="18"/>
      <c r="L118" s="18"/>
      <c r="M118" s="5"/>
    </row>
    <row r="119" spans="1:13">
      <c r="A119">
        <v>112</v>
      </c>
      <c r="B119" s="17"/>
      <c r="C119" s="17"/>
      <c r="D119" s="17"/>
      <c r="E119" s="28"/>
      <c r="F119" s="28"/>
      <c r="G119" s="19"/>
      <c r="H119" s="33"/>
      <c r="I119" s="30"/>
      <c r="J119" s="9" t="e">
        <f t="shared" si="3"/>
        <v>#DIV/0!</v>
      </c>
      <c r="K119" s="18"/>
      <c r="L119" s="18"/>
      <c r="M119" s="5"/>
    </row>
    <row r="120" spans="1:13">
      <c r="A120">
        <v>113</v>
      </c>
      <c r="B120" s="17"/>
      <c r="C120" s="17"/>
      <c r="D120" s="17"/>
      <c r="E120" s="28"/>
      <c r="F120" s="28"/>
      <c r="G120" s="19"/>
      <c r="H120" s="33"/>
      <c r="I120" s="30"/>
      <c r="J120" s="9" t="e">
        <f t="shared" si="3"/>
        <v>#DIV/0!</v>
      </c>
      <c r="K120" s="18"/>
      <c r="L120" s="18"/>
      <c r="M120" s="5"/>
    </row>
    <row r="121" spans="1:13">
      <c r="A121">
        <v>114</v>
      </c>
      <c r="B121" s="17"/>
      <c r="C121" s="17"/>
      <c r="D121" s="17"/>
      <c r="E121" s="28"/>
      <c r="F121" s="28"/>
      <c r="G121" s="19"/>
      <c r="H121" s="33"/>
      <c r="I121" s="30"/>
      <c r="J121" s="43" t="e">
        <f t="shared" si="3"/>
        <v>#DIV/0!</v>
      </c>
      <c r="K121" s="18"/>
      <c r="L121" s="18"/>
      <c r="M121" s="5"/>
    </row>
    <row r="122" spans="1:13">
      <c r="A122">
        <v>115</v>
      </c>
      <c r="B122" s="17"/>
      <c r="C122" s="17"/>
      <c r="D122" s="17"/>
      <c r="E122" s="28"/>
      <c r="F122" s="28"/>
      <c r="G122" s="19"/>
      <c r="H122" s="33"/>
      <c r="I122" s="30"/>
      <c r="J122" s="43" t="e">
        <f t="shared" si="3"/>
        <v>#DIV/0!</v>
      </c>
      <c r="K122" s="18"/>
      <c r="L122" s="18"/>
      <c r="M122" s="5"/>
    </row>
    <row r="123" spans="1:13">
      <c r="A123" s="42">
        <v>116</v>
      </c>
      <c r="B123" s="17"/>
      <c r="C123" s="17"/>
      <c r="D123" s="17"/>
      <c r="E123" s="28"/>
      <c r="F123" s="28"/>
      <c r="G123" s="19"/>
      <c r="H123" s="33"/>
      <c r="I123" s="30"/>
      <c r="J123" s="9" t="e">
        <f t="shared" si="3"/>
        <v>#DIV/0!</v>
      </c>
      <c r="K123" s="18"/>
      <c r="L123" s="18"/>
      <c r="M123" s="5"/>
    </row>
    <row r="124" spans="1:13">
      <c r="A124" s="42">
        <v>117</v>
      </c>
      <c r="B124" s="17"/>
      <c r="C124" s="17"/>
      <c r="D124" s="17"/>
      <c r="E124" s="28"/>
      <c r="F124" s="28"/>
      <c r="G124" s="19"/>
      <c r="H124" s="33"/>
      <c r="I124" s="30"/>
      <c r="J124" s="43" t="e">
        <f t="shared" si="3"/>
        <v>#DIV/0!</v>
      </c>
      <c r="K124" s="18"/>
      <c r="L124" s="18"/>
      <c r="M124" s="5"/>
    </row>
    <row r="125" spans="1:13">
      <c r="A125">
        <v>118</v>
      </c>
      <c r="B125" s="17"/>
      <c r="C125" s="17"/>
      <c r="D125" s="17"/>
      <c r="E125" s="28"/>
      <c r="F125" s="28"/>
      <c r="G125" s="19"/>
      <c r="H125" s="33"/>
      <c r="I125" s="30"/>
      <c r="J125" s="43" t="e">
        <f t="shared" si="3"/>
        <v>#DIV/0!</v>
      </c>
      <c r="K125" s="18"/>
      <c r="L125" s="18"/>
      <c r="M125" s="5"/>
    </row>
    <row r="126" spans="1:13">
      <c r="A126">
        <v>119</v>
      </c>
      <c r="B126" s="17"/>
      <c r="C126" s="17"/>
      <c r="D126" s="17"/>
      <c r="E126" s="28"/>
      <c r="F126" s="28"/>
      <c r="G126" s="19"/>
      <c r="H126" s="33"/>
      <c r="I126" s="30"/>
      <c r="J126" s="9" t="e">
        <f t="shared" si="3"/>
        <v>#DIV/0!</v>
      </c>
      <c r="K126" s="18"/>
      <c r="L126" s="18"/>
      <c r="M126" s="5"/>
    </row>
    <row r="127" spans="1:13">
      <c r="A127">
        <v>120</v>
      </c>
      <c r="B127" s="17"/>
      <c r="C127" s="17"/>
      <c r="D127" s="17"/>
      <c r="E127" s="28"/>
      <c r="F127" s="28"/>
      <c r="G127" s="19"/>
      <c r="H127" s="33"/>
      <c r="I127" s="30"/>
      <c r="J127" s="9" t="e">
        <f t="shared" si="3"/>
        <v>#DIV/0!</v>
      </c>
      <c r="K127" s="18"/>
      <c r="L127" s="18"/>
      <c r="M127" s="5"/>
    </row>
    <row r="128" spans="1:13">
      <c r="A128">
        <v>121</v>
      </c>
      <c r="B128" s="17"/>
      <c r="C128" s="17"/>
      <c r="D128" s="17"/>
      <c r="E128" s="28"/>
      <c r="F128" s="28"/>
      <c r="G128" s="19"/>
      <c r="H128" s="33"/>
      <c r="I128" s="30"/>
      <c r="J128" s="9" t="e">
        <f t="shared" si="3"/>
        <v>#DIV/0!</v>
      </c>
      <c r="K128" s="18"/>
      <c r="L128" s="18"/>
      <c r="M128" s="5"/>
    </row>
    <row r="129" spans="1:13">
      <c r="A129">
        <v>122</v>
      </c>
      <c r="B129" s="17"/>
      <c r="C129" s="17"/>
      <c r="D129" s="17"/>
      <c r="E129" s="28"/>
      <c r="F129" s="28"/>
      <c r="G129" s="19"/>
      <c r="H129" s="33"/>
      <c r="I129" s="30"/>
      <c r="J129" s="9" t="e">
        <f t="shared" si="3"/>
        <v>#DIV/0!</v>
      </c>
      <c r="K129" s="18"/>
      <c r="L129" s="18"/>
      <c r="M129" s="5"/>
    </row>
    <row r="130" spans="1:13">
      <c r="A130">
        <v>123</v>
      </c>
      <c r="B130" s="17"/>
      <c r="C130" s="17"/>
      <c r="D130" s="17"/>
      <c r="E130" s="28"/>
      <c r="F130" s="28"/>
      <c r="G130" s="19"/>
      <c r="H130" s="33"/>
      <c r="I130" s="30"/>
      <c r="J130" s="43" t="e">
        <f t="shared" si="3"/>
        <v>#DIV/0!</v>
      </c>
      <c r="K130" s="18"/>
      <c r="L130" s="18"/>
      <c r="M130" s="5"/>
    </row>
    <row r="131" spans="1:13">
      <c r="A131">
        <v>124</v>
      </c>
      <c r="B131" s="17"/>
      <c r="C131" s="17"/>
      <c r="D131" s="17"/>
      <c r="E131" s="28"/>
      <c r="F131" s="28"/>
      <c r="G131" s="19"/>
      <c r="H131" s="33"/>
      <c r="I131" s="30"/>
      <c r="J131" s="43" t="e">
        <f t="shared" si="3"/>
        <v>#DIV/0!</v>
      </c>
      <c r="K131" s="18"/>
      <c r="L131" s="18"/>
      <c r="M131" s="5"/>
    </row>
    <row r="132" spans="1:13">
      <c r="A132">
        <v>125</v>
      </c>
      <c r="B132" s="17"/>
      <c r="C132" s="17"/>
      <c r="D132" s="17"/>
      <c r="E132" s="28"/>
      <c r="F132" s="28"/>
      <c r="G132" s="19"/>
      <c r="H132" s="33"/>
      <c r="I132" s="30"/>
      <c r="J132" s="9" t="e">
        <f t="shared" si="3"/>
        <v>#DIV/0!</v>
      </c>
      <c r="K132" s="18"/>
      <c r="L132" s="18"/>
      <c r="M132" s="5"/>
    </row>
    <row r="133" spans="1:13">
      <c r="A133" s="42">
        <v>126</v>
      </c>
      <c r="B133" s="17"/>
      <c r="C133" s="17"/>
      <c r="D133" s="17"/>
      <c r="E133" s="28"/>
      <c r="F133" s="28"/>
      <c r="G133" s="19"/>
      <c r="H133" s="33"/>
      <c r="I133" s="30"/>
      <c r="J133" s="43" t="e">
        <f t="shared" si="3"/>
        <v>#DIV/0!</v>
      </c>
      <c r="K133" s="18"/>
      <c r="L133" s="18"/>
      <c r="M133" s="5"/>
    </row>
    <row r="134" spans="1:13">
      <c r="A134" s="42">
        <v>127</v>
      </c>
      <c r="B134" s="17"/>
      <c r="C134" s="17"/>
      <c r="D134" s="17"/>
      <c r="E134" s="28"/>
      <c r="F134" s="28"/>
      <c r="G134" s="19"/>
      <c r="H134" s="33"/>
      <c r="I134" s="30"/>
      <c r="J134" s="43" t="e">
        <f t="shared" si="3"/>
        <v>#DIV/0!</v>
      </c>
      <c r="K134" s="18"/>
      <c r="L134" s="18"/>
      <c r="M134" s="5"/>
    </row>
    <row r="135" spans="1:13">
      <c r="A135">
        <v>128</v>
      </c>
      <c r="B135" s="17"/>
      <c r="C135" s="17"/>
      <c r="D135" s="17"/>
      <c r="E135" s="28"/>
      <c r="F135" s="28"/>
      <c r="G135" s="19"/>
      <c r="H135" s="33"/>
      <c r="I135" s="30"/>
      <c r="J135" s="9" t="e">
        <f t="shared" si="3"/>
        <v>#DIV/0!</v>
      </c>
      <c r="K135" s="18"/>
      <c r="L135" s="18"/>
      <c r="M135" s="5"/>
    </row>
    <row r="136" spans="1:13">
      <c r="A136">
        <v>129</v>
      </c>
      <c r="B136" s="17"/>
      <c r="C136" s="17"/>
      <c r="D136" s="17"/>
      <c r="E136" s="28"/>
      <c r="F136" s="28"/>
      <c r="G136" s="19"/>
      <c r="H136" s="33"/>
      <c r="I136" s="30"/>
      <c r="J136" s="9" t="e">
        <f t="shared" si="3"/>
        <v>#DIV/0!</v>
      </c>
      <c r="K136" s="18"/>
      <c r="L136" s="18"/>
      <c r="M136" s="5"/>
    </row>
    <row r="137" spans="1:13">
      <c r="A137">
        <v>130</v>
      </c>
      <c r="B137" s="17"/>
      <c r="C137" s="17"/>
      <c r="D137" s="17"/>
      <c r="E137" s="28"/>
      <c r="F137" s="28"/>
      <c r="G137" s="19"/>
      <c r="H137" s="33"/>
      <c r="I137" s="30"/>
      <c r="J137" s="9" t="e">
        <f t="shared" si="3"/>
        <v>#DIV/0!</v>
      </c>
      <c r="K137" s="18"/>
      <c r="L137" s="18"/>
      <c r="M137" s="5"/>
    </row>
    <row r="138" spans="1:13">
      <c r="A138">
        <v>131</v>
      </c>
      <c r="B138" s="17"/>
      <c r="C138" s="17"/>
      <c r="D138" s="17"/>
      <c r="E138" s="28"/>
      <c r="F138" s="28"/>
      <c r="G138" s="19"/>
      <c r="H138" s="33"/>
      <c r="I138" s="30"/>
      <c r="J138" s="9" t="e">
        <f t="shared" si="3"/>
        <v>#DIV/0!</v>
      </c>
      <c r="K138" s="18"/>
      <c r="L138" s="18"/>
      <c r="M138" s="5"/>
    </row>
    <row r="139" spans="1:13">
      <c r="A139">
        <v>132</v>
      </c>
      <c r="B139" s="17"/>
      <c r="C139" s="17"/>
      <c r="D139" s="17"/>
      <c r="E139" s="28"/>
      <c r="F139" s="28"/>
      <c r="G139" s="19"/>
      <c r="H139" s="33"/>
      <c r="I139" s="30"/>
      <c r="J139" s="43" t="e">
        <f t="shared" ref="J139:J202" si="4">H139/I139</f>
        <v>#DIV/0!</v>
      </c>
      <c r="K139" s="18"/>
      <c r="L139" s="18"/>
      <c r="M139" s="5"/>
    </row>
    <row r="140" spans="1:13">
      <c r="A140">
        <v>133</v>
      </c>
      <c r="B140" s="17"/>
      <c r="C140" s="17"/>
      <c r="D140" s="17"/>
      <c r="E140" s="28"/>
      <c r="F140" s="28"/>
      <c r="G140" s="19"/>
      <c r="H140" s="33"/>
      <c r="I140" s="30"/>
      <c r="J140" s="43" t="e">
        <f t="shared" si="4"/>
        <v>#DIV/0!</v>
      </c>
      <c r="K140" s="18"/>
      <c r="L140" s="18"/>
      <c r="M140" s="5"/>
    </row>
    <row r="141" spans="1:13">
      <c r="A141">
        <v>134</v>
      </c>
      <c r="B141" s="17"/>
      <c r="C141" s="17"/>
      <c r="D141" s="17"/>
      <c r="E141" s="28"/>
      <c r="F141" s="28"/>
      <c r="G141" s="19"/>
      <c r="H141" s="33"/>
      <c r="I141" s="30"/>
      <c r="J141" s="9" t="e">
        <f t="shared" si="4"/>
        <v>#DIV/0!</v>
      </c>
      <c r="K141" s="18"/>
      <c r="L141" s="18"/>
      <c r="M141" s="5"/>
    </row>
    <row r="142" spans="1:13">
      <c r="A142">
        <v>135</v>
      </c>
      <c r="B142" s="17"/>
      <c r="C142" s="17"/>
      <c r="D142" s="17"/>
      <c r="E142" s="28"/>
      <c r="F142" s="28"/>
      <c r="G142" s="19"/>
      <c r="H142" s="33"/>
      <c r="I142" s="30"/>
      <c r="J142" s="43" t="e">
        <f t="shared" si="4"/>
        <v>#DIV/0!</v>
      </c>
      <c r="K142" s="18"/>
      <c r="L142" s="18"/>
      <c r="M142" s="5"/>
    </row>
    <row r="143" spans="1:13">
      <c r="A143" s="42">
        <v>136</v>
      </c>
      <c r="B143" s="17"/>
      <c r="C143" s="17"/>
      <c r="D143" s="17"/>
      <c r="E143" s="28"/>
      <c r="F143" s="28"/>
      <c r="G143" s="19"/>
      <c r="H143" s="33"/>
      <c r="I143" s="30"/>
      <c r="J143" s="43" t="e">
        <f t="shared" si="4"/>
        <v>#DIV/0!</v>
      </c>
      <c r="K143" s="18"/>
      <c r="L143" s="18"/>
      <c r="M143" s="5"/>
    </row>
    <row r="144" spans="1:13">
      <c r="A144" s="42">
        <v>137</v>
      </c>
      <c r="B144" s="17"/>
      <c r="C144" s="17"/>
      <c r="D144" s="17"/>
      <c r="E144" s="28"/>
      <c r="F144" s="28"/>
      <c r="G144" s="19"/>
      <c r="H144" s="33"/>
      <c r="I144" s="30"/>
      <c r="J144" s="9" t="e">
        <f t="shared" si="4"/>
        <v>#DIV/0!</v>
      </c>
      <c r="K144" s="18"/>
      <c r="L144" s="18"/>
      <c r="M144" s="5"/>
    </row>
    <row r="145" spans="1:13">
      <c r="A145">
        <v>138</v>
      </c>
      <c r="B145" s="17"/>
      <c r="C145" s="17"/>
      <c r="D145" s="17"/>
      <c r="E145" s="28"/>
      <c r="F145" s="28"/>
      <c r="G145" s="19"/>
      <c r="H145" s="33"/>
      <c r="I145" s="30"/>
      <c r="J145" s="9" t="e">
        <f t="shared" si="4"/>
        <v>#DIV/0!</v>
      </c>
      <c r="K145" s="18"/>
      <c r="L145" s="18"/>
      <c r="M145" s="5"/>
    </row>
    <row r="146" spans="1:13">
      <c r="A146">
        <v>139</v>
      </c>
      <c r="B146" s="17"/>
      <c r="C146" s="17"/>
      <c r="D146" s="17"/>
      <c r="E146" s="28"/>
      <c r="F146" s="28"/>
      <c r="G146" s="19"/>
      <c r="H146" s="33"/>
      <c r="I146" s="30"/>
      <c r="J146" s="9" t="e">
        <f t="shared" si="4"/>
        <v>#DIV/0!</v>
      </c>
      <c r="K146" s="18"/>
      <c r="L146" s="18"/>
      <c r="M146" s="5"/>
    </row>
    <row r="147" spans="1:13">
      <c r="A147">
        <v>140</v>
      </c>
      <c r="B147" s="17"/>
      <c r="C147" s="17"/>
      <c r="D147" s="17"/>
      <c r="E147" s="28"/>
      <c r="F147" s="28"/>
      <c r="G147" s="19"/>
      <c r="H147" s="33"/>
      <c r="I147" s="30"/>
      <c r="J147" s="9" t="e">
        <f t="shared" si="4"/>
        <v>#DIV/0!</v>
      </c>
      <c r="K147" s="18"/>
      <c r="L147" s="18"/>
      <c r="M147" s="5"/>
    </row>
    <row r="148" spans="1:13">
      <c r="A148">
        <v>141</v>
      </c>
      <c r="B148" s="17"/>
      <c r="C148" s="17"/>
      <c r="D148" s="17"/>
      <c r="E148" s="28"/>
      <c r="F148" s="28"/>
      <c r="G148" s="19"/>
      <c r="H148" s="33"/>
      <c r="I148" s="30"/>
      <c r="J148" s="43" t="e">
        <f t="shared" si="4"/>
        <v>#DIV/0!</v>
      </c>
      <c r="K148" s="18"/>
      <c r="L148" s="18"/>
      <c r="M148" s="5"/>
    </row>
    <row r="149" spans="1:13">
      <c r="A149">
        <v>142</v>
      </c>
      <c r="B149" s="17"/>
      <c r="C149" s="17"/>
      <c r="D149" s="17"/>
      <c r="E149" s="28"/>
      <c r="F149" s="28"/>
      <c r="G149" s="19"/>
      <c r="H149" s="33"/>
      <c r="I149" s="30"/>
      <c r="J149" s="43" t="e">
        <f t="shared" si="4"/>
        <v>#DIV/0!</v>
      </c>
      <c r="K149" s="18"/>
      <c r="L149" s="18"/>
      <c r="M149" s="5"/>
    </row>
    <row r="150" spans="1:13">
      <c r="A150">
        <v>143</v>
      </c>
      <c r="B150" s="17"/>
      <c r="C150" s="17"/>
      <c r="D150" s="17"/>
      <c r="E150" s="28"/>
      <c r="F150" s="28"/>
      <c r="G150" s="19"/>
      <c r="H150" s="33"/>
      <c r="I150" s="30"/>
      <c r="J150" s="9" t="e">
        <f t="shared" si="4"/>
        <v>#DIV/0!</v>
      </c>
      <c r="K150" s="18"/>
      <c r="L150" s="18"/>
      <c r="M150" s="5"/>
    </row>
    <row r="151" spans="1:13">
      <c r="A151">
        <v>144</v>
      </c>
      <c r="B151" s="17"/>
      <c r="C151" s="17"/>
      <c r="D151" s="17"/>
      <c r="E151" s="28"/>
      <c r="F151" s="28"/>
      <c r="G151" s="19"/>
      <c r="H151" s="33"/>
      <c r="I151" s="30"/>
      <c r="J151" s="43" t="e">
        <f t="shared" si="4"/>
        <v>#DIV/0!</v>
      </c>
      <c r="K151" s="18"/>
      <c r="L151" s="18"/>
      <c r="M151" s="5"/>
    </row>
    <row r="152" spans="1:13">
      <c r="A152">
        <v>145</v>
      </c>
      <c r="B152" s="17"/>
      <c r="C152" s="17"/>
      <c r="D152" s="17"/>
      <c r="E152" s="28"/>
      <c r="F152" s="28"/>
      <c r="G152" s="19"/>
      <c r="H152" s="33"/>
      <c r="I152" s="30"/>
      <c r="J152" s="43" t="e">
        <f t="shared" si="4"/>
        <v>#DIV/0!</v>
      </c>
      <c r="K152" s="18"/>
      <c r="L152" s="18"/>
      <c r="M152" s="5"/>
    </row>
    <row r="153" spans="1:13">
      <c r="A153" s="42">
        <v>146</v>
      </c>
      <c r="B153" s="17"/>
      <c r="C153" s="17"/>
      <c r="D153" s="17"/>
      <c r="E153" s="28"/>
      <c r="F153" s="28"/>
      <c r="G153" s="19"/>
      <c r="H153" s="33"/>
      <c r="I153" s="30"/>
      <c r="J153" s="9" t="e">
        <f t="shared" si="4"/>
        <v>#DIV/0!</v>
      </c>
      <c r="K153" s="18"/>
      <c r="L153" s="18"/>
      <c r="M153" s="5"/>
    </row>
    <row r="154" spans="1:13">
      <c r="A154" s="42">
        <v>147</v>
      </c>
      <c r="B154" s="17"/>
      <c r="C154" s="17"/>
      <c r="D154" s="17"/>
      <c r="E154" s="28"/>
      <c r="F154" s="28"/>
      <c r="G154" s="19"/>
      <c r="H154" s="33"/>
      <c r="I154" s="30"/>
      <c r="J154" s="9" t="e">
        <f t="shared" si="4"/>
        <v>#DIV/0!</v>
      </c>
      <c r="K154" s="18"/>
      <c r="L154" s="18"/>
      <c r="M154" s="5"/>
    </row>
    <row r="155" spans="1:13">
      <c r="A155">
        <v>148</v>
      </c>
      <c r="B155" s="17"/>
      <c r="C155" s="17"/>
      <c r="D155" s="17"/>
      <c r="E155" s="28"/>
      <c r="F155" s="28"/>
      <c r="G155" s="19"/>
      <c r="H155" s="33"/>
      <c r="I155" s="30"/>
      <c r="J155" s="9" t="e">
        <f t="shared" si="4"/>
        <v>#DIV/0!</v>
      </c>
      <c r="K155" s="18"/>
      <c r="L155" s="18"/>
      <c r="M155" s="5"/>
    </row>
    <row r="156" spans="1:13">
      <c r="A156">
        <v>149</v>
      </c>
      <c r="B156" s="17"/>
      <c r="C156" s="17"/>
      <c r="D156" s="17"/>
      <c r="E156" s="28"/>
      <c r="F156" s="28"/>
      <c r="G156" s="19"/>
      <c r="H156" s="33"/>
      <c r="I156" s="30"/>
      <c r="J156" s="9" t="e">
        <f t="shared" si="4"/>
        <v>#DIV/0!</v>
      </c>
      <c r="K156" s="18"/>
      <c r="L156" s="18"/>
      <c r="M156" s="5"/>
    </row>
    <row r="157" spans="1:13">
      <c r="A157">
        <v>150</v>
      </c>
      <c r="B157" s="17"/>
      <c r="C157" s="17"/>
      <c r="D157" s="17"/>
      <c r="E157" s="28"/>
      <c r="F157" s="28"/>
      <c r="G157" s="19"/>
      <c r="H157" s="33"/>
      <c r="I157" s="30"/>
      <c r="J157" s="43" t="e">
        <f t="shared" si="4"/>
        <v>#DIV/0!</v>
      </c>
      <c r="K157" s="18"/>
      <c r="L157" s="18"/>
      <c r="M157" s="5"/>
    </row>
    <row r="158" spans="1:13">
      <c r="A158">
        <v>151</v>
      </c>
      <c r="B158" s="17"/>
      <c r="C158" s="17"/>
      <c r="D158" s="17"/>
      <c r="E158" s="28"/>
      <c r="F158" s="28"/>
      <c r="G158" s="19"/>
      <c r="H158" s="33"/>
      <c r="I158" s="30"/>
      <c r="J158" s="43" t="e">
        <f t="shared" si="4"/>
        <v>#DIV/0!</v>
      </c>
      <c r="K158" s="18"/>
      <c r="L158" s="18"/>
      <c r="M158" s="5"/>
    </row>
    <row r="159" spans="1:13">
      <c r="A159">
        <v>152</v>
      </c>
      <c r="B159" s="17"/>
      <c r="C159" s="17"/>
      <c r="D159" s="17"/>
      <c r="E159" s="28"/>
      <c r="F159" s="28"/>
      <c r="G159" s="19"/>
      <c r="H159" s="33"/>
      <c r="I159" s="30"/>
      <c r="J159" s="9" t="e">
        <f t="shared" si="4"/>
        <v>#DIV/0!</v>
      </c>
      <c r="K159" s="18"/>
      <c r="L159" s="18"/>
      <c r="M159" s="5"/>
    </row>
    <row r="160" spans="1:13">
      <c r="A160">
        <v>153</v>
      </c>
      <c r="B160" s="17"/>
      <c r="C160" s="17"/>
      <c r="D160" s="17"/>
      <c r="E160" s="28"/>
      <c r="F160" s="28"/>
      <c r="G160" s="19"/>
      <c r="H160" s="33"/>
      <c r="I160" s="30"/>
      <c r="J160" s="43" t="e">
        <f t="shared" si="4"/>
        <v>#DIV/0!</v>
      </c>
      <c r="K160" s="18"/>
      <c r="L160" s="18"/>
      <c r="M160" s="5"/>
    </row>
    <row r="161" spans="1:13">
      <c r="A161">
        <v>154</v>
      </c>
      <c r="B161" s="17"/>
      <c r="C161" s="17"/>
      <c r="D161" s="17"/>
      <c r="E161" s="28"/>
      <c r="F161" s="28"/>
      <c r="G161" s="19"/>
      <c r="H161" s="33"/>
      <c r="I161" s="30"/>
      <c r="J161" s="43" t="e">
        <f t="shared" si="4"/>
        <v>#DIV/0!</v>
      </c>
      <c r="K161" s="18"/>
      <c r="L161" s="18"/>
      <c r="M161" s="5"/>
    </row>
    <row r="162" spans="1:13">
      <c r="A162">
        <v>155</v>
      </c>
      <c r="B162" s="17"/>
      <c r="C162" s="17"/>
      <c r="D162" s="17"/>
      <c r="E162" s="28"/>
      <c r="F162" s="28"/>
      <c r="G162" s="19"/>
      <c r="H162" s="33"/>
      <c r="I162" s="30"/>
      <c r="J162" s="9" t="e">
        <f t="shared" si="4"/>
        <v>#DIV/0!</v>
      </c>
      <c r="K162" s="18"/>
      <c r="L162" s="18"/>
      <c r="M162" s="5"/>
    </row>
    <row r="163" spans="1:13">
      <c r="A163" s="42">
        <v>156</v>
      </c>
      <c r="B163" s="17"/>
      <c r="C163" s="17"/>
      <c r="D163" s="17"/>
      <c r="E163" s="28"/>
      <c r="F163" s="28"/>
      <c r="G163" s="19"/>
      <c r="H163" s="33"/>
      <c r="I163" s="30"/>
      <c r="J163" s="9" t="e">
        <f t="shared" si="4"/>
        <v>#DIV/0!</v>
      </c>
      <c r="K163" s="18"/>
      <c r="L163" s="18"/>
      <c r="M163" s="5"/>
    </row>
    <row r="164" spans="1:13">
      <c r="A164" s="42">
        <v>157</v>
      </c>
      <c r="B164" s="17"/>
      <c r="C164" s="17"/>
      <c r="D164" s="17"/>
      <c r="E164" s="28"/>
      <c r="F164" s="28"/>
      <c r="G164" s="19"/>
      <c r="H164" s="33"/>
      <c r="I164" s="30"/>
      <c r="J164" s="9" t="e">
        <f t="shared" si="4"/>
        <v>#DIV/0!</v>
      </c>
      <c r="K164" s="18"/>
      <c r="L164" s="18"/>
      <c r="M164" s="5"/>
    </row>
    <row r="165" spans="1:13">
      <c r="A165">
        <v>158</v>
      </c>
      <c r="B165" s="17"/>
      <c r="C165" s="17"/>
      <c r="D165" s="17"/>
      <c r="E165" s="28"/>
      <c r="F165" s="28"/>
      <c r="G165" s="19"/>
      <c r="H165" s="33"/>
      <c r="I165" s="30"/>
      <c r="J165" s="9" t="e">
        <f t="shared" si="4"/>
        <v>#DIV/0!</v>
      </c>
      <c r="K165" s="18"/>
      <c r="L165" s="18"/>
      <c r="M165" s="5"/>
    </row>
    <row r="166" spans="1:13">
      <c r="A166">
        <v>159</v>
      </c>
      <c r="B166" s="17"/>
      <c r="C166" s="17"/>
      <c r="D166" s="17"/>
      <c r="E166" s="28"/>
      <c r="F166" s="28"/>
      <c r="G166" s="19"/>
      <c r="H166" s="33"/>
      <c r="I166" s="30"/>
      <c r="J166" s="43" t="e">
        <f t="shared" si="4"/>
        <v>#DIV/0!</v>
      </c>
      <c r="K166" s="18"/>
      <c r="L166" s="18"/>
      <c r="M166" s="5"/>
    </row>
    <row r="167" spans="1:13">
      <c r="A167">
        <v>160</v>
      </c>
      <c r="B167" s="17"/>
      <c r="C167" s="17"/>
      <c r="D167" s="17"/>
      <c r="E167" s="28"/>
      <c r="F167" s="28"/>
      <c r="G167" s="19"/>
      <c r="H167" s="33"/>
      <c r="I167" s="30"/>
      <c r="J167" s="43" t="e">
        <f t="shared" si="4"/>
        <v>#DIV/0!</v>
      </c>
      <c r="K167" s="18"/>
      <c r="L167" s="18"/>
      <c r="M167" s="5"/>
    </row>
    <row r="168" spans="1:13">
      <c r="A168">
        <v>161</v>
      </c>
      <c r="B168" s="17"/>
      <c r="C168" s="17"/>
      <c r="D168" s="17"/>
      <c r="E168" s="28"/>
      <c r="F168" s="28"/>
      <c r="G168" s="19"/>
      <c r="H168" s="33"/>
      <c r="I168" s="30"/>
      <c r="J168" s="9" t="e">
        <f t="shared" si="4"/>
        <v>#DIV/0!</v>
      </c>
      <c r="K168" s="18"/>
      <c r="L168" s="18"/>
      <c r="M168" s="5"/>
    </row>
    <row r="169" spans="1:13">
      <c r="A169">
        <v>162</v>
      </c>
      <c r="B169" s="17"/>
      <c r="C169" s="17"/>
      <c r="D169" s="17"/>
      <c r="E169" s="28"/>
      <c r="F169" s="28"/>
      <c r="G169" s="19"/>
      <c r="H169" s="33"/>
      <c r="I169" s="30"/>
      <c r="J169" s="43" t="e">
        <f t="shared" si="4"/>
        <v>#DIV/0!</v>
      </c>
      <c r="K169" s="18"/>
      <c r="L169" s="18"/>
      <c r="M169" s="5"/>
    </row>
    <row r="170" spans="1:13">
      <c r="A170">
        <v>163</v>
      </c>
      <c r="B170" s="17"/>
      <c r="C170" s="17"/>
      <c r="D170" s="17"/>
      <c r="E170" s="28"/>
      <c r="F170" s="28"/>
      <c r="G170" s="19"/>
      <c r="H170" s="33"/>
      <c r="I170" s="30"/>
      <c r="J170" s="43" t="e">
        <f t="shared" si="4"/>
        <v>#DIV/0!</v>
      </c>
      <c r="K170" s="18"/>
      <c r="L170" s="18"/>
      <c r="M170" s="5"/>
    </row>
    <row r="171" spans="1:13">
      <c r="A171">
        <v>164</v>
      </c>
      <c r="B171" s="17"/>
      <c r="C171" s="17"/>
      <c r="D171" s="17"/>
      <c r="E171" s="28"/>
      <c r="F171" s="28"/>
      <c r="G171" s="19"/>
      <c r="H171" s="33"/>
      <c r="I171" s="30"/>
      <c r="J171" s="9" t="e">
        <f t="shared" si="4"/>
        <v>#DIV/0!</v>
      </c>
      <c r="K171" s="18"/>
      <c r="L171" s="18"/>
      <c r="M171" s="5"/>
    </row>
    <row r="172" spans="1:13">
      <c r="A172">
        <v>165</v>
      </c>
      <c r="B172" s="17"/>
      <c r="C172" s="17"/>
      <c r="D172" s="17"/>
      <c r="E172" s="28"/>
      <c r="F172" s="28"/>
      <c r="G172" s="19"/>
      <c r="H172" s="33"/>
      <c r="I172" s="30"/>
      <c r="J172" s="9" t="e">
        <f t="shared" si="4"/>
        <v>#DIV/0!</v>
      </c>
      <c r="K172" s="18"/>
      <c r="L172" s="18"/>
      <c r="M172" s="5"/>
    </row>
    <row r="173" spans="1:13">
      <c r="A173" s="42">
        <v>166</v>
      </c>
      <c r="B173" s="17"/>
      <c r="C173" s="17"/>
      <c r="D173" s="17"/>
      <c r="E173" s="28"/>
      <c r="F173" s="28"/>
      <c r="G173" s="19"/>
      <c r="H173" s="33"/>
      <c r="I173" s="30"/>
      <c r="J173" s="9" t="e">
        <f t="shared" si="4"/>
        <v>#DIV/0!</v>
      </c>
      <c r="K173" s="18"/>
      <c r="L173" s="18"/>
      <c r="M173" s="5"/>
    </row>
    <row r="174" spans="1:13">
      <c r="A174" s="42">
        <v>167</v>
      </c>
      <c r="B174" s="17"/>
      <c r="C174" s="17"/>
      <c r="D174" s="17"/>
      <c r="E174" s="28"/>
      <c r="F174" s="28"/>
      <c r="G174" s="19"/>
      <c r="H174" s="33"/>
      <c r="I174" s="30"/>
      <c r="J174" s="9" t="e">
        <f t="shared" si="4"/>
        <v>#DIV/0!</v>
      </c>
      <c r="K174" s="18"/>
      <c r="L174" s="18"/>
      <c r="M174" s="5"/>
    </row>
    <row r="175" spans="1:13">
      <c r="A175">
        <v>168</v>
      </c>
      <c r="B175" s="17"/>
      <c r="C175" s="17"/>
      <c r="D175" s="17"/>
      <c r="E175" s="28"/>
      <c r="F175" s="28"/>
      <c r="G175" s="19"/>
      <c r="H175" s="33"/>
      <c r="I175" s="30"/>
      <c r="J175" s="43" t="e">
        <f t="shared" si="4"/>
        <v>#DIV/0!</v>
      </c>
      <c r="K175" s="18"/>
      <c r="L175" s="18"/>
      <c r="M175" s="5"/>
    </row>
    <row r="176" spans="1:13">
      <c r="A176">
        <v>169</v>
      </c>
      <c r="B176" s="17"/>
      <c r="C176" s="17"/>
      <c r="D176" s="17"/>
      <c r="E176" s="28"/>
      <c r="F176" s="28"/>
      <c r="G176" s="19"/>
      <c r="H176" s="33"/>
      <c r="I176" s="30"/>
      <c r="J176" s="43" t="e">
        <f t="shared" si="4"/>
        <v>#DIV/0!</v>
      </c>
      <c r="K176" s="18"/>
      <c r="L176" s="18"/>
      <c r="M176" s="5"/>
    </row>
    <row r="177" spans="1:13">
      <c r="A177">
        <v>170</v>
      </c>
      <c r="B177" s="17"/>
      <c r="C177" s="17"/>
      <c r="D177" s="17"/>
      <c r="E177" s="28"/>
      <c r="F177" s="28"/>
      <c r="G177" s="19"/>
      <c r="H177" s="33"/>
      <c r="I177" s="30"/>
      <c r="J177" s="9" t="e">
        <f t="shared" si="4"/>
        <v>#DIV/0!</v>
      </c>
      <c r="K177" s="18"/>
      <c r="L177" s="18"/>
      <c r="M177" s="5"/>
    </row>
    <row r="178" spans="1:13">
      <c r="A178">
        <v>171</v>
      </c>
      <c r="B178" s="17"/>
      <c r="C178" s="17"/>
      <c r="D178" s="17"/>
      <c r="E178" s="28"/>
      <c r="F178" s="28"/>
      <c r="G178" s="19"/>
      <c r="H178" s="33"/>
      <c r="I178" s="30"/>
      <c r="J178" s="43" t="e">
        <f t="shared" si="4"/>
        <v>#DIV/0!</v>
      </c>
      <c r="K178" s="18"/>
      <c r="L178" s="18"/>
      <c r="M178" s="5"/>
    </row>
    <row r="179" spans="1:13">
      <c r="A179">
        <v>172</v>
      </c>
      <c r="B179" s="17"/>
      <c r="C179" s="17"/>
      <c r="D179" s="17"/>
      <c r="E179" s="28"/>
      <c r="F179" s="28"/>
      <c r="G179" s="19"/>
      <c r="H179" s="33"/>
      <c r="I179" s="30"/>
      <c r="J179" s="43" t="e">
        <f t="shared" si="4"/>
        <v>#DIV/0!</v>
      </c>
      <c r="K179" s="18"/>
      <c r="L179" s="18"/>
      <c r="M179" s="5"/>
    </row>
    <row r="180" spans="1:13">
      <c r="A180">
        <v>173</v>
      </c>
      <c r="B180" s="17"/>
      <c r="C180" s="17"/>
      <c r="D180" s="17"/>
      <c r="E180" s="28"/>
      <c r="F180" s="28"/>
      <c r="G180" s="19"/>
      <c r="H180" s="33"/>
      <c r="I180" s="30"/>
      <c r="J180" s="9" t="e">
        <f t="shared" si="4"/>
        <v>#DIV/0!</v>
      </c>
      <c r="K180" s="18"/>
      <c r="L180" s="18"/>
      <c r="M180" s="5"/>
    </row>
    <row r="181" spans="1:13">
      <c r="A181">
        <v>174</v>
      </c>
      <c r="B181" s="17"/>
      <c r="C181" s="17"/>
      <c r="D181" s="17"/>
      <c r="E181" s="28"/>
      <c r="F181" s="28"/>
      <c r="G181" s="19"/>
      <c r="H181" s="33"/>
      <c r="I181" s="30"/>
      <c r="J181" s="9" t="e">
        <f t="shared" si="4"/>
        <v>#DIV/0!</v>
      </c>
      <c r="K181" s="18"/>
      <c r="L181" s="18"/>
      <c r="M181" s="5"/>
    </row>
    <row r="182" spans="1:13">
      <c r="A182">
        <v>175</v>
      </c>
      <c r="B182" s="17"/>
      <c r="C182" s="17"/>
      <c r="D182" s="17"/>
      <c r="E182" s="28"/>
      <c r="F182" s="28"/>
      <c r="G182" s="19"/>
      <c r="H182" s="33"/>
      <c r="I182" s="30"/>
      <c r="J182" s="9" t="e">
        <f t="shared" si="4"/>
        <v>#DIV/0!</v>
      </c>
      <c r="K182" s="18"/>
      <c r="L182" s="18"/>
      <c r="M182" s="5"/>
    </row>
    <row r="183" spans="1:13">
      <c r="A183" s="42">
        <v>176</v>
      </c>
      <c r="B183" s="17"/>
      <c r="C183" s="17"/>
      <c r="D183" s="17"/>
      <c r="E183" s="28"/>
      <c r="F183" s="28"/>
      <c r="G183" s="19"/>
      <c r="H183" s="33"/>
      <c r="I183" s="30"/>
      <c r="J183" s="9" t="e">
        <f t="shared" si="4"/>
        <v>#DIV/0!</v>
      </c>
      <c r="K183" s="18"/>
      <c r="L183" s="18"/>
      <c r="M183" s="5"/>
    </row>
    <row r="184" spans="1:13">
      <c r="A184" s="42">
        <v>177</v>
      </c>
      <c r="B184" s="17"/>
      <c r="C184" s="17"/>
      <c r="D184" s="17"/>
      <c r="E184" s="28"/>
      <c r="F184" s="28"/>
      <c r="G184" s="19"/>
      <c r="H184" s="33"/>
      <c r="I184" s="30"/>
      <c r="J184" s="43" t="e">
        <f t="shared" si="4"/>
        <v>#DIV/0!</v>
      </c>
      <c r="K184" s="18"/>
      <c r="L184" s="18"/>
      <c r="M184" s="5"/>
    </row>
    <row r="185" spans="1:13">
      <c r="A185">
        <v>178</v>
      </c>
      <c r="B185" s="17"/>
      <c r="C185" s="17"/>
      <c r="D185" s="17"/>
      <c r="E185" s="28"/>
      <c r="F185" s="28"/>
      <c r="G185" s="19"/>
      <c r="H185" s="33"/>
      <c r="I185" s="30"/>
      <c r="J185" s="43" t="e">
        <f t="shared" si="4"/>
        <v>#DIV/0!</v>
      </c>
      <c r="K185" s="18"/>
      <c r="L185" s="18"/>
      <c r="M185" s="5"/>
    </row>
    <row r="186" spans="1:13">
      <c r="A186">
        <v>179</v>
      </c>
      <c r="B186" s="17"/>
      <c r="C186" s="17"/>
      <c r="D186" s="17"/>
      <c r="E186" s="28"/>
      <c r="F186" s="28"/>
      <c r="G186" s="19"/>
      <c r="H186" s="33"/>
      <c r="I186" s="30"/>
      <c r="J186" s="9" t="e">
        <f t="shared" si="4"/>
        <v>#DIV/0!</v>
      </c>
      <c r="K186" s="18"/>
      <c r="L186" s="18"/>
      <c r="M186" s="5"/>
    </row>
    <row r="187" spans="1:13">
      <c r="A187">
        <v>180</v>
      </c>
      <c r="B187" s="17"/>
      <c r="C187" s="17"/>
      <c r="D187" s="17"/>
      <c r="E187" s="28"/>
      <c r="F187" s="28"/>
      <c r="G187" s="19"/>
      <c r="H187" s="33"/>
      <c r="I187" s="30"/>
      <c r="J187" s="43" t="e">
        <f t="shared" si="4"/>
        <v>#DIV/0!</v>
      </c>
      <c r="K187" s="18"/>
      <c r="L187" s="18"/>
      <c r="M187" s="5"/>
    </row>
    <row r="188" spans="1:13">
      <c r="A188">
        <v>181</v>
      </c>
      <c r="B188" s="17"/>
      <c r="C188" s="17"/>
      <c r="D188" s="17"/>
      <c r="E188" s="28"/>
      <c r="F188" s="28"/>
      <c r="G188" s="19"/>
      <c r="H188" s="33"/>
      <c r="I188" s="30"/>
      <c r="J188" s="43" t="e">
        <f t="shared" si="4"/>
        <v>#DIV/0!</v>
      </c>
      <c r="K188" s="18"/>
      <c r="L188" s="18"/>
      <c r="M188" s="5"/>
    </row>
    <row r="189" spans="1:13">
      <c r="A189">
        <v>182</v>
      </c>
      <c r="B189" s="17"/>
      <c r="C189" s="17"/>
      <c r="D189" s="17"/>
      <c r="E189" s="28"/>
      <c r="F189" s="28"/>
      <c r="G189" s="19"/>
      <c r="H189" s="33"/>
      <c r="I189" s="30"/>
      <c r="J189" s="9" t="e">
        <f t="shared" si="4"/>
        <v>#DIV/0!</v>
      </c>
      <c r="K189" s="18"/>
      <c r="L189" s="18"/>
      <c r="M189" s="5"/>
    </row>
    <row r="190" spans="1:13">
      <c r="A190">
        <v>183</v>
      </c>
      <c r="B190" s="17"/>
      <c r="C190" s="17"/>
      <c r="D190" s="17"/>
      <c r="E190" s="28"/>
      <c r="F190" s="28"/>
      <c r="G190" s="19"/>
      <c r="H190" s="33"/>
      <c r="I190" s="30"/>
      <c r="J190" s="9" t="e">
        <f t="shared" si="4"/>
        <v>#DIV/0!</v>
      </c>
      <c r="K190" s="18"/>
      <c r="L190" s="18"/>
      <c r="M190" s="5"/>
    </row>
    <row r="191" spans="1:13">
      <c r="A191">
        <v>184</v>
      </c>
      <c r="B191" s="17"/>
      <c r="C191" s="17"/>
      <c r="D191" s="17"/>
      <c r="E191" s="28"/>
      <c r="F191" s="28"/>
      <c r="G191" s="19"/>
      <c r="H191" s="33"/>
      <c r="I191" s="30"/>
      <c r="J191" s="9" t="e">
        <f t="shared" si="4"/>
        <v>#DIV/0!</v>
      </c>
      <c r="K191" s="18"/>
      <c r="L191" s="18"/>
      <c r="M191" s="5"/>
    </row>
    <row r="192" spans="1:13">
      <c r="A192">
        <v>185</v>
      </c>
      <c r="B192" s="17"/>
      <c r="C192" s="17"/>
      <c r="D192" s="17"/>
      <c r="E192" s="28"/>
      <c r="F192" s="28"/>
      <c r="G192" s="19"/>
      <c r="H192" s="33"/>
      <c r="I192" s="30"/>
      <c r="J192" s="9" t="e">
        <f t="shared" si="4"/>
        <v>#DIV/0!</v>
      </c>
      <c r="K192" s="18"/>
      <c r="L192" s="18"/>
      <c r="M192" s="5"/>
    </row>
    <row r="193" spans="1:13">
      <c r="A193" s="42">
        <v>186</v>
      </c>
      <c r="B193" s="17"/>
      <c r="C193" s="17"/>
      <c r="D193" s="17"/>
      <c r="E193" s="28"/>
      <c r="F193" s="28"/>
      <c r="G193" s="19"/>
      <c r="H193" s="33"/>
      <c r="I193" s="30"/>
      <c r="J193" s="43" t="e">
        <f t="shared" si="4"/>
        <v>#DIV/0!</v>
      </c>
      <c r="K193" s="18"/>
      <c r="L193" s="18"/>
      <c r="M193" s="5"/>
    </row>
    <row r="194" spans="1:13">
      <c r="A194" s="42">
        <v>187</v>
      </c>
      <c r="B194" s="17"/>
      <c r="C194" s="17"/>
      <c r="D194" s="17"/>
      <c r="E194" s="28"/>
      <c r="F194" s="28"/>
      <c r="G194" s="19"/>
      <c r="H194" s="33"/>
      <c r="I194" s="30"/>
      <c r="J194" s="43" t="e">
        <f t="shared" si="4"/>
        <v>#DIV/0!</v>
      </c>
      <c r="K194" s="18"/>
      <c r="L194" s="18"/>
      <c r="M194" s="5"/>
    </row>
    <row r="195" spans="1:13">
      <c r="A195">
        <v>188</v>
      </c>
      <c r="B195" s="17"/>
      <c r="C195" s="17"/>
      <c r="D195" s="17"/>
      <c r="E195" s="28"/>
      <c r="F195" s="28"/>
      <c r="G195" s="19"/>
      <c r="H195" s="33"/>
      <c r="I195" s="30"/>
      <c r="J195" s="9" t="e">
        <f t="shared" si="4"/>
        <v>#DIV/0!</v>
      </c>
      <c r="K195" s="18"/>
      <c r="L195" s="18"/>
      <c r="M195" s="5"/>
    </row>
    <row r="196" spans="1:13">
      <c r="A196">
        <v>189</v>
      </c>
      <c r="B196" s="17"/>
      <c r="C196" s="17"/>
      <c r="D196" s="17"/>
      <c r="E196" s="28"/>
      <c r="F196" s="28"/>
      <c r="G196" s="19"/>
      <c r="H196" s="33"/>
      <c r="I196" s="30"/>
      <c r="J196" s="43" t="e">
        <f t="shared" si="4"/>
        <v>#DIV/0!</v>
      </c>
      <c r="K196" s="18"/>
      <c r="L196" s="18"/>
      <c r="M196" s="5"/>
    </row>
    <row r="197" spans="1:13">
      <c r="A197">
        <v>190</v>
      </c>
      <c r="B197" s="17"/>
      <c r="C197" s="17"/>
      <c r="D197" s="17"/>
      <c r="E197" s="28"/>
      <c r="F197" s="28"/>
      <c r="G197" s="19"/>
      <c r="H197" s="33"/>
      <c r="I197" s="30"/>
      <c r="J197" s="43" t="e">
        <f t="shared" si="4"/>
        <v>#DIV/0!</v>
      </c>
      <c r="K197" s="18"/>
      <c r="L197" s="18"/>
      <c r="M197" s="5"/>
    </row>
    <row r="198" spans="1:13">
      <c r="A198">
        <v>191</v>
      </c>
      <c r="B198" s="17"/>
      <c r="C198" s="17"/>
      <c r="D198" s="17"/>
      <c r="E198" s="28"/>
      <c r="F198" s="28"/>
      <c r="G198" s="19"/>
      <c r="H198" s="33"/>
      <c r="I198" s="30"/>
      <c r="J198" s="9" t="e">
        <f t="shared" si="4"/>
        <v>#DIV/0!</v>
      </c>
      <c r="K198" s="18"/>
      <c r="L198" s="18"/>
      <c r="M198" s="5"/>
    </row>
    <row r="199" spans="1:13">
      <c r="A199">
        <v>192</v>
      </c>
      <c r="B199" s="17"/>
      <c r="C199" s="17"/>
      <c r="D199" s="17"/>
      <c r="E199" s="28"/>
      <c r="F199" s="28"/>
      <c r="G199" s="19"/>
      <c r="H199" s="33"/>
      <c r="I199" s="30"/>
      <c r="J199" s="9" t="e">
        <f t="shared" si="4"/>
        <v>#DIV/0!</v>
      </c>
      <c r="K199" s="18"/>
      <c r="L199" s="18"/>
      <c r="M199" s="5"/>
    </row>
    <row r="200" spans="1:13">
      <c r="A200">
        <v>193</v>
      </c>
      <c r="B200" s="17"/>
      <c r="C200" s="17"/>
      <c r="D200" s="17"/>
      <c r="E200" s="28"/>
      <c r="F200" s="28"/>
      <c r="G200" s="19"/>
      <c r="H200" s="33"/>
      <c r="I200" s="30"/>
      <c r="J200" s="9" t="e">
        <f t="shared" si="4"/>
        <v>#DIV/0!</v>
      </c>
      <c r="K200" s="18"/>
      <c r="L200" s="18"/>
      <c r="M200" s="5"/>
    </row>
    <row r="201" spans="1:13">
      <c r="A201">
        <v>194</v>
      </c>
      <c r="B201" s="17"/>
      <c r="C201" s="17"/>
      <c r="D201" s="17"/>
      <c r="E201" s="28"/>
      <c r="F201" s="28"/>
      <c r="G201" s="19"/>
      <c r="H201" s="33"/>
      <c r="I201" s="30"/>
      <c r="J201" s="9" t="e">
        <f t="shared" si="4"/>
        <v>#DIV/0!</v>
      </c>
      <c r="K201" s="18"/>
      <c r="L201" s="18"/>
      <c r="M201" s="5"/>
    </row>
    <row r="202" spans="1:13">
      <c r="A202">
        <v>195</v>
      </c>
      <c r="B202" s="17"/>
      <c r="C202" s="17"/>
      <c r="D202" s="17"/>
      <c r="E202" s="28"/>
      <c r="F202" s="28"/>
      <c r="G202" s="19"/>
      <c r="H202" s="33"/>
      <c r="I202" s="30"/>
      <c r="J202" s="43" t="e">
        <f t="shared" si="4"/>
        <v>#DIV/0!</v>
      </c>
      <c r="K202" s="18"/>
      <c r="L202" s="18"/>
      <c r="M202" s="5"/>
    </row>
    <row r="203" spans="1:13">
      <c r="A203" s="42">
        <v>196</v>
      </c>
      <c r="B203" s="17"/>
      <c r="C203" s="17"/>
      <c r="D203" s="17"/>
      <c r="E203" s="28"/>
      <c r="F203" s="28"/>
      <c r="G203" s="19"/>
      <c r="H203" s="33"/>
      <c r="I203" s="30"/>
      <c r="J203" s="43" t="e">
        <f t="shared" ref="J203:J266" si="5">H203/I203</f>
        <v>#DIV/0!</v>
      </c>
      <c r="K203" s="18"/>
      <c r="L203" s="18"/>
      <c r="M203" s="5"/>
    </row>
    <row r="204" spans="1:13">
      <c r="A204" s="42">
        <v>197</v>
      </c>
      <c r="B204" s="17"/>
      <c r="C204" s="17"/>
      <c r="D204" s="17"/>
      <c r="E204" s="28"/>
      <c r="F204" s="28"/>
      <c r="G204" s="19"/>
      <c r="H204" s="33"/>
      <c r="I204" s="30"/>
      <c r="J204" s="9" t="e">
        <f t="shared" si="5"/>
        <v>#DIV/0!</v>
      </c>
      <c r="K204" s="18"/>
      <c r="L204" s="18"/>
      <c r="M204" s="5"/>
    </row>
    <row r="205" spans="1:13">
      <c r="A205">
        <v>198</v>
      </c>
      <c r="B205" s="17"/>
      <c r="C205" s="17"/>
      <c r="D205" s="17"/>
      <c r="E205" s="28"/>
      <c r="F205" s="28"/>
      <c r="G205" s="19"/>
      <c r="H205" s="33"/>
      <c r="I205" s="30"/>
      <c r="J205" s="43" t="e">
        <f t="shared" si="5"/>
        <v>#DIV/0!</v>
      </c>
      <c r="K205" s="18"/>
      <c r="L205" s="18"/>
      <c r="M205" s="5"/>
    </row>
    <row r="206" spans="1:13">
      <c r="A206">
        <v>199</v>
      </c>
      <c r="B206" s="17"/>
      <c r="C206" s="17"/>
      <c r="D206" s="17"/>
      <c r="E206" s="28"/>
      <c r="F206" s="28"/>
      <c r="G206" s="19"/>
      <c r="H206" s="33"/>
      <c r="I206" s="30"/>
      <c r="J206" s="43" t="e">
        <f t="shared" si="5"/>
        <v>#DIV/0!</v>
      </c>
      <c r="K206" s="18"/>
      <c r="L206" s="18"/>
      <c r="M206" s="5"/>
    </row>
    <row r="207" spans="1:13">
      <c r="A207">
        <v>200</v>
      </c>
      <c r="B207" s="17"/>
      <c r="C207" s="17"/>
      <c r="D207" s="17"/>
      <c r="E207" s="28"/>
      <c r="F207" s="28"/>
      <c r="G207" s="19"/>
      <c r="H207" s="33"/>
      <c r="I207" s="30"/>
      <c r="J207" s="9" t="e">
        <f t="shared" si="5"/>
        <v>#DIV/0!</v>
      </c>
      <c r="K207" s="18"/>
      <c r="L207" s="18"/>
      <c r="M207" s="5"/>
    </row>
    <row r="208" spans="1:13">
      <c r="A208">
        <v>201</v>
      </c>
      <c r="B208" s="17"/>
      <c r="C208" s="17"/>
      <c r="D208" s="17"/>
      <c r="E208" s="28"/>
      <c r="F208" s="28"/>
      <c r="G208" s="19"/>
      <c r="H208" s="33"/>
      <c r="I208" s="30"/>
      <c r="J208" s="9" t="e">
        <f t="shared" si="5"/>
        <v>#DIV/0!</v>
      </c>
      <c r="K208" s="18"/>
      <c r="L208" s="18"/>
      <c r="M208" s="5"/>
    </row>
    <row r="209" spans="1:13">
      <c r="A209">
        <v>202</v>
      </c>
      <c r="B209" s="17"/>
      <c r="C209" s="17"/>
      <c r="D209" s="17"/>
      <c r="E209" s="28"/>
      <c r="F209" s="28"/>
      <c r="G209" s="19"/>
      <c r="H209" s="33"/>
      <c r="I209" s="30"/>
      <c r="J209" s="9" t="e">
        <f t="shared" si="5"/>
        <v>#DIV/0!</v>
      </c>
      <c r="K209" s="18"/>
      <c r="L209" s="18"/>
      <c r="M209" s="5"/>
    </row>
    <row r="210" spans="1:13">
      <c r="A210">
        <v>203</v>
      </c>
      <c r="B210" s="17"/>
      <c r="C210" s="17"/>
      <c r="D210" s="17"/>
      <c r="E210" s="28"/>
      <c r="F210" s="28"/>
      <c r="G210" s="19"/>
      <c r="H210" s="33"/>
      <c r="I210" s="30"/>
      <c r="J210" s="9" t="e">
        <f t="shared" si="5"/>
        <v>#DIV/0!</v>
      </c>
      <c r="K210" s="18"/>
      <c r="L210" s="18"/>
      <c r="M210" s="5"/>
    </row>
    <row r="211" spans="1:13">
      <c r="A211">
        <v>204</v>
      </c>
      <c r="B211" s="17"/>
      <c r="C211" s="17"/>
      <c r="D211" s="17"/>
      <c r="E211" s="28"/>
      <c r="F211" s="28"/>
      <c r="G211" s="19"/>
      <c r="H211" s="33"/>
      <c r="I211" s="30"/>
      <c r="J211" s="43" t="e">
        <f t="shared" si="5"/>
        <v>#DIV/0!</v>
      </c>
      <c r="K211" s="18"/>
      <c r="L211" s="18"/>
      <c r="M211" s="5"/>
    </row>
    <row r="212" spans="1:13">
      <c r="A212">
        <v>205</v>
      </c>
      <c r="B212" s="17"/>
      <c r="C212" s="17"/>
      <c r="D212" s="17"/>
      <c r="E212" s="28"/>
      <c r="F212" s="28"/>
      <c r="G212" s="19"/>
      <c r="H212" s="33"/>
      <c r="I212" s="30"/>
      <c r="J212" s="43" t="e">
        <f t="shared" si="5"/>
        <v>#DIV/0!</v>
      </c>
      <c r="K212" s="18"/>
      <c r="L212" s="18"/>
      <c r="M212" s="5"/>
    </row>
    <row r="213" spans="1:13">
      <c r="A213" s="42">
        <v>206</v>
      </c>
      <c r="B213" s="17"/>
      <c r="C213" s="17"/>
      <c r="D213" s="17"/>
      <c r="E213" s="28"/>
      <c r="F213" s="28"/>
      <c r="G213" s="19"/>
      <c r="H213" s="33"/>
      <c r="I213" s="30"/>
      <c r="J213" s="9" t="e">
        <f t="shared" si="5"/>
        <v>#DIV/0!</v>
      </c>
      <c r="K213" s="18"/>
      <c r="L213" s="18"/>
      <c r="M213" s="5"/>
    </row>
    <row r="214" spans="1:13">
      <c r="A214" s="42">
        <v>207</v>
      </c>
      <c r="B214" s="17"/>
      <c r="C214" s="17"/>
      <c r="D214" s="17"/>
      <c r="E214" s="28"/>
      <c r="F214" s="28"/>
      <c r="G214" s="19"/>
      <c r="H214" s="33"/>
      <c r="I214" s="30"/>
      <c r="J214" s="43" t="e">
        <f t="shared" si="5"/>
        <v>#DIV/0!</v>
      </c>
      <c r="K214" s="18"/>
      <c r="L214" s="18"/>
      <c r="M214" s="5"/>
    </row>
    <row r="215" spans="1:13">
      <c r="A215">
        <v>208</v>
      </c>
      <c r="B215" s="17"/>
      <c r="C215" s="17"/>
      <c r="D215" s="17"/>
      <c r="E215" s="28"/>
      <c r="F215" s="28"/>
      <c r="G215" s="19"/>
      <c r="H215" s="33"/>
      <c r="I215" s="30"/>
      <c r="J215" s="43" t="e">
        <f t="shared" si="5"/>
        <v>#DIV/0!</v>
      </c>
      <c r="K215" s="18"/>
      <c r="L215" s="18"/>
      <c r="M215" s="5"/>
    </row>
    <row r="216" spans="1:13">
      <c r="A216">
        <v>209</v>
      </c>
      <c r="B216" s="17"/>
      <c r="C216" s="17"/>
      <c r="D216" s="17"/>
      <c r="E216" s="28"/>
      <c r="F216" s="28"/>
      <c r="G216" s="19"/>
      <c r="H216" s="33"/>
      <c r="I216" s="30"/>
      <c r="J216" s="9" t="e">
        <f t="shared" si="5"/>
        <v>#DIV/0!</v>
      </c>
      <c r="K216" s="18"/>
      <c r="L216" s="18"/>
      <c r="M216" s="5"/>
    </row>
    <row r="217" spans="1:13">
      <c r="A217">
        <v>210</v>
      </c>
      <c r="B217" s="17"/>
      <c r="C217" s="17"/>
      <c r="D217" s="17"/>
      <c r="E217" s="28"/>
      <c r="F217" s="28"/>
      <c r="G217" s="19"/>
      <c r="H217" s="33"/>
      <c r="I217" s="30"/>
      <c r="J217" s="9" t="e">
        <f t="shared" si="5"/>
        <v>#DIV/0!</v>
      </c>
      <c r="K217" s="18"/>
      <c r="L217" s="18"/>
      <c r="M217" s="5"/>
    </row>
    <row r="218" spans="1:13">
      <c r="A218">
        <v>211</v>
      </c>
      <c r="B218" s="17"/>
      <c r="C218" s="17"/>
      <c r="D218" s="17"/>
      <c r="E218" s="28"/>
      <c r="F218" s="28"/>
      <c r="G218" s="19"/>
      <c r="H218" s="33"/>
      <c r="I218" s="30"/>
      <c r="J218" s="9" t="e">
        <f t="shared" si="5"/>
        <v>#DIV/0!</v>
      </c>
      <c r="K218" s="18"/>
      <c r="L218" s="18"/>
      <c r="M218" s="5"/>
    </row>
    <row r="219" spans="1:13">
      <c r="A219">
        <v>212</v>
      </c>
      <c r="B219" s="17"/>
      <c r="C219" s="17"/>
      <c r="D219" s="17"/>
      <c r="E219" s="28"/>
      <c r="F219" s="28"/>
      <c r="G219" s="19"/>
      <c r="H219" s="33"/>
      <c r="I219" s="30"/>
      <c r="J219" s="9" t="e">
        <f t="shared" si="5"/>
        <v>#DIV/0!</v>
      </c>
      <c r="K219" s="18"/>
      <c r="L219" s="18"/>
      <c r="M219" s="5"/>
    </row>
    <row r="220" spans="1:13">
      <c r="A220">
        <v>213</v>
      </c>
      <c r="B220" s="17"/>
      <c r="C220" s="17"/>
      <c r="D220" s="17"/>
      <c r="E220" s="28"/>
      <c r="F220" s="28"/>
      <c r="G220" s="19"/>
      <c r="H220" s="33"/>
      <c r="I220" s="30"/>
      <c r="J220" s="43" t="e">
        <f t="shared" si="5"/>
        <v>#DIV/0!</v>
      </c>
      <c r="K220" s="18"/>
      <c r="L220" s="18"/>
      <c r="M220" s="5"/>
    </row>
    <row r="221" spans="1:13">
      <c r="A221">
        <v>214</v>
      </c>
      <c r="B221" s="17"/>
      <c r="C221" s="17"/>
      <c r="D221" s="17"/>
      <c r="E221" s="28"/>
      <c r="F221" s="28"/>
      <c r="G221" s="19"/>
      <c r="H221" s="33"/>
      <c r="I221" s="30"/>
      <c r="J221" s="43" t="e">
        <f t="shared" si="5"/>
        <v>#DIV/0!</v>
      </c>
      <c r="K221" s="18"/>
      <c r="L221" s="18"/>
      <c r="M221" s="5"/>
    </row>
    <row r="222" spans="1:13">
      <c r="A222">
        <v>215</v>
      </c>
      <c r="B222" s="17"/>
      <c r="C222" s="17"/>
      <c r="D222" s="17"/>
      <c r="E222" s="28"/>
      <c r="F222" s="28"/>
      <c r="G222" s="19"/>
      <c r="H222" s="33"/>
      <c r="I222" s="30"/>
      <c r="J222" s="9" t="e">
        <f t="shared" si="5"/>
        <v>#DIV/0!</v>
      </c>
      <c r="K222" s="18"/>
      <c r="L222" s="18"/>
      <c r="M222" s="5"/>
    </row>
    <row r="223" spans="1:13">
      <c r="A223" s="42">
        <v>216</v>
      </c>
      <c r="B223" s="17"/>
      <c r="C223" s="17"/>
      <c r="D223" s="17"/>
      <c r="E223" s="28"/>
      <c r="F223" s="28"/>
      <c r="G223" s="19"/>
      <c r="H223" s="33"/>
      <c r="I223" s="30"/>
      <c r="J223" s="43" t="e">
        <f t="shared" si="5"/>
        <v>#DIV/0!</v>
      </c>
      <c r="K223" s="18"/>
      <c r="L223" s="18"/>
      <c r="M223" s="5"/>
    </row>
    <row r="224" spans="1:13">
      <c r="A224" s="42">
        <v>217</v>
      </c>
      <c r="B224" s="17"/>
      <c r="C224" s="17"/>
      <c r="D224" s="17"/>
      <c r="E224" s="28"/>
      <c r="F224" s="28"/>
      <c r="G224" s="19"/>
      <c r="H224" s="33"/>
      <c r="I224" s="30"/>
      <c r="J224" s="43" t="e">
        <f t="shared" si="5"/>
        <v>#DIV/0!</v>
      </c>
      <c r="K224" s="18"/>
      <c r="L224" s="18"/>
      <c r="M224" s="5"/>
    </row>
    <row r="225" spans="1:13">
      <c r="A225">
        <v>218</v>
      </c>
      <c r="B225" s="17"/>
      <c r="C225" s="17"/>
      <c r="D225" s="17"/>
      <c r="E225" s="28"/>
      <c r="F225" s="28"/>
      <c r="G225" s="19"/>
      <c r="H225" s="33"/>
      <c r="I225" s="30"/>
      <c r="J225" s="9" t="e">
        <f t="shared" si="5"/>
        <v>#DIV/0!</v>
      </c>
      <c r="K225" s="18"/>
      <c r="L225" s="18"/>
      <c r="M225" s="5"/>
    </row>
    <row r="226" spans="1:13">
      <c r="A226">
        <v>219</v>
      </c>
      <c r="B226" s="17"/>
      <c r="C226" s="17"/>
      <c r="D226" s="17"/>
      <c r="E226" s="28"/>
      <c r="F226" s="28"/>
      <c r="G226" s="19"/>
      <c r="H226" s="33"/>
      <c r="I226" s="30"/>
      <c r="J226" s="9" t="e">
        <f t="shared" si="5"/>
        <v>#DIV/0!</v>
      </c>
      <c r="K226" s="18"/>
      <c r="L226" s="18"/>
      <c r="M226" s="5"/>
    </row>
    <row r="227" spans="1:13">
      <c r="A227">
        <v>220</v>
      </c>
      <c r="B227" s="17"/>
      <c r="C227" s="17"/>
      <c r="D227" s="17"/>
      <c r="E227" s="28"/>
      <c r="F227" s="28"/>
      <c r="G227" s="19"/>
      <c r="H227" s="33"/>
      <c r="I227" s="30"/>
      <c r="J227" s="9" t="e">
        <f t="shared" si="5"/>
        <v>#DIV/0!</v>
      </c>
      <c r="K227" s="18"/>
      <c r="L227" s="18"/>
      <c r="M227" s="5"/>
    </row>
    <row r="228" spans="1:13">
      <c r="A228">
        <v>221</v>
      </c>
      <c r="B228" s="17"/>
      <c r="C228" s="17"/>
      <c r="D228" s="17"/>
      <c r="E228" s="28"/>
      <c r="F228" s="28"/>
      <c r="G228" s="19"/>
      <c r="H228" s="33"/>
      <c r="I228" s="30"/>
      <c r="J228" s="9" t="e">
        <f t="shared" si="5"/>
        <v>#DIV/0!</v>
      </c>
      <c r="K228" s="18"/>
      <c r="L228" s="18"/>
      <c r="M228" s="5"/>
    </row>
    <row r="229" spans="1:13">
      <c r="A229">
        <v>222</v>
      </c>
      <c r="B229" s="17"/>
      <c r="C229" s="17"/>
      <c r="D229" s="17"/>
      <c r="E229" s="28"/>
      <c r="F229" s="28"/>
      <c r="G229" s="19"/>
      <c r="H229" s="33"/>
      <c r="I229" s="30"/>
      <c r="J229" s="43" t="e">
        <f t="shared" si="5"/>
        <v>#DIV/0!</v>
      </c>
      <c r="K229" s="18"/>
      <c r="L229" s="18"/>
      <c r="M229" s="5"/>
    </row>
    <row r="230" spans="1:13">
      <c r="A230">
        <v>223</v>
      </c>
      <c r="B230" s="17"/>
      <c r="C230" s="17"/>
      <c r="D230" s="17"/>
      <c r="E230" s="28"/>
      <c r="F230" s="28"/>
      <c r="G230" s="19"/>
      <c r="H230" s="33"/>
      <c r="I230" s="30"/>
      <c r="J230" s="43" t="e">
        <f t="shared" si="5"/>
        <v>#DIV/0!</v>
      </c>
      <c r="K230" s="18"/>
      <c r="L230" s="18"/>
      <c r="M230" s="5"/>
    </row>
    <row r="231" spans="1:13">
      <c r="A231">
        <v>224</v>
      </c>
      <c r="B231" s="17"/>
      <c r="C231" s="17"/>
      <c r="D231" s="17"/>
      <c r="E231" s="28"/>
      <c r="F231" s="28"/>
      <c r="G231" s="19"/>
      <c r="H231" s="33"/>
      <c r="I231" s="30"/>
      <c r="J231" s="9" t="e">
        <f t="shared" si="5"/>
        <v>#DIV/0!</v>
      </c>
      <c r="K231" s="18"/>
      <c r="L231" s="18"/>
      <c r="M231" s="5"/>
    </row>
    <row r="232" spans="1:13">
      <c r="A232">
        <v>225</v>
      </c>
      <c r="B232" s="17"/>
      <c r="C232" s="17"/>
      <c r="D232" s="17"/>
      <c r="E232" s="28"/>
      <c r="F232" s="28"/>
      <c r="G232" s="19"/>
      <c r="H232" s="33"/>
      <c r="I232" s="30"/>
      <c r="J232" s="43" t="e">
        <f t="shared" si="5"/>
        <v>#DIV/0!</v>
      </c>
      <c r="K232" s="18"/>
      <c r="L232" s="18"/>
      <c r="M232" s="5"/>
    </row>
    <row r="233" spans="1:13">
      <c r="A233" s="42">
        <v>226</v>
      </c>
      <c r="B233" s="17"/>
      <c r="C233" s="17"/>
      <c r="D233" s="17"/>
      <c r="E233" s="28"/>
      <c r="F233" s="28"/>
      <c r="G233" s="19"/>
      <c r="H233" s="33"/>
      <c r="I233" s="30"/>
      <c r="J233" s="43" t="e">
        <f t="shared" si="5"/>
        <v>#DIV/0!</v>
      </c>
      <c r="K233" s="18"/>
      <c r="L233" s="18"/>
      <c r="M233" s="5"/>
    </row>
    <row r="234" spans="1:13">
      <c r="A234" s="42">
        <v>227</v>
      </c>
      <c r="B234" s="17"/>
      <c r="C234" s="17"/>
      <c r="D234" s="17"/>
      <c r="E234" s="28"/>
      <c r="F234" s="28"/>
      <c r="G234" s="19"/>
      <c r="H234" s="33"/>
      <c r="I234" s="30"/>
      <c r="J234" s="9" t="e">
        <f t="shared" si="5"/>
        <v>#DIV/0!</v>
      </c>
      <c r="K234" s="18"/>
      <c r="L234" s="18"/>
      <c r="M234" s="5"/>
    </row>
    <row r="235" spans="1:13">
      <c r="A235">
        <v>228</v>
      </c>
      <c r="B235" s="17"/>
      <c r="C235" s="17"/>
      <c r="D235" s="17"/>
      <c r="E235" s="28"/>
      <c r="F235" s="28"/>
      <c r="G235" s="19"/>
      <c r="H235" s="33"/>
      <c r="I235" s="30"/>
      <c r="J235" s="9" t="e">
        <f t="shared" si="5"/>
        <v>#DIV/0!</v>
      </c>
      <c r="K235" s="18"/>
      <c r="L235" s="18"/>
      <c r="M235" s="5"/>
    </row>
    <row r="236" spans="1:13">
      <c r="A236">
        <v>229</v>
      </c>
      <c r="B236" s="17"/>
      <c r="C236" s="17"/>
      <c r="D236" s="17"/>
      <c r="E236" s="28"/>
      <c r="F236" s="28"/>
      <c r="G236" s="19"/>
      <c r="H236" s="33"/>
      <c r="I236" s="30"/>
      <c r="J236" s="9" t="e">
        <f t="shared" si="5"/>
        <v>#DIV/0!</v>
      </c>
      <c r="K236" s="18"/>
      <c r="L236" s="18"/>
      <c r="M236" s="5"/>
    </row>
    <row r="237" spans="1:13">
      <c r="A237">
        <v>230</v>
      </c>
      <c r="B237" s="17"/>
      <c r="C237" s="17"/>
      <c r="D237" s="17"/>
      <c r="E237" s="28"/>
      <c r="F237" s="28"/>
      <c r="G237" s="19"/>
      <c r="H237" s="33"/>
      <c r="I237" s="30"/>
      <c r="J237" s="9" t="e">
        <f t="shared" si="5"/>
        <v>#DIV/0!</v>
      </c>
      <c r="K237" s="18"/>
      <c r="L237" s="18"/>
      <c r="M237" s="5"/>
    </row>
    <row r="238" spans="1:13">
      <c r="A238">
        <v>231</v>
      </c>
      <c r="B238" s="17"/>
      <c r="C238" s="17"/>
      <c r="D238" s="17"/>
      <c r="E238" s="28"/>
      <c r="F238" s="28"/>
      <c r="G238" s="19"/>
      <c r="H238" s="33"/>
      <c r="I238" s="30"/>
      <c r="J238" s="43" t="e">
        <f t="shared" si="5"/>
        <v>#DIV/0!</v>
      </c>
      <c r="K238" s="18"/>
      <c r="L238" s="18"/>
      <c r="M238" s="5"/>
    </row>
    <row r="239" spans="1:13">
      <c r="A239">
        <v>232</v>
      </c>
      <c r="B239" s="17"/>
      <c r="C239" s="17"/>
      <c r="D239" s="17"/>
      <c r="E239" s="28"/>
      <c r="F239" s="28"/>
      <c r="G239" s="19"/>
      <c r="H239" s="33"/>
      <c r="I239" s="30"/>
      <c r="J239" s="43" t="e">
        <f t="shared" si="5"/>
        <v>#DIV/0!</v>
      </c>
      <c r="K239" s="18"/>
      <c r="L239" s="18"/>
      <c r="M239" s="5"/>
    </row>
    <row r="240" spans="1:13">
      <c r="A240">
        <v>233</v>
      </c>
      <c r="B240" s="17"/>
      <c r="C240" s="17"/>
      <c r="D240" s="17"/>
      <c r="E240" s="28"/>
      <c r="F240" s="28"/>
      <c r="G240" s="19"/>
      <c r="H240" s="33"/>
      <c r="I240" s="30"/>
      <c r="J240" s="9" t="e">
        <f t="shared" si="5"/>
        <v>#DIV/0!</v>
      </c>
      <c r="K240" s="18"/>
      <c r="L240" s="18"/>
      <c r="M240" s="5"/>
    </row>
    <row r="241" spans="1:13">
      <c r="A241">
        <v>234</v>
      </c>
      <c r="B241" s="17"/>
      <c r="C241" s="17"/>
      <c r="D241" s="17"/>
      <c r="E241" s="28"/>
      <c r="F241" s="28"/>
      <c r="G241" s="19"/>
      <c r="H241" s="33"/>
      <c r="I241" s="30"/>
      <c r="J241" s="43" t="e">
        <f t="shared" si="5"/>
        <v>#DIV/0!</v>
      </c>
      <c r="K241" s="18"/>
      <c r="L241" s="18"/>
      <c r="M241" s="5"/>
    </row>
    <row r="242" spans="1:13">
      <c r="A242">
        <v>235</v>
      </c>
      <c r="B242" s="17"/>
      <c r="C242" s="17"/>
      <c r="D242" s="17"/>
      <c r="E242" s="28"/>
      <c r="F242" s="28"/>
      <c r="G242" s="19"/>
      <c r="H242" s="33"/>
      <c r="I242" s="30"/>
      <c r="J242" s="43" t="e">
        <f t="shared" si="5"/>
        <v>#DIV/0!</v>
      </c>
      <c r="K242" s="18"/>
      <c r="L242" s="18"/>
      <c r="M242" s="5"/>
    </row>
    <row r="243" spans="1:13">
      <c r="A243" s="42">
        <v>236</v>
      </c>
      <c r="B243" s="17"/>
      <c r="C243" s="17"/>
      <c r="D243" s="17"/>
      <c r="E243" s="28"/>
      <c r="F243" s="28"/>
      <c r="G243" s="19"/>
      <c r="H243" s="33"/>
      <c r="I243" s="30"/>
      <c r="J243" s="9" t="e">
        <f t="shared" si="5"/>
        <v>#DIV/0!</v>
      </c>
      <c r="K243" s="18"/>
      <c r="L243" s="18"/>
      <c r="M243" s="5"/>
    </row>
    <row r="244" spans="1:13">
      <c r="A244" s="42">
        <v>237</v>
      </c>
      <c r="B244" s="17"/>
      <c r="C244" s="17"/>
      <c r="D244" s="17"/>
      <c r="E244" s="28"/>
      <c r="F244" s="28"/>
      <c r="G244" s="19"/>
      <c r="H244" s="33"/>
      <c r="I244" s="30"/>
      <c r="J244" s="9" t="e">
        <f t="shared" si="5"/>
        <v>#DIV/0!</v>
      </c>
      <c r="K244" s="18"/>
      <c r="L244" s="18"/>
      <c r="M244" s="5"/>
    </row>
    <row r="245" spans="1:13">
      <c r="A245">
        <v>238</v>
      </c>
      <c r="B245" s="17"/>
      <c r="C245" s="17"/>
      <c r="D245" s="17"/>
      <c r="E245" s="28"/>
      <c r="F245" s="28"/>
      <c r="G245" s="19"/>
      <c r="H245" s="33"/>
      <c r="I245" s="30"/>
      <c r="J245" s="9" t="e">
        <f t="shared" si="5"/>
        <v>#DIV/0!</v>
      </c>
      <c r="K245" s="18"/>
      <c r="L245" s="18"/>
      <c r="M245" s="5"/>
    </row>
    <row r="246" spans="1:13">
      <c r="A246">
        <v>239</v>
      </c>
      <c r="B246" s="17"/>
      <c r="C246" s="17"/>
      <c r="D246" s="17"/>
      <c r="E246" s="28"/>
      <c r="F246" s="28"/>
      <c r="G246" s="19"/>
      <c r="H246" s="33"/>
      <c r="I246" s="30"/>
      <c r="J246" s="9" t="e">
        <f t="shared" si="5"/>
        <v>#DIV/0!</v>
      </c>
      <c r="K246" s="18"/>
      <c r="L246" s="18"/>
      <c r="M246" s="5"/>
    </row>
    <row r="247" spans="1:13">
      <c r="A247">
        <v>240</v>
      </c>
      <c r="B247" s="17"/>
      <c r="C247" s="17"/>
      <c r="D247" s="17"/>
      <c r="E247" s="28"/>
      <c r="F247" s="28"/>
      <c r="G247" s="19"/>
      <c r="H247" s="33"/>
      <c r="I247" s="30"/>
      <c r="J247" s="43" t="e">
        <f t="shared" si="5"/>
        <v>#DIV/0!</v>
      </c>
      <c r="K247" s="18"/>
      <c r="L247" s="18"/>
      <c r="M247" s="5"/>
    </row>
    <row r="248" spans="1:13">
      <c r="A248">
        <v>241</v>
      </c>
      <c r="B248" s="17"/>
      <c r="C248" s="17"/>
      <c r="D248" s="17"/>
      <c r="E248" s="28"/>
      <c r="F248" s="28"/>
      <c r="G248" s="19"/>
      <c r="H248" s="33"/>
      <c r="I248" s="30"/>
      <c r="J248" s="43" t="e">
        <f t="shared" si="5"/>
        <v>#DIV/0!</v>
      </c>
      <c r="K248" s="18"/>
      <c r="L248" s="18"/>
      <c r="M248" s="5"/>
    </row>
    <row r="249" spans="1:13">
      <c r="A249">
        <v>242</v>
      </c>
      <c r="B249" s="17"/>
      <c r="C249" s="17"/>
      <c r="D249" s="17"/>
      <c r="E249" s="28"/>
      <c r="F249" s="28"/>
      <c r="G249" s="19"/>
      <c r="H249" s="33"/>
      <c r="I249" s="30"/>
      <c r="J249" s="9" t="e">
        <f t="shared" si="5"/>
        <v>#DIV/0!</v>
      </c>
      <c r="K249" s="18"/>
      <c r="L249" s="18"/>
      <c r="M249" s="5"/>
    </row>
    <row r="250" spans="1:13">
      <c r="A250">
        <v>243</v>
      </c>
      <c r="B250" s="17"/>
      <c r="C250" s="17"/>
      <c r="D250" s="17"/>
      <c r="E250" s="28"/>
      <c r="F250" s="28"/>
      <c r="G250" s="19"/>
      <c r="H250" s="33"/>
      <c r="I250" s="30"/>
      <c r="J250" s="43" t="e">
        <f t="shared" si="5"/>
        <v>#DIV/0!</v>
      </c>
      <c r="K250" s="18"/>
      <c r="L250" s="18"/>
      <c r="M250" s="5"/>
    </row>
    <row r="251" spans="1:13">
      <c r="A251">
        <v>244</v>
      </c>
      <c r="B251" s="17"/>
      <c r="C251" s="17"/>
      <c r="D251" s="17"/>
      <c r="E251" s="28"/>
      <c r="F251" s="28"/>
      <c r="G251" s="19"/>
      <c r="H251" s="33"/>
      <c r="I251" s="30"/>
      <c r="J251" s="43" t="e">
        <f t="shared" si="5"/>
        <v>#DIV/0!</v>
      </c>
      <c r="K251" s="18"/>
      <c r="L251" s="18"/>
      <c r="M251" s="5"/>
    </row>
    <row r="252" spans="1:13">
      <c r="A252">
        <v>245</v>
      </c>
      <c r="B252" s="17"/>
      <c r="C252" s="17"/>
      <c r="D252" s="17"/>
      <c r="E252" s="28"/>
      <c r="F252" s="28"/>
      <c r="G252" s="19"/>
      <c r="H252" s="33"/>
      <c r="I252" s="30"/>
      <c r="J252" s="9" t="e">
        <f t="shared" si="5"/>
        <v>#DIV/0!</v>
      </c>
      <c r="K252" s="18"/>
      <c r="L252" s="18"/>
      <c r="M252" s="5"/>
    </row>
    <row r="253" spans="1:13">
      <c r="A253" s="42">
        <v>246</v>
      </c>
      <c r="B253" s="17"/>
      <c r="C253" s="17"/>
      <c r="D253" s="17"/>
      <c r="E253" s="28"/>
      <c r="F253" s="28"/>
      <c r="G253" s="19"/>
      <c r="H253" s="33"/>
      <c r="I253" s="30"/>
      <c r="J253" s="9" t="e">
        <f t="shared" si="5"/>
        <v>#DIV/0!</v>
      </c>
      <c r="K253" s="18"/>
      <c r="L253" s="18"/>
      <c r="M253" s="5"/>
    </row>
    <row r="254" spans="1:13">
      <c r="A254" s="42">
        <v>247</v>
      </c>
      <c r="B254" s="17"/>
      <c r="C254" s="17"/>
      <c r="D254" s="17"/>
      <c r="E254" s="28"/>
      <c r="F254" s="28"/>
      <c r="G254" s="19"/>
      <c r="H254" s="33"/>
      <c r="I254" s="30"/>
      <c r="J254" s="9" t="e">
        <f t="shared" si="5"/>
        <v>#DIV/0!</v>
      </c>
      <c r="K254" s="18"/>
      <c r="L254" s="18"/>
      <c r="M254" s="5"/>
    </row>
    <row r="255" spans="1:13">
      <c r="A255">
        <v>248</v>
      </c>
      <c r="B255" s="17"/>
      <c r="C255" s="17"/>
      <c r="D255" s="17"/>
      <c r="E255" s="28"/>
      <c r="F255" s="28"/>
      <c r="G255" s="19"/>
      <c r="H255" s="33"/>
      <c r="I255" s="30"/>
      <c r="J255" s="9" t="e">
        <f t="shared" si="5"/>
        <v>#DIV/0!</v>
      </c>
      <c r="K255" s="18"/>
      <c r="L255" s="18"/>
      <c r="M255" s="5"/>
    </row>
    <row r="256" spans="1:13">
      <c r="A256">
        <v>249</v>
      </c>
      <c r="B256" s="17"/>
      <c r="C256" s="17"/>
      <c r="D256" s="17"/>
      <c r="E256" s="28"/>
      <c r="F256" s="28"/>
      <c r="G256" s="19"/>
      <c r="H256" s="33"/>
      <c r="I256" s="30"/>
      <c r="J256" s="43" t="e">
        <f t="shared" si="5"/>
        <v>#DIV/0!</v>
      </c>
      <c r="K256" s="18"/>
      <c r="L256" s="18"/>
      <c r="M256" s="5"/>
    </row>
    <row r="257" spans="1:13">
      <c r="A257">
        <v>250</v>
      </c>
      <c r="B257" s="17"/>
      <c r="C257" s="17"/>
      <c r="D257" s="17"/>
      <c r="E257" s="28"/>
      <c r="F257" s="28"/>
      <c r="G257" s="19"/>
      <c r="H257" s="33"/>
      <c r="I257" s="30"/>
      <c r="J257" s="43" t="e">
        <f t="shared" si="5"/>
        <v>#DIV/0!</v>
      </c>
      <c r="K257" s="18"/>
      <c r="L257" s="18"/>
      <c r="M257" s="5"/>
    </row>
    <row r="258" spans="1:13">
      <c r="A258">
        <v>251</v>
      </c>
      <c r="B258" s="17"/>
      <c r="C258" s="17"/>
      <c r="D258" s="17"/>
      <c r="E258" s="28"/>
      <c r="F258" s="28"/>
      <c r="G258" s="19"/>
      <c r="H258" s="33"/>
      <c r="I258" s="30"/>
      <c r="J258" s="9" t="e">
        <f t="shared" si="5"/>
        <v>#DIV/0!</v>
      </c>
      <c r="K258" s="18"/>
      <c r="L258" s="18"/>
      <c r="M258" s="5"/>
    </row>
    <row r="259" spans="1:13">
      <c r="A259">
        <v>252</v>
      </c>
      <c r="B259" s="17"/>
      <c r="C259" s="17"/>
      <c r="D259" s="17"/>
      <c r="E259" s="28"/>
      <c r="F259" s="28"/>
      <c r="G259" s="19"/>
      <c r="H259" s="33"/>
      <c r="I259" s="30"/>
      <c r="J259" s="43" t="e">
        <f t="shared" si="5"/>
        <v>#DIV/0!</v>
      </c>
      <c r="K259" s="18"/>
      <c r="L259" s="18"/>
      <c r="M259" s="5"/>
    </row>
    <row r="260" spans="1:13">
      <c r="A260">
        <v>253</v>
      </c>
      <c r="B260" s="17"/>
      <c r="C260" s="17"/>
      <c r="D260" s="17"/>
      <c r="E260" s="28"/>
      <c r="F260" s="28"/>
      <c r="G260" s="19"/>
      <c r="H260" s="33"/>
      <c r="I260" s="30"/>
      <c r="J260" s="43" t="e">
        <f t="shared" si="5"/>
        <v>#DIV/0!</v>
      </c>
      <c r="K260" s="18"/>
      <c r="L260" s="18"/>
      <c r="M260" s="5"/>
    </row>
    <row r="261" spans="1:13">
      <c r="A261">
        <v>254</v>
      </c>
      <c r="B261" s="17"/>
      <c r="C261" s="17"/>
      <c r="D261" s="17"/>
      <c r="E261" s="28"/>
      <c r="F261" s="28"/>
      <c r="G261" s="19"/>
      <c r="H261" s="33"/>
      <c r="I261" s="30"/>
      <c r="J261" s="9" t="e">
        <f t="shared" si="5"/>
        <v>#DIV/0!</v>
      </c>
      <c r="K261" s="18"/>
      <c r="L261" s="18"/>
      <c r="M261" s="5"/>
    </row>
    <row r="262" spans="1:13">
      <c r="A262">
        <v>255</v>
      </c>
      <c r="B262" s="17"/>
      <c r="C262" s="17"/>
      <c r="D262" s="17"/>
      <c r="E262" s="28"/>
      <c r="F262" s="28"/>
      <c r="G262" s="19"/>
      <c r="H262" s="33"/>
      <c r="I262" s="30"/>
      <c r="J262" s="9" t="e">
        <f t="shared" si="5"/>
        <v>#DIV/0!</v>
      </c>
      <c r="K262" s="18"/>
      <c r="L262" s="18"/>
      <c r="M262" s="5"/>
    </row>
    <row r="263" spans="1:13">
      <c r="A263" s="42">
        <v>256</v>
      </c>
      <c r="B263" s="17"/>
      <c r="C263" s="17"/>
      <c r="D263" s="17"/>
      <c r="E263" s="28"/>
      <c r="F263" s="28"/>
      <c r="G263" s="19"/>
      <c r="H263" s="33"/>
      <c r="I263" s="30"/>
      <c r="J263" s="9" t="e">
        <f t="shared" si="5"/>
        <v>#DIV/0!</v>
      </c>
      <c r="K263" s="18"/>
      <c r="L263" s="18"/>
      <c r="M263" s="5"/>
    </row>
    <row r="264" spans="1:13">
      <c r="A264" s="42">
        <v>257</v>
      </c>
      <c r="B264" s="17"/>
      <c r="C264" s="17"/>
      <c r="D264" s="17"/>
      <c r="E264" s="28"/>
      <c r="F264" s="28"/>
      <c r="G264" s="19"/>
      <c r="H264" s="33"/>
      <c r="I264" s="30"/>
      <c r="J264" s="9" t="e">
        <f t="shared" si="5"/>
        <v>#DIV/0!</v>
      </c>
      <c r="K264" s="18"/>
      <c r="L264" s="18"/>
      <c r="M264" s="5"/>
    </row>
    <row r="265" spans="1:13">
      <c r="A265">
        <v>258</v>
      </c>
      <c r="B265" s="17"/>
      <c r="C265" s="17"/>
      <c r="D265" s="17"/>
      <c r="E265" s="28"/>
      <c r="F265" s="28"/>
      <c r="G265" s="19"/>
      <c r="H265" s="33"/>
      <c r="I265" s="30"/>
      <c r="J265" s="43" t="e">
        <f t="shared" si="5"/>
        <v>#DIV/0!</v>
      </c>
      <c r="K265" s="18"/>
      <c r="L265" s="18"/>
      <c r="M265" s="5"/>
    </row>
    <row r="266" spans="1:13">
      <c r="A266">
        <v>259</v>
      </c>
      <c r="B266" s="17"/>
      <c r="C266" s="17"/>
      <c r="D266" s="17"/>
      <c r="E266" s="28"/>
      <c r="F266" s="28"/>
      <c r="G266" s="19"/>
      <c r="H266" s="33"/>
      <c r="I266" s="30"/>
      <c r="J266" s="43" t="e">
        <f t="shared" si="5"/>
        <v>#DIV/0!</v>
      </c>
      <c r="K266" s="18"/>
      <c r="L266" s="18"/>
      <c r="M266" s="5"/>
    </row>
    <row r="267" spans="1:13">
      <c r="A267">
        <v>260</v>
      </c>
      <c r="B267" s="17"/>
      <c r="C267" s="17"/>
      <c r="D267" s="17"/>
      <c r="E267" s="28"/>
      <c r="F267" s="28"/>
      <c r="G267" s="19"/>
      <c r="H267" s="33"/>
      <c r="I267" s="30"/>
      <c r="J267" s="9" t="e">
        <f t="shared" ref="J267:J330" si="6">H267/I267</f>
        <v>#DIV/0!</v>
      </c>
      <c r="K267" s="18"/>
      <c r="L267" s="18"/>
      <c r="M267" s="5"/>
    </row>
    <row r="268" spans="1:13">
      <c r="A268">
        <v>261</v>
      </c>
      <c r="B268" s="17"/>
      <c r="C268" s="17"/>
      <c r="D268" s="17"/>
      <c r="E268" s="28"/>
      <c r="F268" s="28"/>
      <c r="G268" s="19"/>
      <c r="H268" s="33"/>
      <c r="I268" s="30"/>
      <c r="J268" s="43" t="e">
        <f t="shared" si="6"/>
        <v>#DIV/0!</v>
      </c>
      <c r="K268" s="18"/>
      <c r="L268" s="18"/>
      <c r="M268" s="5"/>
    </row>
    <row r="269" spans="1:13">
      <c r="A269">
        <v>262</v>
      </c>
      <c r="B269" s="17"/>
      <c r="C269" s="17"/>
      <c r="D269" s="17"/>
      <c r="E269" s="28"/>
      <c r="F269" s="28"/>
      <c r="G269" s="19"/>
      <c r="H269" s="33"/>
      <c r="I269" s="30"/>
      <c r="J269" s="43" t="e">
        <f t="shared" si="6"/>
        <v>#DIV/0!</v>
      </c>
      <c r="K269" s="18"/>
      <c r="L269" s="18"/>
      <c r="M269" s="5"/>
    </row>
    <row r="270" spans="1:13">
      <c r="A270">
        <v>263</v>
      </c>
      <c r="B270" s="17"/>
      <c r="C270" s="17"/>
      <c r="D270" s="17"/>
      <c r="E270" s="28"/>
      <c r="F270" s="28"/>
      <c r="G270" s="19"/>
      <c r="H270" s="33"/>
      <c r="I270" s="30"/>
      <c r="J270" s="9" t="e">
        <f t="shared" si="6"/>
        <v>#DIV/0!</v>
      </c>
      <c r="K270" s="18"/>
      <c r="L270" s="18"/>
      <c r="M270" s="5"/>
    </row>
    <row r="271" spans="1:13">
      <c r="A271">
        <v>264</v>
      </c>
      <c r="B271" s="17"/>
      <c r="C271" s="17"/>
      <c r="D271" s="17"/>
      <c r="E271" s="28"/>
      <c r="F271" s="28"/>
      <c r="G271" s="19"/>
      <c r="H271" s="33"/>
      <c r="I271" s="30"/>
      <c r="J271" s="9" t="e">
        <f t="shared" si="6"/>
        <v>#DIV/0!</v>
      </c>
      <c r="K271" s="18"/>
      <c r="L271" s="18"/>
      <c r="M271" s="5"/>
    </row>
    <row r="272" spans="1:13">
      <c r="A272">
        <v>265</v>
      </c>
      <c r="B272" s="17"/>
      <c r="C272" s="17"/>
      <c r="D272" s="17"/>
      <c r="E272" s="28"/>
      <c r="F272" s="28"/>
      <c r="G272" s="19"/>
      <c r="H272" s="33"/>
      <c r="I272" s="30"/>
      <c r="J272" s="9" t="e">
        <f t="shared" si="6"/>
        <v>#DIV/0!</v>
      </c>
      <c r="K272" s="18"/>
      <c r="L272" s="18"/>
      <c r="M272" s="5"/>
    </row>
    <row r="273" spans="1:13">
      <c r="A273" s="42">
        <v>266</v>
      </c>
      <c r="B273" s="17"/>
      <c r="C273" s="17"/>
      <c r="D273" s="17"/>
      <c r="E273" s="28"/>
      <c r="F273" s="28"/>
      <c r="G273" s="19"/>
      <c r="H273" s="33"/>
      <c r="I273" s="30"/>
      <c r="J273" s="9" t="e">
        <f t="shared" si="6"/>
        <v>#DIV/0!</v>
      </c>
      <c r="K273" s="18"/>
      <c r="L273" s="18"/>
      <c r="M273" s="5"/>
    </row>
    <row r="274" spans="1:13">
      <c r="A274" s="42">
        <v>267</v>
      </c>
      <c r="B274" s="17"/>
      <c r="C274" s="17"/>
      <c r="D274" s="17"/>
      <c r="E274" s="28"/>
      <c r="F274" s="28"/>
      <c r="G274" s="19"/>
      <c r="H274" s="33"/>
      <c r="I274" s="30"/>
      <c r="J274" s="43" t="e">
        <f t="shared" si="6"/>
        <v>#DIV/0!</v>
      </c>
      <c r="K274" s="18"/>
      <c r="L274" s="18"/>
      <c r="M274" s="5"/>
    </row>
    <row r="275" spans="1:13">
      <c r="A275">
        <v>268</v>
      </c>
      <c r="B275" s="17"/>
      <c r="C275" s="17"/>
      <c r="D275" s="17"/>
      <c r="E275" s="28"/>
      <c r="F275" s="28"/>
      <c r="G275" s="19"/>
      <c r="H275" s="33"/>
      <c r="I275" s="30"/>
      <c r="J275" s="43" t="e">
        <f t="shared" si="6"/>
        <v>#DIV/0!</v>
      </c>
      <c r="K275" s="18"/>
      <c r="L275" s="18"/>
      <c r="M275" s="5"/>
    </row>
    <row r="276" spans="1:13">
      <c r="A276">
        <v>269</v>
      </c>
      <c r="B276" s="17"/>
      <c r="C276" s="17"/>
      <c r="D276" s="17"/>
      <c r="E276" s="28"/>
      <c r="F276" s="28"/>
      <c r="G276" s="19"/>
      <c r="H276" s="33"/>
      <c r="I276" s="30"/>
      <c r="J276" s="9" t="e">
        <f t="shared" si="6"/>
        <v>#DIV/0!</v>
      </c>
      <c r="K276" s="18"/>
      <c r="L276" s="18"/>
      <c r="M276" s="5"/>
    </row>
    <row r="277" spans="1:13">
      <c r="A277">
        <v>270</v>
      </c>
      <c r="B277" s="17"/>
      <c r="C277" s="17"/>
      <c r="D277" s="17"/>
      <c r="E277" s="28"/>
      <c r="F277" s="28"/>
      <c r="G277" s="19"/>
      <c r="H277" s="33"/>
      <c r="I277" s="30"/>
      <c r="J277" s="43" t="e">
        <f t="shared" si="6"/>
        <v>#DIV/0!</v>
      </c>
      <c r="K277" s="18"/>
      <c r="L277" s="18"/>
      <c r="M277" s="5"/>
    </row>
    <row r="278" spans="1:13">
      <c r="A278">
        <v>271</v>
      </c>
      <c r="B278" s="17"/>
      <c r="C278" s="17"/>
      <c r="D278" s="17"/>
      <c r="E278" s="28"/>
      <c r="F278" s="28"/>
      <c r="G278" s="19"/>
      <c r="H278" s="33"/>
      <c r="I278" s="30"/>
      <c r="J278" s="43" t="e">
        <f t="shared" si="6"/>
        <v>#DIV/0!</v>
      </c>
      <c r="K278" s="18"/>
      <c r="L278" s="18"/>
      <c r="M278" s="5"/>
    </row>
    <row r="279" spans="1:13">
      <c r="A279">
        <v>272</v>
      </c>
      <c r="B279" s="17"/>
      <c r="C279" s="17"/>
      <c r="D279" s="17"/>
      <c r="E279" s="28"/>
      <c r="F279" s="28"/>
      <c r="G279" s="19"/>
      <c r="H279" s="33"/>
      <c r="I279" s="30"/>
      <c r="J279" s="9" t="e">
        <f t="shared" si="6"/>
        <v>#DIV/0!</v>
      </c>
      <c r="K279" s="18"/>
      <c r="L279" s="18"/>
      <c r="M279" s="5"/>
    </row>
    <row r="280" spans="1:13">
      <c r="A280">
        <v>273</v>
      </c>
      <c r="B280" s="17"/>
      <c r="C280" s="17"/>
      <c r="D280" s="17"/>
      <c r="E280" s="28"/>
      <c r="F280" s="28"/>
      <c r="G280" s="19"/>
      <c r="H280" s="33"/>
      <c r="I280" s="30"/>
      <c r="J280" s="9" t="e">
        <f t="shared" si="6"/>
        <v>#DIV/0!</v>
      </c>
      <c r="K280" s="18"/>
      <c r="L280" s="18"/>
      <c r="M280" s="5"/>
    </row>
    <row r="281" spans="1:13">
      <c r="A281">
        <v>274</v>
      </c>
      <c r="B281" s="17"/>
      <c r="C281" s="17"/>
      <c r="D281" s="17"/>
      <c r="E281" s="28"/>
      <c r="F281" s="28"/>
      <c r="G281" s="19"/>
      <c r="H281" s="33"/>
      <c r="I281" s="30"/>
      <c r="J281" s="9" t="e">
        <f t="shared" si="6"/>
        <v>#DIV/0!</v>
      </c>
      <c r="K281" s="18"/>
      <c r="L281" s="18"/>
      <c r="M281" s="5"/>
    </row>
    <row r="282" spans="1:13">
      <c r="A282">
        <v>275</v>
      </c>
      <c r="B282" s="17"/>
      <c r="C282" s="17"/>
      <c r="D282" s="17"/>
      <c r="E282" s="28"/>
      <c r="F282" s="28"/>
      <c r="G282" s="19"/>
      <c r="H282" s="33"/>
      <c r="I282" s="30"/>
      <c r="J282" s="9" t="e">
        <f t="shared" si="6"/>
        <v>#DIV/0!</v>
      </c>
      <c r="K282" s="18"/>
      <c r="L282" s="18"/>
      <c r="M282" s="5"/>
    </row>
    <row r="283" spans="1:13">
      <c r="A283" s="42">
        <v>276</v>
      </c>
      <c r="B283" s="17"/>
      <c r="C283" s="17"/>
      <c r="D283" s="17"/>
      <c r="E283" s="28"/>
      <c r="F283" s="28"/>
      <c r="G283" s="19"/>
      <c r="H283" s="33"/>
      <c r="I283" s="30"/>
      <c r="J283" s="43" t="e">
        <f t="shared" si="6"/>
        <v>#DIV/0!</v>
      </c>
      <c r="K283" s="18"/>
      <c r="L283" s="18"/>
      <c r="M283" s="5"/>
    </row>
    <row r="284" spans="1:13">
      <c r="A284" s="42">
        <v>277</v>
      </c>
      <c r="B284" s="17"/>
      <c r="C284" s="17"/>
      <c r="D284" s="17"/>
      <c r="E284" s="28"/>
      <c r="F284" s="28"/>
      <c r="G284" s="19"/>
      <c r="H284" s="33"/>
      <c r="I284" s="30"/>
      <c r="J284" s="43" t="e">
        <f t="shared" si="6"/>
        <v>#DIV/0!</v>
      </c>
      <c r="K284" s="18"/>
      <c r="L284" s="18"/>
      <c r="M284" s="5"/>
    </row>
    <row r="285" spans="1:13">
      <c r="A285">
        <v>278</v>
      </c>
      <c r="B285" s="17"/>
      <c r="C285" s="17"/>
      <c r="D285" s="17"/>
      <c r="E285" s="28"/>
      <c r="F285" s="28"/>
      <c r="G285" s="19"/>
      <c r="H285" s="33"/>
      <c r="I285" s="30"/>
      <c r="J285" s="9" t="e">
        <f t="shared" si="6"/>
        <v>#DIV/0!</v>
      </c>
      <c r="K285" s="18"/>
      <c r="L285" s="18"/>
      <c r="M285" s="5"/>
    </row>
    <row r="286" spans="1:13">
      <c r="A286">
        <v>279</v>
      </c>
      <c r="B286" s="17"/>
      <c r="C286" s="17"/>
      <c r="D286" s="17"/>
      <c r="E286" s="28"/>
      <c r="F286" s="28"/>
      <c r="G286" s="19"/>
      <c r="H286" s="33"/>
      <c r="I286" s="30"/>
      <c r="J286" s="43" t="e">
        <f t="shared" si="6"/>
        <v>#DIV/0!</v>
      </c>
      <c r="K286" s="18"/>
      <c r="L286" s="18"/>
      <c r="M286" s="5"/>
    </row>
    <row r="287" spans="1:13">
      <c r="A287">
        <v>280</v>
      </c>
      <c r="B287" s="17"/>
      <c r="C287" s="17"/>
      <c r="D287" s="17"/>
      <c r="E287" s="28"/>
      <c r="F287" s="28"/>
      <c r="G287" s="19"/>
      <c r="H287" s="33"/>
      <c r="I287" s="30"/>
      <c r="J287" s="43" t="e">
        <f t="shared" si="6"/>
        <v>#DIV/0!</v>
      </c>
      <c r="K287" s="18"/>
      <c r="L287" s="18"/>
      <c r="M287" s="5"/>
    </row>
    <row r="288" spans="1:13">
      <c r="A288">
        <v>281</v>
      </c>
      <c r="B288" s="17"/>
      <c r="C288" s="17"/>
      <c r="D288" s="17"/>
      <c r="E288" s="28"/>
      <c r="F288" s="28"/>
      <c r="G288" s="19"/>
      <c r="H288" s="33"/>
      <c r="I288" s="30"/>
      <c r="J288" s="9" t="e">
        <f t="shared" si="6"/>
        <v>#DIV/0!</v>
      </c>
      <c r="K288" s="18"/>
      <c r="L288" s="18"/>
      <c r="M288" s="5"/>
    </row>
    <row r="289" spans="1:13">
      <c r="A289">
        <v>282</v>
      </c>
      <c r="B289" s="17"/>
      <c r="C289" s="17"/>
      <c r="D289" s="17"/>
      <c r="E289" s="28"/>
      <c r="F289" s="28"/>
      <c r="G289" s="19"/>
      <c r="H289" s="33"/>
      <c r="I289" s="30"/>
      <c r="J289" s="9" t="e">
        <f t="shared" si="6"/>
        <v>#DIV/0!</v>
      </c>
      <c r="K289" s="18"/>
      <c r="L289" s="18"/>
      <c r="M289" s="5"/>
    </row>
    <row r="290" spans="1:13">
      <c r="A290">
        <v>283</v>
      </c>
      <c r="B290" s="17"/>
      <c r="C290" s="17"/>
      <c r="D290" s="17"/>
      <c r="E290" s="28"/>
      <c r="F290" s="28"/>
      <c r="G290" s="19"/>
      <c r="H290" s="33"/>
      <c r="I290" s="30"/>
      <c r="J290" s="9" t="e">
        <f t="shared" si="6"/>
        <v>#DIV/0!</v>
      </c>
      <c r="K290" s="18"/>
      <c r="L290" s="18"/>
      <c r="M290" s="5"/>
    </row>
    <row r="291" spans="1:13">
      <c r="A291">
        <v>284</v>
      </c>
      <c r="B291" s="17"/>
      <c r="C291" s="17"/>
      <c r="D291" s="17"/>
      <c r="E291" s="28"/>
      <c r="F291" s="28"/>
      <c r="G291" s="19"/>
      <c r="H291" s="33"/>
      <c r="I291" s="30"/>
      <c r="J291" s="9" t="e">
        <f t="shared" si="6"/>
        <v>#DIV/0!</v>
      </c>
      <c r="K291" s="18"/>
      <c r="L291" s="18"/>
      <c r="M291" s="5"/>
    </row>
    <row r="292" spans="1:13">
      <c r="A292">
        <v>285</v>
      </c>
      <c r="B292" s="17"/>
      <c r="C292" s="17"/>
      <c r="D292" s="17"/>
      <c r="E292" s="28"/>
      <c r="F292" s="28"/>
      <c r="G292" s="19"/>
      <c r="H292" s="33"/>
      <c r="I292" s="30"/>
      <c r="J292" s="43" t="e">
        <f t="shared" si="6"/>
        <v>#DIV/0!</v>
      </c>
      <c r="K292" s="18"/>
      <c r="L292" s="18"/>
      <c r="M292" s="5"/>
    </row>
    <row r="293" spans="1:13">
      <c r="A293" s="42">
        <v>286</v>
      </c>
      <c r="B293" s="17"/>
      <c r="C293" s="17"/>
      <c r="D293" s="17"/>
      <c r="E293" s="28"/>
      <c r="F293" s="28"/>
      <c r="G293" s="19"/>
      <c r="H293" s="33"/>
      <c r="I293" s="30"/>
      <c r="J293" s="43" t="e">
        <f t="shared" si="6"/>
        <v>#DIV/0!</v>
      </c>
      <c r="K293" s="18"/>
      <c r="L293" s="18"/>
      <c r="M293" s="5"/>
    </row>
    <row r="294" spans="1:13">
      <c r="A294" s="42">
        <v>287</v>
      </c>
      <c r="B294" s="17"/>
      <c r="C294" s="17"/>
      <c r="D294" s="17"/>
      <c r="E294" s="28"/>
      <c r="F294" s="28"/>
      <c r="G294" s="19"/>
      <c r="H294" s="33"/>
      <c r="I294" s="30"/>
      <c r="J294" s="9" t="e">
        <f t="shared" si="6"/>
        <v>#DIV/0!</v>
      </c>
      <c r="K294" s="18"/>
      <c r="L294" s="18"/>
      <c r="M294" s="5"/>
    </row>
    <row r="295" spans="1:13">
      <c r="A295">
        <v>288</v>
      </c>
      <c r="B295" s="17"/>
      <c r="C295" s="17"/>
      <c r="D295" s="17"/>
      <c r="E295" s="28"/>
      <c r="F295" s="28"/>
      <c r="G295" s="19"/>
      <c r="H295" s="33"/>
      <c r="I295" s="30"/>
      <c r="J295" s="43" t="e">
        <f t="shared" si="6"/>
        <v>#DIV/0!</v>
      </c>
      <c r="K295" s="18"/>
      <c r="L295" s="18"/>
      <c r="M295" s="5"/>
    </row>
    <row r="296" spans="1:13">
      <c r="A296">
        <v>289</v>
      </c>
      <c r="B296" s="17"/>
      <c r="C296" s="17"/>
      <c r="D296" s="17"/>
      <c r="E296" s="28"/>
      <c r="F296" s="28"/>
      <c r="G296" s="19"/>
      <c r="H296" s="33"/>
      <c r="I296" s="30"/>
      <c r="J296" s="43" t="e">
        <f t="shared" si="6"/>
        <v>#DIV/0!</v>
      </c>
      <c r="K296" s="18"/>
      <c r="L296" s="18"/>
      <c r="M296" s="5"/>
    </row>
    <row r="297" spans="1:13">
      <c r="A297">
        <v>290</v>
      </c>
      <c r="B297" s="17"/>
      <c r="C297" s="17"/>
      <c r="D297" s="17"/>
      <c r="E297" s="28"/>
      <c r="F297" s="28"/>
      <c r="G297" s="19"/>
      <c r="H297" s="33"/>
      <c r="I297" s="30"/>
      <c r="J297" s="9" t="e">
        <f t="shared" si="6"/>
        <v>#DIV/0!</v>
      </c>
      <c r="K297" s="18"/>
      <c r="L297" s="18"/>
      <c r="M297" s="5"/>
    </row>
    <row r="298" spans="1:13">
      <c r="A298">
        <v>291</v>
      </c>
      <c r="B298" s="17"/>
      <c r="C298" s="17"/>
      <c r="D298" s="17"/>
      <c r="E298" s="28"/>
      <c r="F298" s="28"/>
      <c r="G298" s="19"/>
      <c r="H298" s="33"/>
      <c r="I298" s="30"/>
      <c r="J298" s="9" t="e">
        <f t="shared" si="6"/>
        <v>#DIV/0!</v>
      </c>
      <c r="K298" s="18"/>
      <c r="L298" s="18"/>
      <c r="M298" s="5"/>
    </row>
    <row r="299" spans="1:13">
      <c r="A299">
        <v>292</v>
      </c>
      <c r="B299" s="17"/>
      <c r="C299" s="17"/>
      <c r="D299" s="17"/>
      <c r="E299" s="28"/>
      <c r="F299" s="28"/>
      <c r="G299" s="19"/>
      <c r="H299" s="33"/>
      <c r="I299" s="30"/>
      <c r="J299" s="9" t="e">
        <f t="shared" si="6"/>
        <v>#DIV/0!</v>
      </c>
      <c r="K299" s="18"/>
      <c r="L299" s="18"/>
      <c r="M299" s="5"/>
    </row>
    <row r="300" spans="1:13">
      <c r="A300">
        <v>293</v>
      </c>
      <c r="B300" s="17"/>
      <c r="C300" s="17"/>
      <c r="D300" s="17"/>
      <c r="E300" s="28"/>
      <c r="F300" s="28"/>
      <c r="G300" s="19"/>
      <c r="H300" s="33"/>
      <c r="I300" s="30"/>
      <c r="J300" s="9" t="e">
        <f t="shared" si="6"/>
        <v>#DIV/0!</v>
      </c>
      <c r="K300" s="18"/>
      <c r="L300" s="18"/>
      <c r="M300" s="5"/>
    </row>
    <row r="301" spans="1:13">
      <c r="A301">
        <v>294</v>
      </c>
      <c r="B301" s="17"/>
      <c r="C301" s="17"/>
      <c r="D301" s="17"/>
      <c r="E301" s="28"/>
      <c r="F301" s="28"/>
      <c r="G301" s="19"/>
      <c r="H301" s="33"/>
      <c r="I301" s="30"/>
      <c r="J301" s="43" t="e">
        <f t="shared" si="6"/>
        <v>#DIV/0!</v>
      </c>
      <c r="K301" s="18"/>
      <c r="L301" s="18"/>
      <c r="M301" s="5"/>
    </row>
    <row r="302" spans="1:13">
      <c r="A302">
        <v>295</v>
      </c>
      <c r="B302" s="17"/>
      <c r="C302" s="17"/>
      <c r="D302" s="17"/>
      <c r="E302" s="28"/>
      <c r="F302" s="28"/>
      <c r="G302" s="19"/>
      <c r="H302" s="33"/>
      <c r="I302" s="30"/>
      <c r="J302" s="43" t="e">
        <f t="shared" si="6"/>
        <v>#DIV/0!</v>
      </c>
      <c r="K302" s="18"/>
      <c r="L302" s="18"/>
      <c r="M302" s="5"/>
    </row>
    <row r="303" spans="1:13">
      <c r="A303" s="42">
        <v>296</v>
      </c>
      <c r="B303" s="17"/>
      <c r="C303" s="17"/>
      <c r="D303" s="17"/>
      <c r="E303" s="28"/>
      <c r="F303" s="28"/>
      <c r="G303" s="19"/>
      <c r="H303" s="33"/>
      <c r="I303" s="30"/>
      <c r="J303" s="9" t="e">
        <f t="shared" si="6"/>
        <v>#DIV/0!</v>
      </c>
      <c r="K303" s="18"/>
      <c r="L303" s="18"/>
      <c r="M303" s="5"/>
    </row>
    <row r="304" spans="1:13">
      <c r="A304" s="42">
        <v>297</v>
      </c>
      <c r="B304" s="17"/>
      <c r="C304" s="17"/>
      <c r="D304" s="17"/>
      <c r="E304" s="28"/>
      <c r="F304" s="28"/>
      <c r="G304" s="19"/>
      <c r="H304" s="33"/>
      <c r="I304" s="30"/>
      <c r="J304" s="43" t="e">
        <f t="shared" si="6"/>
        <v>#DIV/0!</v>
      </c>
      <c r="K304" s="18"/>
      <c r="L304" s="18"/>
      <c r="M304" s="5"/>
    </row>
    <row r="305" spans="1:13">
      <c r="A305">
        <v>298</v>
      </c>
      <c r="B305" s="17"/>
      <c r="C305" s="17"/>
      <c r="D305" s="17"/>
      <c r="E305" s="28"/>
      <c r="F305" s="28"/>
      <c r="G305" s="19"/>
      <c r="H305" s="33"/>
      <c r="I305" s="30"/>
      <c r="J305" s="43" t="e">
        <f t="shared" si="6"/>
        <v>#DIV/0!</v>
      </c>
      <c r="K305" s="18"/>
      <c r="L305" s="18"/>
      <c r="M305" s="5"/>
    </row>
    <row r="306" spans="1:13">
      <c r="A306">
        <v>299</v>
      </c>
      <c r="B306" s="17"/>
      <c r="C306" s="17"/>
      <c r="D306" s="17"/>
      <c r="E306" s="28"/>
      <c r="F306" s="28"/>
      <c r="G306" s="19"/>
      <c r="H306" s="33"/>
      <c r="I306" s="30"/>
      <c r="J306" s="9" t="e">
        <f t="shared" si="6"/>
        <v>#DIV/0!</v>
      </c>
      <c r="K306" s="18"/>
      <c r="L306" s="18"/>
      <c r="M306" s="5"/>
    </row>
    <row r="307" spans="1:13">
      <c r="A307">
        <v>300</v>
      </c>
      <c r="B307" s="17"/>
      <c r="C307" s="17"/>
      <c r="D307" s="17"/>
      <c r="E307" s="28"/>
      <c r="F307" s="28"/>
      <c r="G307" s="19"/>
      <c r="H307" s="33"/>
      <c r="I307" s="30"/>
      <c r="J307" s="9" t="e">
        <f t="shared" si="6"/>
        <v>#DIV/0!</v>
      </c>
      <c r="K307" s="18"/>
      <c r="L307" s="18"/>
      <c r="M307" s="5"/>
    </row>
    <row r="308" spans="1:13">
      <c r="A308">
        <v>301</v>
      </c>
      <c r="B308" s="17"/>
      <c r="C308" s="17"/>
      <c r="D308" s="17"/>
      <c r="E308" s="28"/>
      <c r="F308" s="28"/>
      <c r="G308" s="19"/>
      <c r="H308" s="33"/>
      <c r="I308" s="30"/>
      <c r="J308" s="9" t="e">
        <f t="shared" si="6"/>
        <v>#DIV/0!</v>
      </c>
      <c r="K308" s="18"/>
      <c r="L308" s="18"/>
      <c r="M308" s="5"/>
    </row>
    <row r="309" spans="1:13">
      <c r="A309">
        <v>302</v>
      </c>
      <c r="B309" s="17"/>
      <c r="C309" s="17"/>
      <c r="D309" s="17"/>
      <c r="E309" s="28"/>
      <c r="F309" s="28"/>
      <c r="G309" s="19"/>
      <c r="H309" s="33"/>
      <c r="I309" s="30"/>
      <c r="J309" s="9" t="e">
        <f t="shared" si="6"/>
        <v>#DIV/0!</v>
      </c>
      <c r="K309" s="18"/>
      <c r="L309" s="18"/>
      <c r="M309" s="5"/>
    </row>
    <row r="310" spans="1:13">
      <c r="A310">
        <v>303</v>
      </c>
      <c r="B310" s="17"/>
      <c r="C310" s="17"/>
      <c r="D310" s="17"/>
      <c r="E310" s="28"/>
      <c r="F310" s="28"/>
      <c r="G310" s="19"/>
      <c r="H310" s="33"/>
      <c r="I310" s="30"/>
      <c r="J310" s="43" t="e">
        <f t="shared" si="6"/>
        <v>#DIV/0!</v>
      </c>
      <c r="K310" s="18"/>
      <c r="L310" s="18"/>
      <c r="M310" s="5"/>
    </row>
    <row r="311" spans="1:13">
      <c r="A311">
        <v>304</v>
      </c>
      <c r="B311" s="17"/>
      <c r="C311" s="17"/>
      <c r="D311" s="17"/>
      <c r="E311" s="28"/>
      <c r="F311" s="28"/>
      <c r="G311" s="19"/>
      <c r="H311" s="33"/>
      <c r="I311" s="30"/>
      <c r="J311" s="43" t="e">
        <f t="shared" si="6"/>
        <v>#DIV/0!</v>
      </c>
      <c r="K311" s="18"/>
      <c r="L311" s="18"/>
      <c r="M311" s="5"/>
    </row>
    <row r="312" spans="1:13">
      <c r="A312">
        <v>305</v>
      </c>
      <c r="B312" s="17"/>
      <c r="C312" s="17"/>
      <c r="D312" s="17"/>
      <c r="E312" s="28"/>
      <c r="F312" s="28"/>
      <c r="G312" s="19"/>
      <c r="H312" s="33"/>
      <c r="I312" s="30"/>
      <c r="J312" s="9" t="e">
        <f t="shared" si="6"/>
        <v>#DIV/0!</v>
      </c>
      <c r="K312" s="18"/>
      <c r="L312" s="18"/>
      <c r="M312" s="5"/>
    </row>
    <row r="313" spans="1:13">
      <c r="A313" s="42">
        <v>306</v>
      </c>
      <c r="B313" s="17"/>
      <c r="C313" s="17"/>
      <c r="D313" s="17"/>
      <c r="E313" s="28"/>
      <c r="F313" s="28"/>
      <c r="G313" s="19"/>
      <c r="H313" s="33"/>
      <c r="I313" s="30"/>
      <c r="J313" s="43" t="e">
        <f t="shared" si="6"/>
        <v>#DIV/0!</v>
      </c>
      <c r="K313" s="18"/>
      <c r="L313" s="18"/>
      <c r="M313" s="5"/>
    </row>
    <row r="314" spans="1:13">
      <c r="A314" s="42">
        <v>307</v>
      </c>
      <c r="B314" s="17"/>
      <c r="C314" s="17"/>
      <c r="D314" s="17"/>
      <c r="E314" s="28"/>
      <c r="F314" s="28"/>
      <c r="G314" s="19"/>
      <c r="H314" s="33"/>
      <c r="I314" s="30"/>
      <c r="J314" s="43" t="e">
        <f t="shared" si="6"/>
        <v>#DIV/0!</v>
      </c>
      <c r="K314" s="18"/>
      <c r="L314" s="18"/>
      <c r="M314" s="5"/>
    </row>
    <row r="315" spans="1:13">
      <c r="A315">
        <v>308</v>
      </c>
      <c r="B315" s="17"/>
      <c r="C315" s="17"/>
      <c r="D315" s="17"/>
      <c r="E315" s="28"/>
      <c r="F315" s="28"/>
      <c r="G315" s="19"/>
      <c r="H315" s="33"/>
      <c r="I315" s="30"/>
      <c r="J315" s="9" t="e">
        <f t="shared" si="6"/>
        <v>#DIV/0!</v>
      </c>
      <c r="K315" s="18"/>
      <c r="L315" s="18"/>
      <c r="M315" s="5"/>
    </row>
    <row r="316" spans="1:13">
      <c r="A316">
        <v>309</v>
      </c>
      <c r="B316" s="17"/>
      <c r="C316" s="17"/>
      <c r="D316" s="17"/>
      <c r="E316" s="28"/>
      <c r="F316" s="28"/>
      <c r="G316" s="19"/>
      <c r="H316" s="33"/>
      <c r="I316" s="30"/>
      <c r="J316" s="9" t="e">
        <f t="shared" si="6"/>
        <v>#DIV/0!</v>
      </c>
      <c r="K316" s="18"/>
      <c r="L316" s="18"/>
      <c r="M316" s="5"/>
    </row>
    <row r="317" spans="1:13">
      <c r="A317">
        <v>310</v>
      </c>
      <c r="B317" s="17"/>
      <c r="C317" s="17"/>
      <c r="D317" s="17"/>
      <c r="E317" s="28"/>
      <c r="F317" s="28"/>
      <c r="G317" s="19"/>
      <c r="H317" s="33"/>
      <c r="I317" s="30"/>
      <c r="J317" s="9" t="e">
        <f t="shared" si="6"/>
        <v>#DIV/0!</v>
      </c>
      <c r="K317" s="18"/>
      <c r="L317" s="18"/>
      <c r="M317" s="5"/>
    </row>
    <row r="318" spans="1:13">
      <c r="A318">
        <v>311</v>
      </c>
      <c r="B318" s="17"/>
      <c r="C318" s="17"/>
      <c r="D318" s="17"/>
      <c r="E318" s="28"/>
      <c r="F318" s="28"/>
      <c r="G318" s="19"/>
      <c r="H318" s="33"/>
      <c r="I318" s="30"/>
      <c r="J318" s="9" t="e">
        <f t="shared" si="6"/>
        <v>#DIV/0!</v>
      </c>
      <c r="K318" s="18"/>
      <c r="L318" s="18"/>
      <c r="M318" s="5"/>
    </row>
    <row r="319" spans="1:13">
      <c r="A319">
        <v>312</v>
      </c>
      <c r="B319" s="17"/>
      <c r="C319" s="17"/>
      <c r="D319" s="17"/>
      <c r="E319" s="28"/>
      <c r="F319" s="28"/>
      <c r="G319" s="19"/>
      <c r="H319" s="33"/>
      <c r="I319" s="30"/>
      <c r="J319" s="43" t="e">
        <f t="shared" si="6"/>
        <v>#DIV/0!</v>
      </c>
      <c r="K319" s="18"/>
      <c r="L319" s="18"/>
      <c r="M319" s="5"/>
    </row>
    <row r="320" spans="1:13">
      <c r="A320">
        <v>313</v>
      </c>
      <c r="B320" s="17"/>
      <c r="C320" s="17"/>
      <c r="D320" s="17"/>
      <c r="E320" s="28"/>
      <c r="F320" s="28"/>
      <c r="G320" s="19"/>
      <c r="H320" s="33"/>
      <c r="I320" s="30"/>
      <c r="J320" s="43" t="e">
        <f t="shared" si="6"/>
        <v>#DIV/0!</v>
      </c>
      <c r="K320" s="18"/>
      <c r="L320" s="18"/>
      <c r="M320" s="5"/>
    </row>
    <row r="321" spans="1:13">
      <c r="A321">
        <v>314</v>
      </c>
      <c r="B321" s="17"/>
      <c r="C321" s="17"/>
      <c r="D321" s="17"/>
      <c r="E321" s="28"/>
      <c r="F321" s="28"/>
      <c r="G321" s="19"/>
      <c r="H321" s="33"/>
      <c r="I321" s="30"/>
      <c r="J321" s="9" t="e">
        <f t="shared" si="6"/>
        <v>#DIV/0!</v>
      </c>
      <c r="K321" s="18"/>
      <c r="L321" s="18"/>
      <c r="M321" s="5"/>
    </row>
    <row r="322" spans="1:13">
      <c r="A322">
        <v>315</v>
      </c>
      <c r="B322" s="17"/>
      <c r="C322" s="17"/>
      <c r="D322" s="17"/>
      <c r="E322" s="28"/>
      <c r="F322" s="28"/>
      <c r="G322" s="19"/>
      <c r="H322" s="33"/>
      <c r="I322" s="30"/>
      <c r="J322" s="43" t="e">
        <f t="shared" si="6"/>
        <v>#DIV/0!</v>
      </c>
      <c r="K322" s="18"/>
      <c r="L322" s="18"/>
      <c r="M322" s="5"/>
    </row>
    <row r="323" spans="1:13">
      <c r="A323" s="42">
        <v>316</v>
      </c>
      <c r="B323" s="17"/>
      <c r="C323" s="17"/>
      <c r="D323" s="17"/>
      <c r="E323" s="28"/>
      <c r="F323" s="28"/>
      <c r="G323" s="19"/>
      <c r="H323" s="33"/>
      <c r="I323" s="30"/>
      <c r="J323" s="43" t="e">
        <f t="shared" si="6"/>
        <v>#DIV/0!</v>
      </c>
      <c r="K323" s="18"/>
      <c r="L323" s="18"/>
      <c r="M323" s="5"/>
    </row>
    <row r="324" spans="1:13">
      <c r="A324" s="42">
        <v>317</v>
      </c>
      <c r="B324" s="17"/>
      <c r="C324" s="17"/>
      <c r="D324" s="17"/>
      <c r="E324" s="28"/>
      <c r="F324" s="28"/>
      <c r="G324" s="19"/>
      <c r="H324" s="33"/>
      <c r="I324" s="30"/>
      <c r="J324" s="9" t="e">
        <f t="shared" si="6"/>
        <v>#DIV/0!</v>
      </c>
      <c r="K324" s="18"/>
      <c r="L324" s="18"/>
      <c r="M324" s="5"/>
    </row>
    <row r="325" spans="1:13">
      <c r="A325">
        <v>318</v>
      </c>
      <c r="B325" s="17"/>
      <c r="C325" s="17"/>
      <c r="D325" s="17"/>
      <c r="E325" s="28"/>
      <c r="F325" s="28"/>
      <c r="G325" s="19"/>
      <c r="H325" s="33"/>
      <c r="I325" s="30"/>
      <c r="J325" s="9" t="e">
        <f t="shared" si="6"/>
        <v>#DIV/0!</v>
      </c>
      <c r="K325" s="18"/>
      <c r="L325" s="18"/>
      <c r="M325" s="5"/>
    </row>
    <row r="326" spans="1:13">
      <c r="A326">
        <v>319</v>
      </c>
      <c r="B326" s="17"/>
      <c r="C326" s="17"/>
      <c r="D326" s="17"/>
      <c r="E326" s="28"/>
      <c r="F326" s="28"/>
      <c r="G326" s="19"/>
      <c r="H326" s="33"/>
      <c r="I326" s="30"/>
      <c r="J326" s="9" t="e">
        <f t="shared" si="6"/>
        <v>#DIV/0!</v>
      </c>
      <c r="K326" s="18"/>
      <c r="L326" s="18"/>
      <c r="M326" s="5"/>
    </row>
    <row r="327" spans="1:13">
      <c r="A327">
        <v>320</v>
      </c>
      <c r="B327" s="17"/>
      <c r="C327" s="17"/>
      <c r="D327" s="17"/>
      <c r="E327" s="28"/>
      <c r="F327" s="28"/>
      <c r="G327" s="19"/>
      <c r="H327" s="33"/>
      <c r="I327" s="30"/>
      <c r="J327" s="9" t="e">
        <f t="shared" si="6"/>
        <v>#DIV/0!</v>
      </c>
      <c r="K327" s="18"/>
      <c r="L327" s="18"/>
      <c r="M327" s="5"/>
    </row>
    <row r="328" spans="1:13">
      <c r="A328">
        <v>321</v>
      </c>
      <c r="B328" s="17"/>
      <c r="C328" s="17"/>
      <c r="D328" s="17"/>
      <c r="E328" s="28"/>
      <c r="F328" s="28"/>
      <c r="G328" s="19"/>
      <c r="H328" s="33"/>
      <c r="I328" s="30"/>
      <c r="J328" s="43" t="e">
        <f t="shared" si="6"/>
        <v>#DIV/0!</v>
      </c>
      <c r="K328" s="18"/>
      <c r="L328" s="18"/>
      <c r="M328" s="5"/>
    </row>
    <row r="329" spans="1:13">
      <c r="A329">
        <v>322</v>
      </c>
      <c r="B329" s="17"/>
      <c r="C329" s="17"/>
      <c r="D329" s="17"/>
      <c r="E329" s="28"/>
      <c r="F329" s="28"/>
      <c r="G329" s="19"/>
      <c r="H329" s="33"/>
      <c r="I329" s="30"/>
      <c r="J329" s="43" t="e">
        <f t="shared" si="6"/>
        <v>#DIV/0!</v>
      </c>
      <c r="K329" s="18"/>
      <c r="L329" s="18"/>
      <c r="M329" s="5"/>
    </row>
    <row r="330" spans="1:13">
      <c r="A330">
        <v>323</v>
      </c>
      <c r="B330" s="17"/>
      <c r="C330" s="17"/>
      <c r="D330" s="17"/>
      <c r="E330" s="28"/>
      <c r="F330" s="28"/>
      <c r="G330" s="19"/>
      <c r="H330" s="33"/>
      <c r="I330" s="30"/>
      <c r="J330" s="9" t="e">
        <f t="shared" si="6"/>
        <v>#DIV/0!</v>
      </c>
      <c r="K330" s="18"/>
      <c r="L330" s="18"/>
      <c r="M330" s="5"/>
    </row>
    <row r="331" spans="1:13">
      <c r="A331">
        <v>324</v>
      </c>
      <c r="B331" s="17"/>
      <c r="C331" s="17"/>
      <c r="D331" s="17"/>
      <c r="E331" s="28"/>
      <c r="F331" s="28"/>
      <c r="G331" s="19"/>
      <c r="H331" s="33"/>
      <c r="I331" s="30"/>
      <c r="J331" s="43" t="e">
        <f t="shared" ref="J331:J357" si="7">H331/I331</f>
        <v>#DIV/0!</v>
      </c>
      <c r="K331" s="18"/>
      <c r="L331" s="18"/>
      <c r="M331" s="5"/>
    </row>
    <row r="332" spans="1:13">
      <c r="A332">
        <v>325</v>
      </c>
      <c r="B332" s="17"/>
      <c r="C332" s="17"/>
      <c r="D332" s="17"/>
      <c r="E332" s="28"/>
      <c r="F332" s="28"/>
      <c r="G332" s="19"/>
      <c r="H332" s="33"/>
      <c r="I332" s="30"/>
      <c r="J332" s="43" t="e">
        <f t="shared" si="7"/>
        <v>#DIV/0!</v>
      </c>
      <c r="K332" s="18"/>
      <c r="L332" s="18"/>
      <c r="M332" s="5"/>
    </row>
    <row r="333" spans="1:13">
      <c r="A333" s="42">
        <v>326</v>
      </c>
      <c r="B333" s="17"/>
      <c r="C333" s="17"/>
      <c r="D333" s="17"/>
      <c r="E333" s="28"/>
      <c r="F333" s="28"/>
      <c r="G333" s="19"/>
      <c r="H333" s="33"/>
      <c r="I333" s="30"/>
      <c r="J333" s="9" t="e">
        <f t="shared" si="7"/>
        <v>#DIV/0!</v>
      </c>
      <c r="K333" s="18"/>
      <c r="L333" s="18"/>
      <c r="M333" s="5"/>
    </row>
    <row r="334" spans="1:13">
      <c r="A334" s="42">
        <v>327</v>
      </c>
      <c r="B334" s="17"/>
      <c r="C334" s="17"/>
      <c r="D334" s="17"/>
      <c r="E334" s="28"/>
      <c r="F334" s="28"/>
      <c r="G334" s="19"/>
      <c r="H334" s="33"/>
      <c r="I334" s="30"/>
      <c r="J334" s="9" t="e">
        <f t="shared" si="7"/>
        <v>#DIV/0!</v>
      </c>
      <c r="K334" s="18"/>
      <c r="L334" s="18"/>
      <c r="M334" s="5"/>
    </row>
    <row r="335" spans="1:13">
      <c r="A335">
        <v>328</v>
      </c>
      <c r="B335" s="17"/>
      <c r="C335" s="17"/>
      <c r="D335" s="17"/>
      <c r="E335" s="28"/>
      <c r="F335" s="28"/>
      <c r="G335" s="19"/>
      <c r="H335" s="33"/>
      <c r="I335" s="30"/>
      <c r="J335" s="9" t="e">
        <f t="shared" si="7"/>
        <v>#DIV/0!</v>
      </c>
      <c r="K335" s="18"/>
      <c r="L335" s="18"/>
      <c r="M335" s="5"/>
    </row>
    <row r="336" spans="1:13">
      <c r="A336">
        <v>329</v>
      </c>
      <c r="B336" s="17"/>
      <c r="C336" s="17"/>
      <c r="D336" s="17"/>
      <c r="E336" s="28"/>
      <c r="F336" s="28"/>
      <c r="G336" s="19"/>
      <c r="H336" s="33"/>
      <c r="I336" s="30"/>
      <c r="J336" s="9" t="e">
        <f t="shared" si="7"/>
        <v>#DIV/0!</v>
      </c>
      <c r="K336" s="18"/>
      <c r="L336" s="18"/>
      <c r="M336" s="5"/>
    </row>
    <row r="337" spans="1:13">
      <c r="A337">
        <v>330</v>
      </c>
      <c r="B337" s="17"/>
      <c r="C337" s="17"/>
      <c r="D337" s="17"/>
      <c r="E337" s="28"/>
      <c r="F337" s="28"/>
      <c r="G337" s="19"/>
      <c r="H337" s="33"/>
      <c r="I337" s="30"/>
      <c r="J337" s="43" t="e">
        <f t="shared" si="7"/>
        <v>#DIV/0!</v>
      </c>
      <c r="K337" s="18"/>
      <c r="L337" s="18"/>
      <c r="M337" s="5"/>
    </row>
    <row r="338" spans="1:13">
      <c r="A338">
        <v>331</v>
      </c>
      <c r="B338" s="17"/>
      <c r="C338" s="17"/>
      <c r="D338" s="17"/>
      <c r="E338" s="28"/>
      <c r="F338" s="28"/>
      <c r="G338" s="19"/>
      <c r="H338" s="33"/>
      <c r="I338" s="30"/>
      <c r="J338" s="43" t="e">
        <f t="shared" si="7"/>
        <v>#DIV/0!</v>
      </c>
      <c r="K338" s="18"/>
      <c r="L338" s="18"/>
      <c r="M338" s="5"/>
    </row>
    <row r="339" spans="1:13">
      <c r="A339">
        <v>332</v>
      </c>
      <c r="B339" s="17"/>
      <c r="C339" s="17"/>
      <c r="D339" s="17"/>
      <c r="E339" s="28"/>
      <c r="F339" s="28"/>
      <c r="G339" s="19"/>
      <c r="H339" s="33"/>
      <c r="I339" s="30"/>
      <c r="J339" s="9" t="e">
        <f t="shared" si="7"/>
        <v>#DIV/0!</v>
      </c>
      <c r="K339" s="18"/>
      <c r="L339" s="18"/>
      <c r="M339" s="5"/>
    </row>
    <row r="340" spans="1:13">
      <c r="A340">
        <v>333</v>
      </c>
      <c r="B340" s="17"/>
      <c r="C340" s="17"/>
      <c r="D340" s="17"/>
      <c r="E340" s="28"/>
      <c r="F340" s="28"/>
      <c r="G340" s="19"/>
      <c r="H340" s="33"/>
      <c r="I340" s="30"/>
      <c r="J340" s="43" t="e">
        <f t="shared" si="7"/>
        <v>#DIV/0!</v>
      </c>
      <c r="K340" s="18"/>
      <c r="L340" s="18"/>
      <c r="M340" s="5"/>
    </row>
    <row r="341" spans="1:13">
      <c r="A341">
        <v>334</v>
      </c>
      <c r="B341" s="17"/>
      <c r="C341" s="17"/>
      <c r="D341" s="17"/>
      <c r="E341" s="28"/>
      <c r="F341" s="28"/>
      <c r="G341" s="19"/>
      <c r="H341" s="33"/>
      <c r="I341" s="30"/>
      <c r="J341" s="43" t="e">
        <f t="shared" si="7"/>
        <v>#DIV/0!</v>
      </c>
      <c r="K341" s="18"/>
      <c r="L341" s="18"/>
      <c r="M341" s="5"/>
    </row>
    <row r="342" spans="1:13">
      <c r="A342">
        <v>335</v>
      </c>
      <c r="B342" s="17"/>
      <c r="C342" s="17"/>
      <c r="D342" s="17"/>
      <c r="E342" s="28"/>
      <c r="F342" s="28"/>
      <c r="G342" s="19"/>
      <c r="H342" s="33"/>
      <c r="I342" s="30"/>
      <c r="J342" s="9" t="e">
        <f t="shared" si="7"/>
        <v>#DIV/0!</v>
      </c>
      <c r="K342" s="18"/>
      <c r="L342" s="18"/>
      <c r="M342" s="5"/>
    </row>
    <row r="343" spans="1:13">
      <c r="A343" s="42">
        <v>336</v>
      </c>
      <c r="B343" s="17"/>
      <c r="C343" s="17"/>
      <c r="D343" s="17"/>
      <c r="E343" s="28"/>
      <c r="F343" s="28"/>
      <c r="G343" s="19"/>
      <c r="H343" s="33"/>
      <c r="I343" s="30"/>
      <c r="J343" s="9" t="e">
        <f t="shared" si="7"/>
        <v>#DIV/0!</v>
      </c>
      <c r="K343" s="18"/>
      <c r="L343" s="18"/>
      <c r="M343" s="5"/>
    </row>
    <row r="344" spans="1:13">
      <c r="A344" s="42">
        <v>337</v>
      </c>
      <c r="B344" s="17"/>
      <c r="C344" s="17"/>
      <c r="D344" s="17"/>
      <c r="E344" s="28"/>
      <c r="F344" s="28"/>
      <c r="G344" s="19"/>
      <c r="H344" s="33"/>
      <c r="I344" s="30"/>
      <c r="J344" s="9" t="e">
        <f t="shared" si="7"/>
        <v>#DIV/0!</v>
      </c>
      <c r="K344" s="18"/>
      <c r="L344" s="18"/>
      <c r="M344" s="5"/>
    </row>
    <row r="345" spans="1:13">
      <c r="A345">
        <v>338</v>
      </c>
      <c r="B345" s="17"/>
      <c r="C345" s="17"/>
      <c r="D345" s="17"/>
      <c r="E345" s="28"/>
      <c r="F345" s="28"/>
      <c r="G345" s="19"/>
      <c r="H345" s="33"/>
      <c r="I345" s="30"/>
      <c r="J345" s="9" t="e">
        <f t="shared" si="7"/>
        <v>#DIV/0!</v>
      </c>
      <c r="K345" s="18"/>
      <c r="L345" s="18"/>
      <c r="M345" s="5"/>
    </row>
    <row r="346" spans="1:13">
      <c r="A346">
        <v>339</v>
      </c>
      <c r="B346" s="17"/>
      <c r="C346" s="17"/>
      <c r="D346" s="17"/>
      <c r="E346" s="28"/>
      <c r="F346" s="28"/>
      <c r="G346" s="19"/>
      <c r="H346" s="33"/>
      <c r="I346" s="30"/>
      <c r="J346" s="43" t="e">
        <f t="shared" si="7"/>
        <v>#DIV/0!</v>
      </c>
      <c r="K346" s="18"/>
      <c r="L346" s="18"/>
      <c r="M346" s="5"/>
    </row>
    <row r="347" spans="1:13">
      <c r="A347">
        <v>340</v>
      </c>
      <c r="B347" s="17"/>
      <c r="C347" s="17"/>
      <c r="D347" s="17"/>
      <c r="E347" s="28"/>
      <c r="F347" s="28"/>
      <c r="G347" s="19"/>
      <c r="H347" s="33"/>
      <c r="I347" s="30"/>
      <c r="J347" s="43" t="e">
        <f t="shared" si="7"/>
        <v>#DIV/0!</v>
      </c>
      <c r="K347" s="18"/>
      <c r="L347" s="18"/>
      <c r="M347" s="5"/>
    </row>
    <row r="348" spans="1:13">
      <c r="A348">
        <v>341</v>
      </c>
      <c r="B348" s="17"/>
      <c r="C348" s="17"/>
      <c r="D348" s="17"/>
      <c r="E348" s="28"/>
      <c r="F348" s="28"/>
      <c r="G348" s="19"/>
      <c r="H348" s="33"/>
      <c r="I348" s="30"/>
      <c r="J348" s="9" t="e">
        <f t="shared" si="7"/>
        <v>#DIV/0!</v>
      </c>
      <c r="K348" s="18"/>
      <c r="L348" s="18"/>
      <c r="M348" s="5"/>
    </row>
    <row r="349" spans="1:13">
      <c r="A349">
        <v>342</v>
      </c>
      <c r="B349" s="17"/>
      <c r="C349" s="17"/>
      <c r="D349" s="17"/>
      <c r="E349" s="28"/>
      <c r="F349" s="28"/>
      <c r="G349" s="19"/>
      <c r="H349" s="33"/>
      <c r="I349" s="30"/>
      <c r="J349" s="43" t="e">
        <f t="shared" si="7"/>
        <v>#DIV/0!</v>
      </c>
      <c r="K349" s="18"/>
      <c r="L349" s="18"/>
      <c r="M349" s="5"/>
    </row>
    <row r="350" spans="1:13">
      <c r="A350">
        <v>343</v>
      </c>
      <c r="B350" s="17"/>
      <c r="C350" s="17"/>
      <c r="D350" s="17"/>
      <c r="E350" s="28"/>
      <c r="F350" s="28"/>
      <c r="G350" s="19"/>
      <c r="H350" s="33"/>
      <c r="I350" s="30"/>
      <c r="J350" s="43" t="e">
        <f t="shared" si="7"/>
        <v>#DIV/0!</v>
      </c>
      <c r="K350" s="18"/>
      <c r="L350" s="18"/>
      <c r="M350" s="5"/>
    </row>
    <row r="351" spans="1:13">
      <c r="A351">
        <v>344</v>
      </c>
      <c r="B351" s="17"/>
      <c r="C351" s="17"/>
      <c r="D351" s="17"/>
      <c r="E351" s="28"/>
      <c r="F351" s="28"/>
      <c r="G351" s="19"/>
      <c r="H351" s="33"/>
      <c r="I351" s="30"/>
      <c r="J351" s="9" t="e">
        <f t="shared" si="7"/>
        <v>#DIV/0!</v>
      </c>
      <c r="K351" s="18"/>
      <c r="L351" s="18"/>
      <c r="M351" s="5"/>
    </row>
    <row r="352" spans="1:13">
      <c r="A352">
        <v>345</v>
      </c>
      <c r="B352" s="17"/>
      <c r="C352" s="17"/>
      <c r="D352" s="17"/>
      <c r="E352" s="28"/>
      <c r="F352" s="28"/>
      <c r="G352" s="19"/>
      <c r="H352" s="33"/>
      <c r="I352" s="30"/>
      <c r="J352" s="9" t="e">
        <f t="shared" si="7"/>
        <v>#DIV/0!</v>
      </c>
      <c r="K352" s="18"/>
      <c r="L352" s="18"/>
      <c r="M352" s="5"/>
    </row>
    <row r="353" spans="1:13">
      <c r="A353" s="42">
        <v>346</v>
      </c>
      <c r="B353" s="17"/>
      <c r="C353" s="17"/>
      <c r="D353" s="17"/>
      <c r="E353" s="28"/>
      <c r="F353" s="28"/>
      <c r="G353" s="19"/>
      <c r="H353" s="33"/>
      <c r="I353" s="30"/>
      <c r="J353" s="9" t="e">
        <f t="shared" si="7"/>
        <v>#DIV/0!</v>
      </c>
      <c r="K353" s="18"/>
      <c r="L353" s="18"/>
      <c r="M353" s="5"/>
    </row>
    <row r="354" spans="1:13">
      <c r="A354" s="42">
        <v>347</v>
      </c>
      <c r="B354" s="17"/>
      <c r="C354" s="17"/>
      <c r="D354" s="17"/>
      <c r="E354" s="28"/>
      <c r="F354" s="28"/>
      <c r="G354" s="19"/>
      <c r="H354" s="33"/>
      <c r="I354" s="30"/>
      <c r="J354" s="9" t="e">
        <f t="shared" si="7"/>
        <v>#DIV/0!</v>
      </c>
      <c r="K354" s="18"/>
      <c r="L354" s="18"/>
      <c r="M354" s="5"/>
    </row>
    <row r="355" spans="1:13">
      <c r="A355">
        <v>348</v>
      </c>
      <c r="B355" s="17"/>
      <c r="C355" s="17"/>
      <c r="D355" s="17"/>
      <c r="E355" s="28"/>
      <c r="F355" s="28"/>
      <c r="G355" s="19"/>
      <c r="H355" s="33"/>
      <c r="I355" s="30"/>
      <c r="J355" s="43" t="e">
        <f t="shared" si="7"/>
        <v>#DIV/0!</v>
      </c>
      <c r="K355" s="18"/>
      <c r="L355" s="18"/>
      <c r="M355" s="5"/>
    </row>
    <row r="356" spans="1:13">
      <c r="A356">
        <v>349</v>
      </c>
      <c r="B356" s="17"/>
      <c r="C356" s="17"/>
      <c r="D356" s="17"/>
      <c r="E356" s="28"/>
      <c r="F356" s="28"/>
      <c r="G356" s="19"/>
      <c r="H356" s="33"/>
      <c r="I356" s="30"/>
      <c r="J356" s="43" t="e">
        <f t="shared" si="7"/>
        <v>#DIV/0!</v>
      </c>
      <c r="K356" s="18"/>
      <c r="L356" s="18"/>
      <c r="M356" s="5"/>
    </row>
    <row r="357" spans="1:13">
      <c r="A357">
        <v>350</v>
      </c>
      <c r="B357" s="17"/>
      <c r="C357" s="17"/>
      <c r="D357" s="17"/>
      <c r="E357" s="28"/>
      <c r="F357" s="28"/>
      <c r="G357" s="19"/>
      <c r="H357" s="33"/>
      <c r="I357" s="30"/>
      <c r="J357" s="9" t="e">
        <f t="shared" si="7"/>
        <v>#DIV/0!</v>
      </c>
      <c r="K357" s="18"/>
      <c r="L357" s="18"/>
      <c r="M357" s="5"/>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70" zoomScaleNormal="70" workbookViewId="0">
      <selection activeCell="D20" sqref="D2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70" zoomScaleNormal="70" workbookViewId="0">
      <selection activeCell="D20" sqref="D2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70" zoomScaleNormal="70" workbookViewId="0">
      <selection activeCell="D20" sqref="D2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359"/>
  <sheetViews>
    <sheetView topLeftCell="C1"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7">
      <c r="A1" t="s">
        <v>0</v>
      </c>
      <c r="B1" s="1" t="str">
        <f>'[11]24三重県　電気購入額+配慮契約＋売却額'!B6</f>
        <v>三重県（Ｈ27年度）</v>
      </c>
      <c r="I1" t="s">
        <v>1</v>
      </c>
    </row>
    <row r="2" spans="1:17" ht="54" customHeight="1">
      <c r="B2" s="4"/>
      <c r="E2" s="813" t="s">
        <v>2</v>
      </c>
      <c r="F2" s="813"/>
      <c r="G2" s="814"/>
      <c r="H2" s="5">
        <f>SUMIF(E8:E357,"PPS",H8:H357)</f>
        <v>216577.19099999999</v>
      </c>
      <c r="I2" s="6"/>
      <c r="J2" s="3"/>
    </row>
    <row r="3" spans="1:17" ht="57" customHeight="1">
      <c r="B3" s="2"/>
      <c r="E3" s="815" t="s">
        <v>3</v>
      </c>
      <c r="F3" s="815"/>
      <c r="G3" s="816"/>
      <c r="H3" s="5">
        <f>M7</f>
        <v>60110.991999999998</v>
      </c>
      <c r="I3" s="6"/>
      <c r="J3" s="7"/>
    </row>
    <row r="4" spans="1:17" s="7" customFormat="1" ht="55.5" customHeight="1">
      <c r="B4" s="8"/>
      <c r="E4" s="817" t="s">
        <v>4</v>
      </c>
      <c r="F4" s="817"/>
      <c r="G4" s="817"/>
      <c r="H4" s="9">
        <f>H3/I7</f>
        <v>0.96853247854246949</v>
      </c>
      <c r="I4" s="6"/>
      <c r="K4" s="10"/>
      <c r="L4" s="10"/>
    </row>
    <row r="5" spans="1:17" s="2" customFormat="1" ht="17.25" customHeight="1">
      <c r="B5" s="11"/>
      <c r="E5" s="12"/>
      <c r="F5" s="12"/>
      <c r="G5" s="12"/>
      <c r="H5" s="13"/>
      <c r="I5" s="14"/>
      <c r="J5" s="11"/>
      <c r="K5" s="15"/>
      <c r="L5" s="15"/>
    </row>
    <row r="6" spans="1:17" ht="54">
      <c r="A6" s="16" t="s">
        <v>5</v>
      </c>
      <c r="B6" s="17" t="s">
        <v>6</v>
      </c>
      <c r="C6" s="17" t="s">
        <v>7</v>
      </c>
      <c r="D6" s="17" t="s">
        <v>8</v>
      </c>
      <c r="E6" s="18" t="s">
        <v>9</v>
      </c>
      <c r="F6" s="17" t="s">
        <v>10</v>
      </c>
      <c r="G6" s="19" t="s">
        <v>11</v>
      </c>
      <c r="H6" s="18" t="s">
        <v>12</v>
      </c>
      <c r="I6" s="18" t="s">
        <v>13</v>
      </c>
      <c r="J6" s="18" t="s">
        <v>14</v>
      </c>
      <c r="K6" s="18" t="s">
        <v>15</v>
      </c>
      <c r="L6" s="18" t="s">
        <v>16</v>
      </c>
      <c r="M6" s="20" t="s">
        <v>17</v>
      </c>
    </row>
    <row r="7" spans="1:17" s="21" customFormat="1" ht="14.25" thickBot="1">
      <c r="B7" s="22" t="s">
        <v>18</v>
      </c>
      <c r="C7" s="22"/>
      <c r="D7" s="22"/>
      <c r="E7" s="22"/>
      <c r="F7" s="22"/>
      <c r="G7" s="22"/>
      <c r="H7" s="23">
        <f>SUM(H8:H357)</f>
        <v>234968.18299999999</v>
      </c>
      <c r="I7" s="23">
        <f>SUM(I8:I357)</f>
        <v>62063.991999999998</v>
      </c>
      <c r="J7" s="24">
        <f>H7/I7</f>
        <v>3.7859018639986934</v>
      </c>
      <c r="K7" s="25">
        <f>SUM(K8:K357)</f>
        <v>9185</v>
      </c>
      <c r="L7" s="26">
        <f>SUM(L8:L357)</f>
        <v>11719410</v>
      </c>
      <c r="M7" s="27">
        <f>SUM(M8:M357)</f>
        <v>60110.991999999998</v>
      </c>
    </row>
    <row r="8" spans="1:17" ht="33" customHeight="1" thickTop="1">
      <c r="A8">
        <v>1</v>
      </c>
      <c r="B8" s="39" t="s">
        <v>724</v>
      </c>
      <c r="C8" s="35" t="s">
        <v>721</v>
      </c>
      <c r="D8" s="40" t="s">
        <v>506</v>
      </c>
      <c r="E8" s="40" t="s">
        <v>54</v>
      </c>
      <c r="F8" s="35" t="s">
        <v>23</v>
      </c>
      <c r="G8" s="38">
        <v>3</v>
      </c>
      <c r="H8" s="38">
        <v>17509</v>
      </c>
      <c r="I8" s="41" t="s">
        <v>725</v>
      </c>
      <c r="J8" s="9" t="e">
        <f>H8/I8</f>
        <v>#VALUE!</v>
      </c>
      <c r="K8" s="41">
        <v>4400</v>
      </c>
      <c r="L8" s="41">
        <v>511800</v>
      </c>
      <c r="M8" s="17" t="s">
        <v>725</v>
      </c>
      <c r="Q8">
        <f>L8/H8</f>
        <v>29.230681363870008</v>
      </c>
    </row>
    <row r="9" spans="1:17" ht="27" customHeight="1">
      <c r="A9">
        <v>2</v>
      </c>
      <c r="B9" s="39" t="s">
        <v>726</v>
      </c>
      <c r="C9" s="35" t="s">
        <v>727</v>
      </c>
      <c r="D9" s="40" t="s">
        <v>718</v>
      </c>
      <c r="E9" s="40" t="s">
        <v>54</v>
      </c>
      <c r="F9" s="35" t="s">
        <v>728</v>
      </c>
      <c r="G9" s="38">
        <v>6</v>
      </c>
      <c r="H9" s="38">
        <v>58830.15</v>
      </c>
      <c r="I9" s="41"/>
      <c r="J9" s="9" t="e">
        <v>#DIV/0!</v>
      </c>
      <c r="K9" s="41">
        <v>1250</v>
      </c>
      <c r="L9" s="41">
        <v>3064000</v>
      </c>
      <c r="M9" s="17"/>
      <c r="Q9">
        <f t="shared" ref="Q9:Q24" si="0">L9/H9</f>
        <v>52.082138155350613</v>
      </c>
    </row>
    <row r="10" spans="1:17" ht="42" customHeight="1">
      <c r="A10">
        <v>3</v>
      </c>
      <c r="B10" s="34" t="s">
        <v>729</v>
      </c>
      <c r="C10" s="35" t="s">
        <v>727</v>
      </c>
      <c r="D10" s="36" t="s">
        <v>282</v>
      </c>
      <c r="E10" s="37" t="s">
        <v>54</v>
      </c>
      <c r="F10" s="35" t="s">
        <v>728</v>
      </c>
      <c r="G10" s="38">
        <v>1</v>
      </c>
      <c r="H10" s="38">
        <v>5753.0810000000001</v>
      </c>
      <c r="I10" s="38"/>
      <c r="J10" s="9" t="e">
        <v>#DIV/0!</v>
      </c>
      <c r="K10" s="35">
        <v>177</v>
      </c>
      <c r="L10" s="38">
        <v>288147</v>
      </c>
      <c r="M10" s="17"/>
      <c r="Q10">
        <f t="shared" si="0"/>
        <v>50.085684522780056</v>
      </c>
    </row>
    <row r="11" spans="1:17" ht="30" customHeight="1">
      <c r="A11">
        <v>4</v>
      </c>
      <c r="B11" s="39" t="s">
        <v>730</v>
      </c>
      <c r="C11" s="35" t="s">
        <v>727</v>
      </c>
      <c r="D11" s="40" t="s">
        <v>731</v>
      </c>
      <c r="E11" s="28" t="s">
        <v>78</v>
      </c>
      <c r="F11" s="40" t="s">
        <v>728</v>
      </c>
      <c r="G11" s="35">
        <v>1</v>
      </c>
      <c r="H11" s="38">
        <v>5752.9920000000002</v>
      </c>
      <c r="I11" s="41">
        <v>5752.9920000000002</v>
      </c>
      <c r="J11" s="9">
        <v>1</v>
      </c>
      <c r="K11" s="18">
        <v>80</v>
      </c>
      <c r="L11" s="18">
        <v>308404</v>
      </c>
      <c r="M11" s="17">
        <v>5752.9920000000002</v>
      </c>
      <c r="Q11">
        <f t="shared" si="0"/>
        <v>53.607583671244456</v>
      </c>
    </row>
    <row r="12" spans="1:17" ht="24">
      <c r="A12">
        <v>5</v>
      </c>
      <c r="B12" s="39" t="s">
        <v>732</v>
      </c>
      <c r="C12" s="35" t="s">
        <v>727</v>
      </c>
      <c r="D12" s="40" t="s">
        <v>282</v>
      </c>
      <c r="E12" s="28" t="s">
        <v>54</v>
      </c>
      <c r="F12" s="40" t="s">
        <v>728</v>
      </c>
      <c r="G12" s="35">
        <v>3</v>
      </c>
      <c r="H12" s="38">
        <v>5842.442</v>
      </c>
      <c r="I12" s="41"/>
      <c r="J12" s="9" t="e">
        <v>#DIV/0!</v>
      </c>
      <c r="K12" s="18">
        <v>140</v>
      </c>
      <c r="L12" s="18">
        <v>294699</v>
      </c>
      <c r="M12" s="17"/>
      <c r="Q12">
        <f t="shared" si="0"/>
        <v>50.44106556813059</v>
      </c>
    </row>
    <row r="13" spans="1:17" s="42" customFormat="1" ht="24">
      <c r="A13" s="42">
        <v>6</v>
      </c>
      <c r="B13" s="39" t="s">
        <v>733</v>
      </c>
      <c r="C13" s="35" t="s">
        <v>727</v>
      </c>
      <c r="D13" s="40" t="s">
        <v>734</v>
      </c>
      <c r="E13" s="28" t="s">
        <v>54</v>
      </c>
      <c r="F13" s="40" t="s">
        <v>728</v>
      </c>
      <c r="G13" s="35">
        <v>3</v>
      </c>
      <c r="H13" s="38">
        <v>10757.285</v>
      </c>
      <c r="I13" s="41"/>
      <c r="J13" s="43" t="e">
        <v>#DIV/0!</v>
      </c>
      <c r="K13" s="20">
        <v>354</v>
      </c>
      <c r="L13" s="20">
        <v>528735</v>
      </c>
      <c r="M13" s="17"/>
      <c r="Q13">
        <f t="shared" si="0"/>
        <v>49.1513425553009</v>
      </c>
    </row>
    <row r="14" spans="1:17" s="42" customFormat="1" ht="24">
      <c r="A14" s="42">
        <v>7</v>
      </c>
      <c r="B14" s="34" t="s">
        <v>735</v>
      </c>
      <c r="C14" s="35" t="s">
        <v>727</v>
      </c>
      <c r="D14" s="36" t="s">
        <v>282</v>
      </c>
      <c r="E14" s="28" t="s">
        <v>54</v>
      </c>
      <c r="F14" s="37" t="s">
        <v>728</v>
      </c>
      <c r="G14" s="35">
        <v>2</v>
      </c>
      <c r="H14" s="38">
        <v>5780.12</v>
      </c>
      <c r="I14" s="38"/>
      <c r="J14" s="43" t="e">
        <v>#DIV/0!</v>
      </c>
      <c r="K14" s="20">
        <v>122</v>
      </c>
      <c r="L14" s="20">
        <v>295336</v>
      </c>
      <c r="M14" s="17"/>
      <c r="Q14">
        <f t="shared" si="0"/>
        <v>51.095132973017861</v>
      </c>
    </row>
    <row r="15" spans="1:17" ht="24">
      <c r="A15">
        <v>8</v>
      </c>
      <c r="B15" s="39" t="s">
        <v>736</v>
      </c>
      <c r="C15" s="35" t="s">
        <v>727</v>
      </c>
      <c r="D15" s="40" t="s">
        <v>734</v>
      </c>
      <c r="E15" s="28" t="s">
        <v>54</v>
      </c>
      <c r="F15" s="40" t="s">
        <v>728</v>
      </c>
      <c r="G15" s="35">
        <v>3</v>
      </c>
      <c r="H15" s="38">
        <v>16894.063999999998</v>
      </c>
      <c r="I15" s="41"/>
      <c r="J15" s="9" t="e">
        <v>#DIV/0!</v>
      </c>
      <c r="K15" s="20">
        <v>436</v>
      </c>
      <c r="L15" s="20">
        <v>877346</v>
      </c>
      <c r="M15" s="17"/>
      <c r="Q15">
        <f t="shared" si="0"/>
        <v>51.932205300039122</v>
      </c>
    </row>
    <row r="16" spans="1:17" ht="28.5" customHeight="1">
      <c r="A16">
        <v>9</v>
      </c>
      <c r="B16" s="17" t="s">
        <v>737</v>
      </c>
      <c r="C16" s="17" t="s">
        <v>727</v>
      </c>
      <c r="D16" s="17" t="s">
        <v>282</v>
      </c>
      <c r="E16" s="28" t="s">
        <v>54</v>
      </c>
      <c r="F16" s="28" t="s">
        <v>728</v>
      </c>
      <c r="G16" s="19">
        <v>2</v>
      </c>
      <c r="H16" s="33">
        <v>8525.4169999999995</v>
      </c>
      <c r="I16" s="30"/>
      <c r="J16" s="43" t="e">
        <v>#DIV/0!</v>
      </c>
      <c r="K16" s="20">
        <v>231</v>
      </c>
      <c r="L16" s="20">
        <v>424070</v>
      </c>
      <c r="M16" s="17"/>
      <c r="Q16">
        <f t="shared" si="0"/>
        <v>49.741848404600034</v>
      </c>
    </row>
    <row r="17" spans="1:17" ht="27.75" customHeight="1">
      <c r="A17">
        <v>10</v>
      </c>
      <c r="B17" s="17" t="s">
        <v>738</v>
      </c>
      <c r="C17" s="17" t="s">
        <v>727</v>
      </c>
      <c r="D17" s="17" t="s">
        <v>734</v>
      </c>
      <c r="E17" s="28" t="s">
        <v>54</v>
      </c>
      <c r="F17" s="28" t="s">
        <v>728</v>
      </c>
      <c r="G17" s="19">
        <v>4</v>
      </c>
      <c r="H17" s="33">
        <v>12665.619000000001</v>
      </c>
      <c r="I17" s="30"/>
      <c r="J17" s="43" t="e">
        <v>#DIV/0!</v>
      </c>
      <c r="K17" s="18">
        <v>232</v>
      </c>
      <c r="L17" s="18">
        <v>568588</v>
      </c>
      <c r="M17" s="17"/>
      <c r="Q17">
        <f t="shared" si="0"/>
        <v>44.892239376535798</v>
      </c>
    </row>
    <row r="18" spans="1:17" ht="23.25" customHeight="1">
      <c r="A18">
        <v>11</v>
      </c>
      <c r="B18" s="17" t="s">
        <v>739</v>
      </c>
      <c r="C18" s="17" t="s">
        <v>727</v>
      </c>
      <c r="D18" s="17" t="s">
        <v>282</v>
      </c>
      <c r="E18" s="28" t="s">
        <v>54</v>
      </c>
      <c r="F18" s="28" t="s">
        <v>728</v>
      </c>
      <c r="G18" s="19">
        <v>2</v>
      </c>
      <c r="H18" s="33">
        <v>4668.0789999999997</v>
      </c>
      <c r="I18" s="30"/>
      <c r="J18" s="9" t="e">
        <v>#DIV/0!</v>
      </c>
      <c r="K18" s="18">
        <v>109</v>
      </c>
      <c r="L18" s="18">
        <v>235798</v>
      </c>
      <c r="M18" s="17"/>
      <c r="Q18">
        <f t="shared" si="0"/>
        <v>50.512855502231218</v>
      </c>
    </row>
    <row r="19" spans="1:17" ht="21.75" customHeight="1">
      <c r="A19">
        <v>12</v>
      </c>
      <c r="B19" s="17" t="s">
        <v>740</v>
      </c>
      <c r="C19" s="17" t="s">
        <v>727</v>
      </c>
      <c r="D19" s="17" t="s">
        <v>734</v>
      </c>
      <c r="E19" s="28" t="s">
        <v>54</v>
      </c>
      <c r="F19" s="28" t="s">
        <v>728</v>
      </c>
      <c r="G19" s="19">
        <v>3</v>
      </c>
      <c r="H19" s="33">
        <v>11366.050999999999</v>
      </c>
      <c r="I19" s="30"/>
      <c r="J19" s="9" t="e">
        <v>#DIV/0!</v>
      </c>
      <c r="K19" s="18">
        <v>302</v>
      </c>
      <c r="L19" s="18">
        <v>581007</v>
      </c>
      <c r="M19" s="17"/>
      <c r="Q19">
        <f t="shared" si="0"/>
        <v>51.117754090668782</v>
      </c>
    </row>
    <row r="20" spans="1:17" ht="22.5" customHeight="1">
      <c r="A20">
        <v>13</v>
      </c>
      <c r="B20" s="17" t="s">
        <v>741</v>
      </c>
      <c r="C20" s="17" t="s">
        <v>727</v>
      </c>
      <c r="D20" s="17" t="s">
        <v>282</v>
      </c>
      <c r="E20" s="28" t="s">
        <v>54</v>
      </c>
      <c r="F20" s="28" t="s">
        <v>728</v>
      </c>
      <c r="G20" s="19">
        <v>3</v>
      </c>
      <c r="H20" s="33">
        <v>7709.0079999999998</v>
      </c>
      <c r="I20" s="30"/>
      <c r="J20" s="9" t="e">
        <v>#DIV/0!</v>
      </c>
      <c r="K20" s="18">
        <v>303</v>
      </c>
      <c r="L20" s="18">
        <v>363028</v>
      </c>
      <c r="M20" s="17"/>
      <c r="Q20">
        <f t="shared" si="0"/>
        <v>47.091402681123178</v>
      </c>
    </row>
    <row r="21" spans="1:17" ht="25.5" customHeight="1">
      <c r="A21">
        <v>14</v>
      </c>
      <c r="B21" s="17" t="s">
        <v>742</v>
      </c>
      <c r="C21" s="17" t="s">
        <v>727</v>
      </c>
      <c r="D21" s="17" t="s">
        <v>743</v>
      </c>
      <c r="E21" s="28" t="s">
        <v>54</v>
      </c>
      <c r="F21" s="28" t="s">
        <v>728</v>
      </c>
      <c r="G21" s="19">
        <v>2</v>
      </c>
      <c r="H21" s="33">
        <v>7085.875</v>
      </c>
      <c r="I21" s="30"/>
      <c r="J21" s="9" t="e">
        <v>#DIV/0!</v>
      </c>
      <c r="K21" s="18">
        <v>195</v>
      </c>
      <c r="L21" s="18">
        <v>318808</v>
      </c>
      <c r="M21" s="17"/>
      <c r="Q21">
        <f t="shared" si="0"/>
        <v>44.992044031259368</v>
      </c>
    </row>
    <row r="22" spans="1:17" ht="25.5" customHeight="1">
      <c r="A22">
        <v>15</v>
      </c>
      <c r="B22" s="17" t="s">
        <v>744</v>
      </c>
      <c r="C22" s="17" t="s">
        <v>722</v>
      </c>
      <c r="D22" s="17" t="s">
        <v>81</v>
      </c>
      <c r="E22" s="28" t="s">
        <v>54</v>
      </c>
      <c r="F22" s="28" t="s">
        <v>23</v>
      </c>
      <c r="G22" s="19">
        <v>1</v>
      </c>
      <c r="H22" s="33">
        <v>1471</v>
      </c>
      <c r="I22" s="30"/>
      <c r="J22" s="43" t="e">
        <v>#DIV/0!</v>
      </c>
      <c r="K22" s="18">
        <v>52</v>
      </c>
      <c r="L22" s="18">
        <v>70644</v>
      </c>
      <c r="M22" s="17" t="s">
        <v>151</v>
      </c>
      <c r="Q22">
        <f t="shared" si="0"/>
        <v>48.024473147518698</v>
      </c>
    </row>
    <row r="23" spans="1:17" ht="20.25" customHeight="1">
      <c r="A23" s="42">
        <v>16</v>
      </c>
      <c r="B23" s="17" t="s">
        <v>745</v>
      </c>
      <c r="C23" s="17" t="s">
        <v>723</v>
      </c>
      <c r="D23" s="17" t="s">
        <v>746</v>
      </c>
      <c r="E23" s="28" t="s">
        <v>54</v>
      </c>
      <c r="F23" s="28" t="s">
        <v>23</v>
      </c>
      <c r="G23" s="19">
        <v>3</v>
      </c>
      <c r="H23" s="33">
        <v>41720</v>
      </c>
      <c r="I23" s="30">
        <v>43673</v>
      </c>
      <c r="J23" s="43">
        <v>0.95528129507933968</v>
      </c>
      <c r="K23" s="18">
        <v>630</v>
      </c>
      <c r="L23" s="18">
        <v>2360000</v>
      </c>
      <c r="M23" s="17">
        <v>41720</v>
      </c>
      <c r="Q23">
        <f t="shared" si="0"/>
        <v>56.56759348034516</v>
      </c>
    </row>
    <row r="24" spans="1:17" ht="24.75" customHeight="1">
      <c r="A24" s="42">
        <v>17</v>
      </c>
      <c r="B24" s="17" t="s">
        <v>747</v>
      </c>
      <c r="C24" s="17" t="s">
        <v>723</v>
      </c>
      <c r="D24" s="17" t="s">
        <v>748</v>
      </c>
      <c r="E24" s="28" t="s">
        <v>78</v>
      </c>
      <c r="F24" s="28" t="s">
        <v>23</v>
      </c>
      <c r="G24" s="19">
        <v>1</v>
      </c>
      <c r="H24" s="33">
        <v>12638</v>
      </c>
      <c r="I24" s="30">
        <v>12638</v>
      </c>
      <c r="J24" s="9">
        <v>1</v>
      </c>
      <c r="K24" s="18">
        <v>172</v>
      </c>
      <c r="L24" s="18">
        <v>629000</v>
      </c>
      <c r="M24" s="17">
        <v>12638</v>
      </c>
      <c r="Q24">
        <f t="shared" si="0"/>
        <v>49.770533312232949</v>
      </c>
    </row>
    <row r="25" spans="1:17">
      <c r="A25">
        <v>18</v>
      </c>
      <c r="B25" s="17"/>
      <c r="C25" s="17"/>
      <c r="D25" s="17"/>
      <c r="E25" s="28"/>
      <c r="F25" s="28"/>
      <c r="G25" s="19"/>
      <c r="H25" s="33"/>
      <c r="I25" s="30"/>
      <c r="J25" s="43" t="e">
        <f t="shared" ref="J25:J88" si="1">H25/I25</f>
        <v>#DIV/0!</v>
      </c>
      <c r="K25" s="18"/>
      <c r="L25" s="18"/>
      <c r="M25" s="17"/>
    </row>
    <row r="26" spans="1:17">
      <c r="A26">
        <v>19</v>
      </c>
      <c r="B26" s="17"/>
      <c r="C26" s="17"/>
      <c r="D26" s="17"/>
      <c r="E26" s="28"/>
      <c r="F26" s="28"/>
      <c r="G26" s="19"/>
      <c r="H26" s="33"/>
      <c r="I26" s="30"/>
      <c r="J26" s="43" t="e">
        <f t="shared" si="1"/>
        <v>#DIV/0!</v>
      </c>
      <c r="K26" s="18"/>
      <c r="L26" s="18"/>
      <c r="M26" s="17"/>
    </row>
    <row r="27" spans="1:17">
      <c r="A27">
        <v>20</v>
      </c>
      <c r="B27" s="17"/>
      <c r="C27" s="17"/>
      <c r="D27" s="17"/>
      <c r="E27" s="28"/>
      <c r="F27" s="28"/>
      <c r="G27" s="19"/>
      <c r="H27" s="33"/>
      <c r="I27" s="30"/>
      <c r="J27" s="9" t="e">
        <f t="shared" si="1"/>
        <v>#DIV/0!</v>
      </c>
      <c r="K27" s="18"/>
      <c r="L27" s="18"/>
      <c r="M27" s="17"/>
    </row>
    <row r="28" spans="1:17">
      <c r="A28">
        <v>21</v>
      </c>
      <c r="B28" s="17"/>
      <c r="C28" s="17"/>
      <c r="D28" s="17"/>
      <c r="E28" s="28"/>
      <c r="F28" s="28"/>
      <c r="G28" s="19"/>
      <c r="H28" s="33"/>
      <c r="I28" s="30"/>
      <c r="J28" s="9" t="e">
        <f t="shared" si="1"/>
        <v>#DIV/0!</v>
      </c>
      <c r="K28" s="18"/>
      <c r="L28" s="18"/>
      <c r="M28" s="17"/>
    </row>
    <row r="29" spans="1:17">
      <c r="A29">
        <v>22</v>
      </c>
      <c r="B29" s="17"/>
      <c r="C29" s="17"/>
      <c r="D29" s="17"/>
      <c r="E29" s="28"/>
      <c r="F29" s="28"/>
      <c r="G29" s="19"/>
      <c r="H29" s="33"/>
      <c r="I29" s="30"/>
      <c r="J29" s="9" t="e">
        <f t="shared" si="1"/>
        <v>#DIV/0!</v>
      </c>
      <c r="K29" s="18"/>
      <c r="L29" s="18"/>
      <c r="M29" s="17"/>
    </row>
    <row r="30" spans="1:17">
      <c r="A30">
        <v>23</v>
      </c>
      <c r="B30" s="17"/>
      <c r="C30" s="17"/>
      <c r="D30" s="17"/>
      <c r="E30" s="28"/>
      <c r="F30" s="28"/>
      <c r="G30" s="19"/>
      <c r="H30" s="33"/>
      <c r="I30" s="30"/>
      <c r="J30" s="9" t="e">
        <f t="shared" si="1"/>
        <v>#DIV/0!</v>
      </c>
      <c r="K30" s="18"/>
      <c r="L30" s="18"/>
      <c r="M30" s="17"/>
    </row>
    <row r="31" spans="1:17">
      <c r="A31">
        <v>24</v>
      </c>
      <c r="B31" s="17"/>
      <c r="C31" s="17"/>
      <c r="D31" s="17"/>
      <c r="E31" s="28"/>
      <c r="F31" s="28"/>
      <c r="G31" s="19"/>
      <c r="H31" s="33"/>
      <c r="I31" s="30"/>
      <c r="J31" s="43" t="e">
        <f t="shared" si="1"/>
        <v>#DIV/0!</v>
      </c>
      <c r="K31" s="18"/>
      <c r="L31" s="18"/>
      <c r="M31" s="17"/>
    </row>
    <row r="32" spans="1:17">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si="1"/>
        <v>#DIV/0!</v>
      </c>
      <c r="K75" s="18"/>
      <c r="L75" s="18"/>
      <c r="M75" s="17"/>
    </row>
    <row r="76" spans="1:13">
      <c r="A76">
        <v>69</v>
      </c>
      <c r="B76" s="17"/>
      <c r="C76" s="17"/>
      <c r="D76" s="17"/>
      <c r="E76" s="28"/>
      <c r="F76" s="28"/>
      <c r="G76" s="19"/>
      <c r="H76" s="33"/>
      <c r="I76" s="30"/>
      <c r="J76" s="43" t="e">
        <f t="shared" si="1"/>
        <v>#DIV/0!</v>
      </c>
      <c r="K76" s="18"/>
      <c r="L76" s="18"/>
      <c r="M76" s="17"/>
    </row>
    <row r="77" spans="1:13">
      <c r="A77">
        <v>70</v>
      </c>
      <c r="B77" s="17"/>
      <c r="C77" s="17"/>
      <c r="D77" s="17"/>
      <c r="E77" s="28"/>
      <c r="F77" s="28"/>
      <c r="G77" s="19"/>
      <c r="H77" s="33"/>
      <c r="I77" s="30"/>
      <c r="J77" s="43" t="e">
        <f t="shared" si="1"/>
        <v>#DIV/0!</v>
      </c>
      <c r="K77" s="18"/>
      <c r="L77" s="18"/>
      <c r="M77" s="17"/>
    </row>
    <row r="78" spans="1:13">
      <c r="A78">
        <v>71</v>
      </c>
      <c r="B78" s="17"/>
      <c r="C78" s="17"/>
      <c r="D78" s="17"/>
      <c r="E78" s="28"/>
      <c r="F78" s="28"/>
      <c r="G78" s="19"/>
      <c r="H78" s="33"/>
      <c r="I78" s="30"/>
      <c r="J78" s="9" t="e">
        <f t="shared" si="1"/>
        <v>#DIV/0!</v>
      </c>
      <c r="K78" s="18"/>
      <c r="L78" s="18"/>
      <c r="M78" s="17"/>
    </row>
    <row r="79" spans="1:13">
      <c r="A79">
        <v>72</v>
      </c>
      <c r="B79" s="17"/>
      <c r="C79" s="17"/>
      <c r="D79" s="17"/>
      <c r="E79" s="28"/>
      <c r="F79" s="28"/>
      <c r="G79" s="19"/>
      <c r="H79" s="33"/>
      <c r="I79" s="30"/>
      <c r="J79" s="43" t="e">
        <f t="shared" si="1"/>
        <v>#DIV/0!</v>
      </c>
      <c r="K79" s="18"/>
      <c r="L79" s="18"/>
      <c r="M79" s="17"/>
    </row>
    <row r="80" spans="1:13">
      <c r="A80">
        <v>73</v>
      </c>
      <c r="B80" s="17"/>
      <c r="C80" s="17"/>
      <c r="D80" s="17"/>
      <c r="E80" s="28"/>
      <c r="F80" s="28"/>
      <c r="G80" s="19"/>
      <c r="H80" s="33"/>
      <c r="I80" s="30"/>
      <c r="J80" s="43" t="e">
        <f t="shared" si="1"/>
        <v>#DIV/0!</v>
      </c>
      <c r="K80" s="18"/>
      <c r="L80" s="18"/>
      <c r="M80" s="17"/>
    </row>
    <row r="81" spans="1:13">
      <c r="A81">
        <v>74</v>
      </c>
      <c r="B81" s="17"/>
      <c r="C81" s="17"/>
      <c r="D81" s="17"/>
      <c r="E81" s="28"/>
      <c r="F81" s="28"/>
      <c r="G81" s="19"/>
      <c r="H81" s="33"/>
      <c r="I81" s="30"/>
      <c r="J81" s="9" t="e">
        <f t="shared" si="1"/>
        <v>#DIV/0!</v>
      </c>
      <c r="K81" s="18"/>
      <c r="L81" s="18"/>
      <c r="M81" s="17"/>
    </row>
    <row r="82" spans="1:13">
      <c r="A82">
        <v>75</v>
      </c>
      <c r="B82" s="17"/>
      <c r="C82" s="17"/>
      <c r="D82" s="17"/>
      <c r="E82" s="28"/>
      <c r="F82" s="28"/>
      <c r="G82" s="19"/>
      <c r="H82" s="33"/>
      <c r="I82" s="30"/>
      <c r="J82" s="9" t="e">
        <f t="shared" si="1"/>
        <v>#DIV/0!</v>
      </c>
      <c r="K82" s="18"/>
      <c r="L82" s="18"/>
      <c r="M82" s="17"/>
    </row>
    <row r="83" spans="1:13">
      <c r="A83" s="42">
        <v>76</v>
      </c>
      <c r="B83" s="17"/>
      <c r="C83" s="17"/>
      <c r="D83" s="17"/>
      <c r="E83" s="28"/>
      <c r="F83" s="28"/>
      <c r="G83" s="19"/>
      <c r="H83" s="33"/>
      <c r="I83" s="30"/>
      <c r="J83" s="9" t="e">
        <f t="shared" si="1"/>
        <v>#DIV/0!</v>
      </c>
      <c r="K83" s="18"/>
      <c r="L83" s="18"/>
      <c r="M83" s="17"/>
    </row>
    <row r="84" spans="1:13">
      <c r="A84" s="42">
        <v>77</v>
      </c>
      <c r="B84" s="17"/>
      <c r="C84" s="17"/>
      <c r="D84" s="17"/>
      <c r="E84" s="28"/>
      <c r="F84" s="28"/>
      <c r="G84" s="19"/>
      <c r="H84" s="33"/>
      <c r="I84" s="30"/>
      <c r="J84" s="9" t="e">
        <f t="shared" si="1"/>
        <v>#DIV/0!</v>
      </c>
      <c r="K84" s="18"/>
      <c r="L84" s="18"/>
      <c r="M84" s="17"/>
    </row>
    <row r="85" spans="1:13">
      <c r="A85">
        <v>78</v>
      </c>
      <c r="B85" s="17"/>
      <c r="C85" s="17"/>
      <c r="D85" s="17"/>
      <c r="E85" s="28"/>
      <c r="F85" s="28"/>
      <c r="G85" s="19"/>
      <c r="H85" s="33"/>
      <c r="I85" s="30"/>
      <c r="J85" s="43" t="e">
        <f t="shared" si="1"/>
        <v>#DIV/0!</v>
      </c>
      <c r="K85" s="18"/>
      <c r="L85" s="18"/>
      <c r="M85" s="17"/>
    </row>
    <row r="86" spans="1:13">
      <c r="A86">
        <v>79</v>
      </c>
      <c r="B86" s="17"/>
      <c r="C86" s="17"/>
      <c r="D86" s="17"/>
      <c r="E86" s="28"/>
      <c r="F86" s="28"/>
      <c r="G86" s="19"/>
      <c r="H86" s="33"/>
      <c r="I86" s="30"/>
      <c r="J86" s="43" t="e">
        <f t="shared" si="1"/>
        <v>#DIV/0!</v>
      </c>
      <c r="K86" s="18"/>
      <c r="L86" s="18"/>
      <c r="M86" s="17"/>
    </row>
    <row r="87" spans="1:13">
      <c r="A87">
        <v>80</v>
      </c>
      <c r="B87" s="17"/>
      <c r="C87" s="17"/>
      <c r="D87" s="17"/>
      <c r="E87" s="28"/>
      <c r="F87" s="28"/>
      <c r="G87" s="19"/>
      <c r="H87" s="33"/>
      <c r="I87" s="30"/>
      <c r="J87" s="9" t="e">
        <f t="shared" si="1"/>
        <v>#DIV/0!</v>
      </c>
      <c r="K87" s="18"/>
      <c r="L87" s="18"/>
      <c r="M87" s="17"/>
    </row>
    <row r="88" spans="1:13">
      <c r="A88">
        <v>81</v>
      </c>
      <c r="B88" s="17"/>
      <c r="C88" s="17"/>
      <c r="D88" s="17"/>
      <c r="E88" s="28"/>
      <c r="F88" s="28"/>
      <c r="G88" s="19"/>
      <c r="H88" s="33"/>
      <c r="I88" s="30"/>
      <c r="J88" s="43" t="e">
        <f t="shared" si="1"/>
        <v>#DIV/0!</v>
      </c>
      <c r="K88" s="18"/>
      <c r="L88" s="18"/>
      <c r="M88" s="17"/>
    </row>
    <row r="89" spans="1:13">
      <c r="A89">
        <v>82</v>
      </c>
      <c r="B89" s="17"/>
      <c r="C89" s="17"/>
      <c r="D89" s="17"/>
      <c r="E89" s="28"/>
      <c r="F89" s="28"/>
      <c r="G89" s="19"/>
      <c r="H89" s="33"/>
      <c r="I89" s="30"/>
      <c r="J89" s="43" t="e">
        <f t="shared" ref="J89:J152" si="2">H89/I89</f>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si="2"/>
        <v>#DIV/0!</v>
      </c>
      <c r="K139" s="18"/>
      <c r="L139" s="18"/>
      <c r="M139" s="17"/>
    </row>
    <row r="140" spans="1:13">
      <c r="A140">
        <v>133</v>
      </c>
      <c r="B140" s="17"/>
      <c r="C140" s="17"/>
      <c r="D140" s="17"/>
      <c r="E140" s="28"/>
      <c r="F140" s="28"/>
      <c r="G140" s="19"/>
      <c r="H140" s="33"/>
      <c r="I140" s="30"/>
      <c r="J140" s="43" t="e">
        <f t="shared" si="2"/>
        <v>#DIV/0!</v>
      </c>
      <c r="K140" s="18"/>
      <c r="L140" s="18"/>
      <c r="M140" s="17"/>
    </row>
    <row r="141" spans="1:13">
      <c r="A141">
        <v>134</v>
      </c>
      <c r="B141" s="17"/>
      <c r="C141" s="17"/>
      <c r="D141" s="17"/>
      <c r="E141" s="28"/>
      <c r="F141" s="28"/>
      <c r="G141" s="19"/>
      <c r="H141" s="33"/>
      <c r="I141" s="30"/>
      <c r="J141" s="9" t="e">
        <f t="shared" si="2"/>
        <v>#DIV/0!</v>
      </c>
      <c r="K141" s="18"/>
      <c r="L141" s="18"/>
      <c r="M141" s="17"/>
    </row>
    <row r="142" spans="1:13">
      <c r="A142">
        <v>135</v>
      </c>
      <c r="B142" s="17"/>
      <c r="C142" s="17"/>
      <c r="D142" s="17"/>
      <c r="E142" s="28"/>
      <c r="F142" s="28"/>
      <c r="G142" s="19"/>
      <c r="H142" s="33"/>
      <c r="I142" s="30"/>
      <c r="J142" s="43" t="e">
        <f t="shared" si="2"/>
        <v>#DIV/0!</v>
      </c>
      <c r="K142" s="18"/>
      <c r="L142" s="18"/>
      <c r="M142" s="17"/>
    </row>
    <row r="143" spans="1:13">
      <c r="A143" s="42">
        <v>136</v>
      </c>
      <c r="B143" s="17"/>
      <c r="C143" s="17"/>
      <c r="D143" s="17"/>
      <c r="E143" s="28"/>
      <c r="F143" s="28"/>
      <c r="G143" s="19"/>
      <c r="H143" s="33"/>
      <c r="I143" s="30"/>
      <c r="J143" s="43" t="e">
        <f t="shared" si="2"/>
        <v>#DIV/0!</v>
      </c>
      <c r="K143" s="18"/>
      <c r="L143" s="18"/>
      <c r="M143" s="17"/>
    </row>
    <row r="144" spans="1:13">
      <c r="A144" s="42">
        <v>137</v>
      </c>
      <c r="B144" s="17"/>
      <c r="C144" s="17"/>
      <c r="D144" s="17"/>
      <c r="E144" s="28"/>
      <c r="F144" s="28"/>
      <c r="G144" s="19"/>
      <c r="H144" s="33"/>
      <c r="I144" s="30"/>
      <c r="J144" s="9" t="e">
        <f t="shared" si="2"/>
        <v>#DIV/0!</v>
      </c>
      <c r="K144" s="18"/>
      <c r="L144" s="18"/>
      <c r="M144" s="17"/>
    </row>
    <row r="145" spans="1:13">
      <c r="A145">
        <v>138</v>
      </c>
      <c r="B145" s="17"/>
      <c r="C145" s="17"/>
      <c r="D145" s="17"/>
      <c r="E145" s="28"/>
      <c r="F145" s="28"/>
      <c r="G145" s="19"/>
      <c r="H145" s="33"/>
      <c r="I145" s="30"/>
      <c r="J145" s="9" t="e">
        <f t="shared" si="2"/>
        <v>#DIV/0!</v>
      </c>
      <c r="K145" s="18"/>
      <c r="L145" s="18"/>
      <c r="M145" s="17"/>
    </row>
    <row r="146" spans="1:13">
      <c r="A146">
        <v>139</v>
      </c>
      <c r="B146" s="17"/>
      <c r="C146" s="17"/>
      <c r="D146" s="17"/>
      <c r="E146" s="28"/>
      <c r="F146" s="28"/>
      <c r="G146" s="19"/>
      <c r="H146" s="33"/>
      <c r="I146" s="30"/>
      <c r="J146" s="9" t="e">
        <f t="shared" si="2"/>
        <v>#DIV/0!</v>
      </c>
      <c r="K146" s="18"/>
      <c r="L146" s="18"/>
      <c r="M146" s="17"/>
    </row>
    <row r="147" spans="1:13">
      <c r="A147">
        <v>140</v>
      </c>
      <c r="B147" s="17"/>
      <c r="C147" s="17"/>
      <c r="D147" s="17"/>
      <c r="E147" s="28"/>
      <c r="F147" s="28"/>
      <c r="G147" s="19"/>
      <c r="H147" s="33"/>
      <c r="I147" s="30"/>
      <c r="J147" s="9" t="e">
        <f t="shared" si="2"/>
        <v>#DIV/0!</v>
      </c>
      <c r="K147" s="18"/>
      <c r="L147" s="18"/>
      <c r="M147" s="17"/>
    </row>
    <row r="148" spans="1:13">
      <c r="A148">
        <v>141</v>
      </c>
      <c r="B148" s="17"/>
      <c r="C148" s="17"/>
      <c r="D148" s="17"/>
      <c r="E148" s="28"/>
      <c r="F148" s="28"/>
      <c r="G148" s="19"/>
      <c r="H148" s="33"/>
      <c r="I148" s="30"/>
      <c r="J148" s="43" t="e">
        <f t="shared" si="2"/>
        <v>#DIV/0!</v>
      </c>
      <c r="K148" s="18"/>
      <c r="L148" s="18"/>
      <c r="M148" s="17"/>
    </row>
    <row r="149" spans="1:13">
      <c r="A149">
        <v>142</v>
      </c>
      <c r="B149" s="17"/>
      <c r="C149" s="17"/>
      <c r="D149" s="17"/>
      <c r="E149" s="28"/>
      <c r="F149" s="28"/>
      <c r="G149" s="19"/>
      <c r="H149" s="33"/>
      <c r="I149" s="30"/>
      <c r="J149" s="43" t="e">
        <f t="shared" si="2"/>
        <v>#DIV/0!</v>
      </c>
      <c r="K149" s="18"/>
      <c r="L149" s="18"/>
      <c r="M149" s="17"/>
    </row>
    <row r="150" spans="1:13">
      <c r="A150">
        <v>143</v>
      </c>
      <c r="B150" s="17"/>
      <c r="C150" s="17"/>
      <c r="D150" s="17"/>
      <c r="E150" s="28"/>
      <c r="F150" s="28"/>
      <c r="G150" s="19"/>
      <c r="H150" s="33"/>
      <c r="I150" s="30"/>
      <c r="J150" s="9" t="e">
        <f t="shared" si="2"/>
        <v>#DIV/0!</v>
      </c>
      <c r="K150" s="18"/>
      <c r="L150" s="18"/>
      <c r="M150" s="17"/>
    </row>
    <row r="151" spans="1:13">
      <c r="A151">
        <v>144</v>
      </c>
      <c r="B151" s="17"/>
      <c r="C151" s="17"/>
      <c r="D151" s="17"/>
      <c r="E151" s="28"/>
      <c r="F151" s="28"/>
      <c r="G151" s="19"/>
      <c r="H151" s="33"/>
      <c r="I151" s="30"/>
      <c r="J151" s="43" t="e">
        <f t="shared" si="2"/>
        <v>#DIV/0!</v>
      </c>
      <c r="K151" s="18"/>
      <c r="L151" s="18"/>
      <c r="M151" s="17"/>
    </row>
    <row r="152" spans="1:13">
      <c r="A152">
        <v>145</v>
      </c>
      <c r="B152" s="17"/>
      <c r="C152" s="17"/>
      <c r="D152" s="17"/>
      <c r="E152" s="28"/>
      <c r="F152" s="28"/>
      <c r="G152" s="19"/>
      <c r="H152" s="33"/>
      <c r="I152" s="30"/>
      <c r="J152" s="43" t="e">
        <f t="shared" si="2"/>
        <v>#DIV/0!</v>
      </c>
      <c r="K152" s="18"/>
      <c r="L152" s="18"/>
      <c r="M152" s="17"/>
    </row>
    <row r="153" spans="1:13">
      <c r="A153" s="42">
        <v>146</v>
      </c>
      <c r="B153" s="17"/>
      <c r="C153" s="17"/>
      <c r="D153" s="17"/>
      <c r="E153" s="28"/>
      <c r="F153" s="28"/>
      <c r="G153" s="19"/>
      <c r="H153" s="33"/>
      <c r="I153" s="30"/>
      <c r="J153" s="9" t="e">
        <f t="shared" ref="J153:J216" si="3">H153/I153</f>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si="3"/>
        <v>#DIV/0!</v>
      </c>
      <c r="K203" s="18"/>
      <c r="L203" s="18"/>
      <c r="M203" s="17"/>
    </row>
    <row r="204" spans="1:13">
      <c r="A204" s="42">
        <v>197</v>
      </c>
      <c r="B204" s="17"/>
      <c r="C204" s="17"/>
      <c r="D204" s="17"/>
      <c r="E204" s="28"/>
      <c r="F204" s="28"/>
      <c r="G204" s="19"/>
      <c r="H204" s="33"/>
      <c r="I204" s="30"/>
      <c r="J204" s="9" t="e">
        <f t="shared" si="3"/>
        <v>#DIV/0!</v>
      </c>
      <c r="K204" s="18"/>
      <c r="L204" s="18"/>
      <c r="M204" s="17"/>
    </row>
    <row r="205" spans="1:13">
      <c r="A205">
        <v>198</v>
      </c>
      <c r="B205" s="17"/>
      <c r="C205" s="17"/>
      <c r="D205" s="17"/>
      <c r="E205" s="28"/>
      <c r="F205" s="28"/>
      <c r="G205" s="19"/>
      <c r="H205" s="33"/>
      <c r="I205" s="30"/>
      <c r="J205" s="43" t="e">
        <f t="shared" si="3"/>
        <v>#DIV/0!</v>
      </c>
      <c r="K205" s="18"/>
      <c r="L205" s="18"/>
      <c r="M205" s="17"/>
    </row>
    <row r="206" spans="1:13">
      <c r="A206">
        <v>199</v>
      </c>
      <c r="B206" s="17"/>
      <c r="C206" s="17"/>
      <c r="D206" s="17"/>
      <c r="E206" s="28"/>
      <c r="F206" s="28"/>
      <c r="G206" s="19"/>
      <c r="H206" s="33"/>
      <c r="I206" s="30"/>
      <c r="J206" s="43" t="e">
        <f t="shared" si="3"/>
        <v>#DIV/0!</v>
      </c>
      <c r="K206" s="18"/>
      <c r="L206" s="18"/>
      <c r="M206" s="17"/>
    </row>
    <row r="207" spans="1:13">
      <c r="A207">
        <v>200</v>
      </c>
      <c r="B207" s="17"/>
      <c r="C207" s="17"/>
      <c r="D207" s="17"/>
      <c r="E207" s="28"/>
      <c r="F207" s="28"/>
      <c r="G207" s="19"/>
      <c r="H207" s="33"/>
      <c r="I207" s="30"/>
      <c r="J207" s="9" t="e">
        <f t="shared" si="3"/>
        <v>#DIV/0!</v>
      </c>
      <c r="K207" s="18"/>
      <c r="L207" s="18"/>
      <c r="M207" s="17"/>
    </row>
    <row r="208" spans="1:13">
      <c r="A208">
        <v>201</v>
      </c>
      <c r="B208" s="17"/>
      <c r="C208" s="17"/>
      <c r="D208" s="17"/>
      <c r="E208" s="28"/>
      <c r="F208" s="28"/>
      <c r="G208" s="19"/>
      <c r="H208" s="33"/>
      <c r="I208" s="30"/>
      <c r="J208" s="9" t="e">
        <f t="shared" si="3"/>
        <v>#DIV/0!</v>
      </c>
      <c r="K208" s="18"/>
      <c r="L208" s="18"/>
      <c r="M208" s="17"/>
    </row>
    <row r="209" spans="1:13">
      <c r="A209">
        <v>202</v>
      </c>
      <c r="B209" s="17"/>
      <c r="C209" s="17"/>
      <c r="D209" s="17"/>
      <c r="E209" s="28"/>
      <c r="F209" s="28"/>
      <c r="G209" s="19"/>
      <c r="H209" s="33"/>
      <c r="I209" s="30"/>
      <c r="J209" s="9" t="e">
        <f t="shared" si="3"/>
        <v>#DIV/0!</v>
      </c>
      <c r="K209" s="18"/>
      <c r="L209" s="18"/>
      <c r="M209" s="17"/>
    </row>
    <row r="210" spans="1:13">
      <c r="A210">
        <v>203</v>
      </c>
      <c r="B210" s="17"/>
      <c r="C210" s="17"/>
      <c r="D210" s="17"/>
      <c r="E210" s="28"/>
      <c r="F210" s="28"/>
      <c r="G210" s="19"/>
      <c r="H210" s="33"/>
      <c r="I210" s="30"/>
      <c r="J210" s="9" t="e">
        <f t="shared" si="3"/>
        <v>#DIV/0!</v>
      </c>
      <c r="K210" s="18"/>
      <c r="L210" s="18"/>
      <c r="M210" s="17"/>
    </row>
    <row r="211" spans="1:13">
      <c r="A211">
        <v>204</v>
      </c>
      <c r="B211" s="17"/>
      <c r="C211" s="17"/>
      <c r="D211" s="17"/>
      <c r="E211" s="28"/>
      <c r="F211" s="28"/>
      <c r="G211" s="19"/>
      <c r="H211" s="33"/>
      <c r="I211" s="30"/>
      <c r="J211" s="43" t="e">
        <f t="shared" si="3"/>
        <v>#DIV/0!</v>
      </c>
      <c r="K211" s="18"/>
      <c r="L211" s="18"/>
      <c r="M211" s="17"/>
    </row>
    <row r="212" spans="1:13">
      <c r="A212">
        <v>205</v>
      </c>
      <c r="B212" s="17"/>
      <c r="C212" s="17"/>
      <c r="D212" s="17"/>
      <c r="E212" s="28"/>
      <c r="F212" s="28"/>
      <c r="G212" s="19"/>
      <c r="H212" s="33"/>
      <c r="I212" s="30"/>
      <c r="J212" s="43" t="e">
        <f t="shared" si="3"/>
        <v>#DIV/0!</v>
      </c>
      <c r="K212" s="18"/>
      <c r="L212" s="18"/>
      <c r="M212" s="17"/>
    </row>
    <row r="213" spans="1:13">
      <c r="A213" s="42">
        <v>206</v>
      </c>
      <c r="B213" s="17"/>
      <c r="C213" s="17"/>
      <c r="D213" s="17"/>
      <c r="E213" s="28"/>
      <c r="F213" s="28"/>
      <c r="G213" s="19"/>
      <c r="H213" s="33"/>
      <c r="I213" s="30"/>
      <c r="J213" s="9" t="e">
        <f t="shared" si="3"/>
        <v>#DIV/0!</v>
      </c>
      <c r="K213" s="18"/>
      <c r="L213" s="18"/>
      <c r="M213" s="17"/>
    </row>
    <row r="214" spans="1:13">
      <c r="A214" s="42">
        <v>207</v>
      </c>
      <c r="B214" s="17"/>
      <c r="C214" s="17"/>
      <c r="D214" s="17"/>
      <c r="E214" s="28"/>
      <c r="F214" s="28"/>
      <c r="G214" s="19"/>
      <c r="H214" s="33"/>
      <c r="I214" s="30"/>
      <c r="J214" s="43" t="e">
        <f t="shared" si="3"/>
        <v>#DIV/0!</v>
      </c>
      <c r="K214" s="18"/>
      <c r="L214" s="18"/>
      <c r="M214" s="17"/>
    </row>
    <row r="215" spans="1:13">
      <c r="A215">
        <v>208</v>
      </c>
      <c r="B215" s="17"/>
      <c r="C215" s="17"/>
      <c r="D215" s="17"/>
      <c r="E215" s="28"/>
      <c r="F215" s="28"/>
      <c r="G215" s="19"/>
      <c r="H215" s="33"/>
      <c r="I215" s="30"/>
      <c r="J215" s="43" t="e">
        <f t="shared" si="3"/>
        <v>#DIV/0!</v>
      </c>
      <c r="K215" s="18"/>
      <c r="L215" s="18"/>
      <c r="M215" s="17"/>
    </row>
    <row r="216" spans="1:13">
      <c r="A216">
        <v>209</v>
      </c>
      <c r="B216" s="17"/>
      <c r="C216" s="17"/>
      <c r="D216" s="17"/>
      <c r="E216" s="28"/>
      <c r="F216" s="28"/>
      <c r="G216" s="19"/>
      <c r="H216" s="33"/>
      <c r="I216" s="30"/>
      <c r="J216" s="9" t="e">
        <f t="shared" si="3"/>
        <v>#DIV/0!</v>
      </c>
      <c r="K216" s="18"/>
      <c r="L216" s="18"/>
      <c r="M216" s="17"/>
    </row>
    <row r="217" spans="1:13">
      <c r="A217">
        <v>210</v>
      </c>
      <c r="B217" s="17"/>
      <c r="C217" s="17"/>
      <c r="D217" s="17"/>
      <c r="E217" s="28"/>
      <c r="F217" s="28"/>
      <c r="G217" s="19"/>
      <c r="H217" s="33"/>
      <c r="I217" s="30"/>
      <c r="J217" s="9" t="e">
        <f t="shared" ref="J217:J280" si="4">H217/I217</f>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si="4"/>
        <v>#DIV/0!</v>
      </c>
      <c r="K267" s="18"/>
      <c r="L267" s="18"/>
      <c r="M267" s="17"/>
    </row>
    <row r="268" spans="1:13">
      <c r="A268">
        <v>261</v>
      </c>
      <c r="B268" s="17"/>
      <c r="C268" s="17"/>
      <c r="D268" s="17"/>
      <c r="E268" s="28"/>
      <c r="F268" s="28"/>
      <c r="G268" s="19"/>
      <c r="H268" s="33"/>
      <c r="I268" s="30"/>
      <c r="J268" s="43" t="e">
        <f t="shared" si="4"/>
        <v>#DIV/0!</v>
      </c>
      <c r="K268" s="18"/>
      <c r="L268" s="18"/>
      <c r="M268" s="17"/>
    </row>
    <row r="269" spans="1:13">
      <c r="A269">
        <v>262</v>
      </c>
      <c r="B269" s="17"/>
      <c r="C269" s="17"/>
      <c r="D269" s="17"/>
      <c r="E269" s="28"/>
      <c r="F269" s="28"/>
      <c r="G269" s="19"/>
      <c r="H269" s="33"/>
      <c r="I269" s="30"/>
      <c r="J269" s="43" t="e">
        <f t="shared" si="4"/>
        <v>#DIV/0!</v>
      </c>
      <c r="K269" s="18"/>
      <c r="L269" s="18"/>
      <c r="M269" s="17"/>
    </row>
    <row r="270" spans="1:13">
      <c r="A270">
        <v>263</v>
      </c>
      <c r="B270" s="17"/>
      <c r="C270" s="17"/>
      <c r="D270" s="17"/>
      <c r="E270" s="28"/>
      <c r="F270" s="28"/>
      <c r="G270" s="19"/>
      <c r="H270" s="33"/>
      <c r="I270" s="30"/>
      <c r="J270" s="9" t="e">
        <f t="shared" si="4"/>
        <v>#DIV/0!</v>
      </c>
      <c r="K270" s="18"/>
      <c r="L270" s="18"/>
      <c r="M270" s="17"/>
    </row>
    <row r="271" spans="1:13">
      <c r="A271">
        <v>264</v>
      </c>
      <c r="B271" s="17"/>
      <c r="C271" s="17"/>
      <c r="D271" s="17"/>
      <c r="E271" s="28"/>
      <c r="F271" s="28"/>
      <c r="G271" s="19"/>
      <c r="H271" s="33"/>
      <c r="I271" s="30"/>
      <c r="J271" s="9" t="e">
        <f t="shared" si="4"/>
        <v>#DIV/0!</v>
      </c>
      <c r="K271" s="18"/>
      <c r="L271" s="18"/>
      <c r="M271" s="17"/>
    </row>
    <row r="272" spans="1:13">
      <c r="A272">
        <v>265</v>
      </c>
      <c r="B272" s="17"/>
      <c r="C272" s="17"/>
      <c r="D272" s="17"/>
      <c r="E272" s="28"/>
      <c r="F272" s="28"/>
      <c r="G272" s="19"/>
      <c r="H272" s="33"/>
      <c r="I272" s="30"/>
      <c r="J272" s="9" t="e">
        <f t="shared" si="4"/>
        <v>#DIV/0!</v>
      </c>
      <c r="K272" s="18"/>
      <c r="L272" s="18"/>
      <c r="M272" s="17"/>
    </row>
    <row r="273" spans="1:13">
      <c r="A273" s="42">
        <v>266</v>
      </c>
      <c r="B273" s="17"/>
      <c r="C273" s="17"/>
      <c r="D273" s="17"/>
      <c r="E273" s="28"/>
      <c r="F273" s="28"/>
      <c r="G273" s="19"/>
      <c r="H273" s="33"/>
      <c r="I273" s="30"/>
      <c r="J273" s="9" t="e">
        <f t="shared" si="4"/>
        <v>#DIV/0!</v>
      </c>
      <c r="K273" s="18"/>
      <c r="L273" s="18"/>
      <c r="M273" s="17"/>
    </row>
    <row r="274" spans="1:13">
      <c r="A274" s="42">
        <v>267</v>
      </c>
      <c r="B274" s="17"/>
      <c r="C274" s="17"/>
      <c r="D274" s="17"/>
      <c r="E274" s="28"/>
      <c r="F274" s="28"/>
      <c r="G274" s="19"/>
      <c r="H274" s="33"/>
      <c r="I274" s="30"/>
      <c r="J274" s="43" t="e">
        <f t="shared" si="4"/>
        <v>#DIV/0!</v>
      </c>
      <c r="K274" s="18"/>
      <c r="L274" s="18"/>
      <c r="M274" s="17"/>
    </row>
    <row r="275" spans="1:13">
      <c r="A275">
        <v>268</v>
      </c>
      <c r="B275" s="17"/>
      <c r="C275" s="17"/>
      <c r="D275" s="17"/>
      <c r="E275" s="28"/>
      <c r="F275" s="28"/>
      <c r="G275" s="19"/>
      <c r="H275" s="33"/>
      <c r="I275" s="30"/>
      <c r="J275" s="43" t="e">
        <f t="shared" si="4"/>
        <v>#DIV/0!</v>
      </c>
      <c r="K275" s="18"/>
      <c r="L275" s="18"/>
      <c r="M275" s="17"/>
    </row>
    <row r="276" spans="1:13">
      <c r="A276">
        <v>269</v>
      </c>
      <c r="B276" s="17"/>
      <c r="C276" s="17"/>
      <c r="D276" s="17"/>
      <c r="E276" s="28"/>
      <c r="F276" s="28"/>
      <c r="G276" s="19"/>
      <c r="H276" s="33"/>
      <c r="I276" s="30"/>
      <c r="J276" s="9" t="e">
        <f t="shared" si="4"/>
        <v>#DIV/0!</v>
      </c>
      <c r="K276" s="18"/>
      <c r="L276" s="18"/>
      <c r="M276" s="17"/>
    </row>
    <row r="277" spans="1:13">
      <c r="A277">
        <v>270</v>
      </c>
      <c r="B277" s="17"/>
      <c r="C277" s="17"/>
      <c r="D277" s="17"/>
      <c r="E277" s="28"/>
      <c r="F277" s="28"/>
      <c r="G277" s="19"/>
      <c r="H277" s="33"/>
      <c r="I277" s="30"/>
      <c r="J277" s="43" t="e">
        <f t="shared" si="4"/>
        <v>#DIV/0!</v>
      </c>
      <c r="K277" s="18"/>
      <c r="L277" s="18"/>
      <c r="M277" s="17"/>
    </row>
    <row r="278" spans="1:13">
      <c r="A278">
        <v>271</v>
      </c>
      <c r="B278" s="17"/>
      <c r="C278" s="17"/>
      <c r="D278" s="17"/>
      <c r="E278" s="28"/>
      <c r="F278" s="28"/>
      <c r="G278" s="19"/>
      <c r="H278" s="33"/>
      <c r="I278" s="30"/>
      <c r="J278" s="43" t="e">
        <f t="shared" si="4"/>
        <v>#DIV/0!</v>
      </c>
      <c r="K278" s="18"/>
      <c r="L278" s="18"/>
      <c r="M278" s="17"/>
    </row>
    <row r="279" spans="1:13">
      <c r="A279">
        <v>272</v>
      </c>
      <c r="B279" s="17"/>
      <c r="C279" s="17"/>
      <c r="D279" s="17"/>
      <c r="E279" s="28"/>
      <c r="F279" s="28"/>
      <c r="G279" s="19"/>
      <c r="H279" s="33"/>
      <c r="I279" s="30"/>
      <c r="J279" s="9" t="e">
        <f t="shared" si="4"/>
        <v>#DIV/0!</v>
      </c>
      <c r="K279" s="18"/>
      <c r="L279" s="18"/>
      <c r="M279" s="17"/>
    </row>
    <row r="280" spans="1:13">
      <c r="A280">
        <v>273</v>
      </c>
      <c r="B280" s="17"/>
      <c r="C280" s="17"/>
      <c r="D280" s="17"/>
      <c r="E280" s="28"/>
      <c r="F280" s="28"/>
      <c r="G280" s="19"/>
      <c r="H280" s="33"/>
      <c r="I280" s="30"/>
      <c r="J280" s="9" t="e">
        <f t="shared" si="4"/>
        <v>#DIV/0!</v>
      </c>
      <c r="K280" s="18"/>
      <c r="L280" s="18"/>
      <c r="M280" s="17"/>
    </row>
    <row r="281" spans="1:13">
      <c r="A281">
        <v>274</v>
      </c>
      <c r="B281" s="17"/>
      <c r="C281" s="17"/>
      <c r="D281" s="17"/>
      <c r="E281" s="28"/>
      <c r="F281" s="28"/>
      <c r="G281" s="19"/>
      <c r="H281" s="33"/>
      <c r="I281" s="30"/>
      <c r="J281" s="9" t="e">
        <f t="shared" ref="J281:J344" si="5">H281/I281</f>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si="5"/>
        <v>#DIV/0!</v>
      </c>
      <c r="K331" s="18"/>
      <c r="L331" s="18"/>
      <c r="M331" s="17"/>
    </row>
    <row r="332" spans="1:13">
      <c r="A332">
        <v>325</v>
      </c>
      <c r="B332" s="17"/>
      <c r="C332" s="17"/>
      <c r="D332" s="17"/>
      <c r="E332" s="28"/>
      <c r="F332" s="28"/>
      <c r="G332" s="19"/>
      <c r="H332" s="33"/>
      <c r="I332" s="30"/>
      <c r="J332" s="43" t="e">
        <f t="shared" si="5"/>
        <v>#DIV/0!</v>
      </c>
      <c r="K332" s="18"/>
      <c r="L332" s="18"/>
      <c r="M332" s="17"/>
    </row>
    <row r="333" spans="1:13">
      <c r="A333" s="42">
        <v>326</v>
      </c>
      <c r="B333" s="17"/>
      <c r="C333" s="17"/>
      <c r="D333" s="17"/>
      <c r="E333" s="28"/>
      <c r="F333" s="28"/>
      <c r="G333" s="19"/>
      <c r="H333" s="33"/>
      <c r="I333" s="30"/>
      <c r="J333" s="9" t="e">
        <f t="shared" si="5"/>
        <v>#DIV/0!</v>
      </c>
      <c r="K333" s="18"/>
      <c r="L333" s="18"/>
      <c r="M333" s="17"/>
    </row>
    <row r="334" spans="1:13">
      <c r="A334" s="42">
        <v>327</v>
      </c>
      <c r="B334" s="17"/>
      <c r="C334" s="17"/>
      <c r="D334" s="17"/>
      <c r="E334" s="28"/>
      <c r="F334" s="28"/>
      <c r="G334" s="19"/>
      <c r="H334" s="33"/>
      <c r="I334" s="30"/>
      <c r="J334" s="9" t="e">
        <f t="shared" si="5"/>
        <v>#DIV/0!</v>
      </c>
      <c r="K334" s="18"/>
      <c r="L334" s="18"/>
      <c r="M334" s="17"/>
    </row>
    <row r="335" spans="1:13">
      <c r="A335">
        <v>328</v>
      </c>
      <c r="B335" s="17"/>
      <c r="C335" s="17"/>
      <c r="D335" s="17"/>
      <c r="E335" s="28"/>
      <c r="F335" s="28"/>
      <c r="G335" s="19"/>
      <c r="H335" s="33"/>
      <c r="I335" s="30"/>
      <c r="J335" s="9" t="e">
        <f t="shared" si="5"/>
        <v>#DIV/0!</v>
      </c>
      <c r="K335" s="18"/>
      <c r="L335" s="18"/>
      <c r="M335" s="17"/>
    </row>
    <row r="336" spans="1:13">
      <c r="A336">
        <v>329</v>
      </c>
      <c r="B336" s="17"/>
      <c r="C336" s="17"/>
      <c r="D336" s="17"/>
      <c r="E336" s="28"/>
      <c r="F336" s="28"/>
      <c r="G336" s="19"/>
      <c r="H336" s="33"/>
      <c r="I336" s="30"/>
      <c r="J336" s="9" t="e">
        <f t="shared" si="5"/>
        <v>#DIV/0!</v>
      </c>
      <c r="K336" s="18"/>
      <c r="L336" s="18"/>
      <c r="M336" s="17"/>
    </row>
    <row r="337" spans="1:13">
      <c r="A337">
        <v>330</v>
      </c>
      <c r="B337" s="17"/>
      <c r="C337" s="17"/>
      <c r="D337" s="17"/>
      <c r="E337" s="28"/>
      <c r="F337" s="28"/>
      <c r="G337" s="19"/>
      <c r="H337" s="33"/>
      <c r="I337" s="30"/>
      <c r="J337" s="43" t="e">
        <f t="shared" si="5"/>
        <v>#DIV/0!</v>
      </c>
      <c r="K337" s="18"/>
      <c r="L337" s="18"/>
      <c r="M337" s="17"/>
    </row>
    <row r="338" spans="1:13">
      <c r="A338">
        <v>331</v>
      </c>
      <c r="B338" s="17"/>
      <c r="C338" s="17"/>
      <c r="D338" s="17"/>
      <c r="E338" s="28"/>
      <c r="F338" s="28"/>
      <c r="G338" s="19"/>
      <c r="H338" s="33"/>
      <c r="I338" s="30"/>
      <c r="J338" s="43" t="e">
        <f t="shared" si="5"/>
        <v>#DIV/0!</v>
      </c>
      <c r="K338" s="18"/>
      <c r="L338" s="18"/>
      <c r="M338" s="17"/>
    </row>
    <row r="339" spans="1:13">
      <c r="A339">
        <v>332</v>
      </c>
      <c r="B339" s="17"/>
      <c r="C339" s="17"/>
      <c r="D339" s="17"/>
      <c r="E339" s="28"/>
      <c r="F339" s="28"/>
      <c r="G339" s="19"/>
      <c r="H339" s="33"/>
      <c r="I339" s="30"/>
      <c r="J339" s="9" t="e">
        <f t="shared" si="5"/>
        <v>#DIV/0!</v>
      </c>
      <c r="K339" s="18"/>
      <c r="L339" s="18"/>
      <c r="M339" s="17"/>
    </row>
    <row r="340" spans="1:13">
      <c r="A340">
        <v>333</v>
      </c>
      <c r="B340" s="17"/>
      <c r="C340" s="17"/>
      <c r="D340" s="17"/>
      <c r="E340" s="28"/>
      <c r="F340" s="28"/>
      <c r="G340" s="19"/>
      <c r="H340" s="33"/>
      <c r="I340" s="30"/>
      <c r="J340" s="43" t="e">
        <f t="shared" si="5"/>
        <v>#DIV/0!</v>
      </c>
      <c r="K340" s="18"/>
      <c r="L340" s="18"/>
      <c r="M340" s="17"/>
    </row>
    <row r="341" spans="1:13">
      <c r="A341">
        <v>334</v>
      </c>
      <c r="B341" s="17"/>
      <c r="C341" s="17"/>
      <c r="D341" s="17"/>
      <c r="E341" s="28"/>
      <c r="F341" s="28"/>
      <c r="G341" s="19"/>
      <c r="H341" s="33"/>
      <c r="I341" s="30"/>
      <c r="J341" s="43" t="e">
        <f t="shared" si="5"/>
        <v>#DIV/0!</v>
      </c>
      <c r="K341" s="18"/>
      <c r="L341" s="18"/>
      <c r="M341" s="17"/>
    </row>
    <row r="342" spans="1:13">
      <c r="A342">
        <v>335</v>
      </c>
      <c r="B342" s="17"/>
      <c r="C342" s="17"/>
      <c r="D342" s="17"/>
      <c r="E342" s="28"/>
      <c r="F342" s="28"/>
      <c r="G342" s="19"/>
      <c r="H342" s="33"/>
      <c r="I342" s="30"/>
      <c r="J342" s="9" t="e">
        <f t="shared" si="5"/>
        <v>#DIV/0!</v>
      </c>
      <c r="K342" s="18"/>
      <c r="L342" s="18"/>
      <c r="M342" s="17"/>
    </row>
    <row r="343" spans="1:13">
      <c r="A343" s="42">
        <v>336</v>
      </c>
      <c r="B343" s="17"/>
      <c r="C343" s="17"/>
      <c r="D343" s="17"/>
      <c r="E343" s="28"/>
      <c r="F343" s="28"/>
      <c r="G343" s="19"/>
      <c r="H343" s="33"/>
      <c r="I343" s="30"/>
      <c r="J343" s="9" t="e">
        <f t="shared" si="5"/>
        <v>#DIV/0!</v>
      </c>
      <c r="K343" s="18"/>
      <c r="L343" s="18"/>
      <c r="M343" s="17"/>
    </row>
    <row r="344" spans="1:13">
      <c r="A344" s="42">
        <v>337</v>
      </c>
      <c r="B344" s="17"/>
      <c r="C344" s="17"/>
      <c r="D344" s="17"/>
      <c r="E344" s="28"/>
      <c r="F344" s="28"/>
      <c r="G344" s="19"/>
      <c r="H344" s="33"/>
      <c r="I344" s="30"/>
      <c r="J344" s="9" t="e">
        <f t="shared" si="5"/>
        <v>#DIV/0!</v>
      </c>
      <c r="K344" s="18"/>
      <c r="L344" s="18"/>
      <c r="M344" s="17"/>
    </row>
    <row r="345" spans="1:13">
      <c r="A345">
        <v>338</v>
      </c>
      <c r="B345" s="17"/>
      <c r="C345" s="17"/>
      <c r="D345" s="17"/>
      <c r="E345" s="28"/>
      <c r="F345" s="28"/>
      <c r="G345" s="19"/>
      <c r="H345" s="33"/>
      <c r="I345" s="30"/>
      <c r="J345" s="9" t="e">
        <f t="shared" ref="J345:J357" si="6">H345/I345</f>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H32" sqref="H3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705063609</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749</v>
      </c>
      <c r="I4" s="73" t="s">
        <v>750</v>
      </c>
      <c r="J4" s="74" t="s">
        <v>48</v>
      </c>
    </row>
    <row r="5" spans="1:10" s="21" customFormat="1" ht="14.25" thickBot="1">
      <c r="B5" s="22" t="s">
        <v>18</v>
      </c>
      <c r="C5" s="22"/>
      <c r="D5" s="22"/>
      <c r="E5" s="22"/>
      <c r="F5" s="22"/>
      <c r="G5" s="22"/>
      <c r="H5" s="75">
        <f>SUM(H6:H65)</f>
        <v>705063609</v>
      </c>
      <c r="I5" s="75">
        <f>SUM(I6:I65)</f>
        <v>39716418</v>
      </c>
      <c r="J5" s="22">
        <f>H5/I5</f>
        <v>17.752447086240256</v>
      </c>
    </row>
    <row r="6" spans="1:10" ht="14.25" thickTop="1">
      <c r="A6">
        <v>1</v>
      </c>
      <c r="B6" s="17" t="s">
        <v>751</v>
      </c>
      <c r="C6" s="17" t="s">
        <v>721</v>
      </c>
      <c r="D6" s="17" t="s">
        <v>23</v>
      </c>
      <c r="E6" s="77">
        <v>3</v>
      </c>
      <c r="F6" s="17" t="s">
        <v>506</v>
      </c>
      <c r="G6" s="28" t="s">
        <v>54</v>
      </c>
      <c r="H6" s="5">
        <v>705063609</v>
      </c>
      <c r="I6" s="5">
        <v>39716418</v>
      </c>
      <c r="J6" s="76">
        <v>17.752447086240256</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32" sqref="H3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749</v>
      </c>
      <c r="I4" s="73" t="s">
        <v>750</v>
      </c>
      <c r="J4" s="74" t="s">
        <v>48</v>
      </c>
    </row>
    <row r="5" spans="1:10" s="21" customFormat="1" ht="14.25" thickBot="1">
      <c r="B5" s="22" t="s">
        <v>18</v>
      </c>
      <c r="C5" s="22"/>
      <c r="D5" s="22"/>
      <c r="E5" s="22"/>
      <c r="F5" s="22"/>
      <c r="G5" s="22"/>
      <c r="H5" s="75">
        <f>SUM(H6:H65)</f>
        <v>28945654</v>
      </c>
      <c r="I5" s="75">
        <f>SUM(I6:I65)</f>
        <v>1179125</v>
      </c>
      <c r="J5" s="22">
        <f>H5/I5</f>
        <v>24.548418530690132</v>
      </c>
    </row>
    <row r="6" spans="1:10" ht="14.25" thickTop="1">
      <c r="A6">
        <v>1</v>
      </c>
      <c r="B6" s="17" t="s">
        <v>752</v>
      </c>
      <c r="C6" s="17" t="s">
        <v>122</v>
      </c>
      <c r="D6" s="17" t="s">
        <v>90</v>
      </c>
      <c r="E6" s="77"/>
      <c r="F6" s="17" t="s">
        <v>223</v>
      </c>
      <c r="G6" s="28" t="s">
        <v>78</v>
      </c>
      <c r="H6" s="5">
        <v>11000</v>
      </c>
      <c r="I6" s="5">
        <v>495</v>
      </c>
      <c r="J6" s="76">
        <v>22.222222222222221</v>
      </c>
    </row>
    <row r="7" spans="1:10">
      <c r="A7">
        <v>2</v>
      </c>
      <c r="B7" s="17" t="s">
        <v>753</v>
      </c>
      <c r="C7" s="17" t="s">
        <v>244</v>
      </c>
      <c r="D7" s="17" t="s">
        <v>754</v>
      </c>
      <c r="E7" s="77">
        <v>1</v>
      </c>
      <c r="F7" s="17" t="s">
        <v>755</v>
      </c>
      <c r="G7" s="28" t="s">
        <v>78</v>
      </c>
      <c r="H7" s="5">
        <v>27940109</v>
      </c>
      <c r="I7" s="5">
        <v>1153050</v>
      </c>
      <c r="J7" s="17">
        <v>24.231480860000001</v>
      </c>
    </row>
    <row r="8" spans="1:10" ht="27">
      <c r="A8">
        <v>3</v>
      </c>
      <c r="B8" s="18" t="s">
        <v>756</v>
      </c>
      <c r="C8" s="17" t="s">
        <v>244</v>
      </c>
      <c r="D8" s="17" t="s">
        <v>245</v>
      </c>
      <c r="E8" s="77">
        <v>1</v>
      </c>
      <c r="F8" s="17" t="s">
        <v>731</v>
      </c>
      <c r="G8" s="28" t="s">
        <v>78</v>
      </c>
      <c r="H8" s="5">
        <v>994545</v>
      </c>
      <c r="I8" s="5">
        <v>25580</v>
      </c>
      <c r="J8" s="17">
        <v>38.879788900000001</v>
      </c>
    </row>
    <row r="9" spans="1:10">
      <c r="A9">
        <v>4</v>
      </c>
      <c r="B9" s="17"/>
      <c r="C9" s="17"/>
      <c r="D9" s="17"/>
      <c r="E9" s="17"/>
      <c r="F9" s="17"/>
      <c r="G9" s="28"/>
      <c r="H9" s="17"/>
      <c r="I9" s="17"/>
      <c r="J9" s="17" t="e">
        <f t="shared" ref="J9:J65" si="0">H9/I9</f>
        <v>#DIV/0!</v>
      </c>
    </row>
    <row r="10" spans="1:10">
      <c r="A10">
        <v>5</v>
      </c>
      <c r="B10" s="17"/>
      <c r="C10" s="17"/>
      <c r="D10" s="17"/>
      <c r="E10" s="17"/>
      <c r="F10" s="17"/>
      <c r="G10" s="28"/>
      <c r="H10" s="17"/>
      <c r="I10" s="17"/>
      <c r="J10" s="17" t="e">
        <f t="shared" si="0"/>
        <v>#DIV/0!</v>
      </c>
    </row>
    <row r="11" spans="1:10">
      <c r="A11" s="42">
        <v>6</v>
      </c>
      <c r="B11" s="19"/>
      <c r="C11" s="17"/>
      <c r="D11" s="17"/>
      <c r="E11" s="17"/>
      <c r="F11" s="17"/>
      <c r="G11" s="28"/>
      <c r="H11" s="17"/>
      <c r="I11" s="17"/>
      <c r="J11" s="17" t="e">
        <f t="shared" si="0"/>
        <v>#DIV/0!</v>
      </c>
    </row>
    <row r="12" spans="1:10">
      <c r="A12" s="42">
        <v>7</v>
      </c>
      <c r="B12" s="19"/>
      <c r="C12" s="17"/>
      <c r="D12" s="17"/>
      <c r="E12" s="17"/>
      <c r="F12" s="17"/>
      <c r="G12" s="28"/>
      <c r="H12" s="17"/>
      <c r="I12" s="17"/>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M9" sqref="M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str">
        <f>'[3]03岩手県　電気購入額+配慮契約＋売却額'!B6</f>
        <v>岩手県</v>
      </c>
      <c r="I1" t="s">
        <v>1</v>
      </c>
    </row>
    <row r="2" spans="1:13" ht="54" customHeight="1">
      <c r="B2" s="4"/>
      <c r="E2" s="813" t="s">
        <v>2</v>
      </c>
      <c r="F2" s="813"/>
      <c r="G2" s="814"/>
      <c r="H2" s="5">
        <f>SUMIF(E8:E357,"PPS",H8:H357)</f>
        <v>28436</v>
      </c>
      <c r="I2" s="6"/>
      <c r="J2" s="3"/>
    </row>
    <row r="3" spans="1:13" ht="57" customHeight="1">
      <c r="B3" s="2"/>
      <c r="E3" s="815" t="s">
        <v>3</v>
      </c>
      <c r="F3" s="815"/>
      <c r="G3" s="816"/>
      <c r="H3" s="5">
        <f>M7</f>
        <v>70564</v>
      </c>
      <c r="I3" s="6"/>
      <c r="J3" s="7"/>
    </row>
    <row r="4" spans="1:13" s="7" customFormat="1" ht="55.5" customHeight="1">
      <c r="B4" s="8"/>
      <c r="E4" s="817" t="s">
        <v>4</v>
      </c>
      <c r="F4" s="817"/>
      <c r="G4" s="817"/>
      <c r="H4" s="9">
        <f>H3/I7</f>
        <v>0.96985857030938605</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SUM(H8:H357)</f>
        <v>70564</v>
      </c>
      <c r="I7" s="23">
        <f>SUM(I8:I357)</f>
        <v>72757</v>
      </c>
      <c r="J7" s="24">
        <f>H7/I7</f>
        <v>0.96985857030938605</v>
      </c>
      <c r="K7" s="25">
        <f>SUM(K8:K357)</f>
        <v>977</v>
      </c>
      <c r="L7" s="26">
        <f>SUM(L8:L357)</f>
        <v>4022690</v>
      </c>
      <c r="M7" s="27">
        <f>SUM(M8:M357)</f>
        <v>70564</v>
      </c>
    </row>
    <row r="8" spans="1:13" ht="14.25" thickTop="1">
      <c r="A8">
        <v>1</v>
      </c>
      <c r="B8" s="17" t="s">
        <v>19</v>
      </c>
      <c r="C8" s="17" t="s">
        <v>20</v>
      </c>
      <c r="D8" s="17" t="s">
        <v>21</v>
      </c>
      <c r="E8" s="28" t="s">
        <v>22</v>
      </c>
      <c r="F8" s="28" t="s">
        <v>23</v>
      </c>
      <c r="G8" s="19">
        <v>5</v>
      </c>
      <c r="H8" s="29">
        <v>28436</v>
      </c>
      <c r="I8" s="30">
        <v>30629</v>
      </c>
      <c r="J8" s="9">
        <f>H8/I8</f>
        <v>0.92840118841620689</v>
      </c>
      <c r="K8" s="31">
        <v>477</v>
      </c>
      <c r="L8" s="31">
        <v>1636280</v>
      </c>
      <c r="M8" s="32">
        <f t="shared" ref="M8:M14" si="0">IF(ISBLANK(I8),"",H8)</f>
        <v>28436</v>
      </c>
    </row>
    <row r="9" spans="1:13">
      <c r="A9">
        <v>2</v>
      </c>
      <c r="B9" s="17" t="s">
        <v>24</v>
      </c>
      <c r="C9" s="17" t="s">
        <v>20</v>
      </c>
      <c r="D9" s="17" t="s">
        <v>25</v>
      </c>
      <c r="E9" s="28" t="s">
        <v>26</v>
      </c>
      <c r="F9" s="28" t="s">
        <v>23</v>
      </c>
      <c r="G9" s="19">
        <v>1</v>
      </c>
      <c r="H9" s="33">
        <v>42128</v>
      </c>
      <c r="I9" s="30">
        <v>42128</v>
      </c>
      <c r="J9" s="9">
        <f>H9/I9</f>
        <v>1</v>
      </c>
      <c r="K9" s="31">
        <v>500</v>
      </c>
      <c r="L9" s="31">
        <v>2386410</v>
      </c>
      <c r="M9" s="32">
        <f t="shared" si="0"/>
        <v>42128</v>
      </c>
    </row>
    <row r="10" spans="1:13">
      <c r="A10">
        <v>3</v>
      </c>
      <c r="B10" s="34"/>
      <c r="C10" s="35"/>
      <c r="D10" s="36"/>
      <c r="E10" s="37"/>
      <c r="F10" s="35"/>
      <c r="G10" s="38"/>
      <c r="H10" s="38"/>
      <c r="I10" s="38"/>
      <c r="J10" s="9" t="e">
        <f>H10/I10</f>
        <v>#DIV/0!</v>
      </c>
      <c r="K10" s="35"/>
      <c r="L10" s="38"/>
      <c r="M10" s="17" t="str">
        <f t="shared" si="0"/>
        <v/>
      </c>
    </row>
    <row r="11" spans="1:13">
      <c r="A11">
        <v>4</v>
      </c>
      <c r="B11" s="39"/>
      <c r="C11" s="35"/>
      <c r="D11" s="40"/>
      <c r="E11" s="28"/>
      <c r="F11" s="40"/>
      <c r="G11" s="35"/>
      <c r="H11" s="38"/>
      <c r="I11" s="41"/>
      <c r="J11" s="9" t="e">
        <f t="shared" ref="J11:J74" si="1">H11/I11</f>
        <v>#DIV/0!</v>
      </c>
      <c r="K11" s="18"/>
      <c r="L11" s="18"/>
      <c r="M11" s="17" t="str">
        <f t="shared" si="0"/>
        <v/>
      </c>
    </row>
    <row r="12" spans="1:13">
      <c r="A12">
        <v>5</v>
      </c>
      <c r="B12" s="39"/>
      <c r="C12" s="35"/>
      <c r="D12" s="40"/>
      <c r="E12" s="28"/>
      <c r="F12" s="40"/>
      <c r="G12" s="35"/>
      <c r="H12" s="38"/>
      <c r="I12" s="41"/>
      <c r="J12" s="9" t="e">
        <f t="shared" si="1"/>
        <v>#DIV/0!</v>
      </c>
      <c r="K12" s="18"/>
      <c r="L12" s="18"/>
      <c r="M12" s="17" t="str">
        <f t="shared" si="0"/>
        <v/>
      </c>
    </row>
    <row r="13" spans="1:13" s="42" customFormat="1">
      <c r="A13" s="42">
        <v>6</v>
      </c>
      <c r="B13" s="39"/>
      <c r="C13" s="35"/>
      <c r="D13" s="40"/>
      <c r="E13" s="28"/>
      <c r="F13" s="40"/>
      <c r="G13" s="35"/>
      <c r="H13" s="38"/>
      <c r="I13" s="41"/>
      <c r="J13" s="43" t="e">
        <f t="shared" si="1"/>
        <v>#DIV/0!</v>
      </c>
      <c r="K13" s="20"/>
      <c r="L13" s="20"/>
      <c r="M13" s="17" t="str">
        <f t="shared" si="0"/>
        <v/>
      </c>
    </row>
    <row r="14" spans="1:13" s="42" customFormat="1">
      <c r="A14" s="42">
        <v>7</v>
      </c>
      <c r="B14" s="34"/>
      <c r="C14" s="35"/>
      <c r="D14" s="36"/>
      <c r="E14" s="28"/>
      <c r="F14" s="37"/>
      <c r="G14" s="35"/>
      <c r="H14" s="38"/>
      <c r="I14" s="38"/>
      <c r="J14" s="43" t="e">
        <f t="shared" si="1"/>
        <v>#DIV/0!</v>
      </c>
      <c r="K14" s="20"/>
      <c r="L14" s="20"/>
      <c r="M14" s="17" t="str">
        <f t="shared" si="0"/>
        <v/>
      </c>
    </row>
    <row r="15" spans="1:13">
      <c r="A15">
        <v>8</v>
      </c>
      <c r="B15" s="39"/>
      <c r="C15" s="35"/>
      <c r="D15" s="40"/>
      <c r="E15" s="28"/>
      <c r="F15" s="40"/>
      <c r="G15" s="35"/>
      <c r="H15" s="38"/>
      <c r="I15" s="41"/>
      <c r="J15" s="9" t="e">
        <f t="shared" si="1"/>
        <v>#DIV/0!</v>
      </c>
      <c r="K15" s="20"/>
      <c r="L15" s="20"/>
      <c r="M15" s="17" t="str">
        <f>IF(ISBLANK(I15),"",I15)</f>
        <v/>
      </c>
    </row>
    <row r="16" spans="1:13">
      <c r="A16">
        <v>9</v>
      </c>
      <c r="B16" s="17"/>
      <c r="C16" s="17"/>
      <c r="D16" s="17"/>
      <c r="E16" s="28"/>
      <c r="F16" s="28"/>
      <c r="G16" s="19"/>
      <c r="H16" s="33"/>
      <c r="I16" s="30"/>
      <c r="J16" s="43" t="e">
        <f t="shared" si="1"/>
        <v>#DIV/0!</v>
      </c>
      <c r="K16" s="20"/>
      <c r="L16" s="20"/>
      <c r="M16" s="17"/>
    </row>
    <row r="17" spans="1:13">
      <c r="A17">
        <v>10</v>
      </c>
      <c r="B17" s="17"/>
      <c r="C17" s="17"/>
      <c r="D17" s="17"/>
      <c r="E17" s="28"/>
      <c r="F17" s="28"/>
      <c r="G17" s="19"/>
      <c r="H17" s="33"/>
      <c r="I17" s="30"/>
      <c r="J17" s="43" t="e">
        <f t="shared" si="1"/>
        <v>#DIV/0!</v>
      </c>
      <c r="K17" s="18"/>
      <c r="L17" s="18"/>
      <c r="M17" s="17"/>
    </row>
    <row r="18" spans="1:13">
      <c r="A18">
        <v>11</v>
      </c>
      <c r="B18" s="17"/>
      <c r="C18" s="17"/>
      <c r="D18" s="17"/>
      <c r="E18" s="28"/>
      <c r="F18" s="28"/>
      <c r="G18" s="19"/>
      <c r="H18" s="33"/>
      <c r="I18" s="30"/>
      <c r="J18" s="9" t="e">
        <f t="shared" si="1"/>
        <v>#DIV/0!</v>
      </c>
      <c r="K18" s="18"/>
      <c r="L18" s="18"/>
      <c r="M18" s="17"/>
    </row>
    <row r="19" spans="1:13">
      <c r="A19">
        <v>12</v>
      </c>
      <c r="B19" s="17"/>
      <c r="C19" s="17"/>
      <c r="D19" s="17"/>
      <c r="E19" s="28"/>
      <c r="F19" s="28"/>
      <c r="G19" s="19"/>
      <c r="H19" s="33"/>
      <c r="I19" s="30"/>
      <c r="J19" s="9" t="e">
        <f t="shared" si="1"/>
        <v>#DIV/0!</v>
      </c>
      <c r="K19" s="18"/>
      <c r="L19" s="18"/>
      <c r="M19" s="17"/>
    </row>
    <row r="20" spans="1:13">
      <c r="A20">
        <v>13</v>
      </c>
      <c r="B20" s="17"/>
      <c r="C20" s="17"/>
      <c r="D20" s="17"/>
      <c r="E20" s="28"/>
      <c r="F20" s="28"/>
      <c r="G20" s="19"/>
      <c r="H20" s="33"/>
      <c r="I20" s="30"/>
      <c r="J20" s="9" t="e">
        <f t="shared" si="1"/>
        <v>#DIV/0!</v>
      </c>
      <c r="K20" s="18"/>
      <c r="L20" s="18"/>
      <c r="M20" s="17"/>
    </row>
    <row r="21" spans="1:13">
      <c r="A21">
        <v>14</v>
      </c>
      <c r="B21" s="17"/>
      <c r="C21" s="17"/>
      <c r="D21" s="17"/>
      <c r="E21" s="28"/>
      <c r="F21" s="28"/>
      <c r="G21" s="19"/>
      <c r="H21" s="33"/>
      <c r="I21" s="30"/>
      <c r="J21" s="9" t="e">
        <f t="shared" si="1"/>
        <v>#DIV/0!</v>
      </c>
      <c r="K21" s="18"/>
      <c r="L21" s="18"/>
      <c r="M21" s="17"/>
    </row>
    <row r="22" spans="1:13">
      <c r="A22">
        <v>15</v>
      </c>
      <c r="B22" s="17"/>
      <c r="C22" s="17"/>
      <c r="D22" s="17"/>
      <c r="E22" s="28"/>
      <c r="F22" s="28"/>
      <c r="G22" s="19"/>
      <c r="H22" s="33"/>
      <c r="I22" s="30"/>
      <c r="J22" s="43" t="e">
        <f t="shared" si="1"/>
        <v>#DIV/0!</v>
      </c>
      <c r="K22" s="18"/>
      <c r="L22" s="18"/>
      <c r="M22" s="17"/>
    </row>
    <row r="23" spans="1:13">
      <c r="A23" s="42">
        <v>16</v>
      </c>
      <c r="B23" s="17"/>
      <c r="C23" s="17"/>
      <c r="D23" s="17"/>
      <c r="E23" s="28"/>
      <c r="F23" s="28"/>
      <c r="G23" s="19"/>
      <c r="H23" s="33"/>
      <c r="I23" s="30"/>
      <c r="J23" s="43" t="e">
        <f t="shared" si="1"/>
        <v>#DIV/0!</v>
      </c>
      <c r="K23" s="18"/>
      <c r="L23" s="18"/>
      <c r="M23" s="17"/>
    </row>
    <row r="24" spans="1:13">
      <c r="A24" s="42">
        <v>17</v>
      </c>
      <c r="B24" s="17"/>
      <c r="C24" s="17"/>
      <c r="D24" s="17"/>
      <c r="E24" s="28"/>
      <c r="F24" s="28"/>
      <c r="G24" s="19"/>
      <c r="H24" s="33"/>
      <c r="I24" s="30"/>
      <c r="J24" s="9" t="e">
        <f t="shared" si="1"/>
        <v>#DIV/0!</v>
      </c>
      <c r="K24" s="18"/>
      <c r="L24" s="18"/>
      <c r="M24" s="17"/>
    </row>
    <row r="25" spans="1:13">
      <c r="A25">
        <v>18</v>
      </c>
      <c r="B25" s="17"/>
      <c r="C25" s="17"/>
      <c r="D25" s="17"/>
      <c r="E25" s="28"/>
      <c r="F25" s="28"/>
      <c r="G25" s="19"/>
      <c r="H25" s="33"/>
      <c r="I25" s="30"/>
      <c r="J25" s="43" t="e">
        <f t="shared" si="1"/>
        <v>#DIV/0!</v>
      </c>
      <c r="K25" s="18"/>
      <c r="L25" s="18"/>
      <c r="M25" s="17"/>
    </row>
    <row r="26" spans="1:13">
      <c r="A26">
        <v>19</v>
      </c>
      <c r="B26" s="17"/>
      <c r="C26" s="17"/>
      <c r="D26" s="17"/>
      <c r="E26" s="28"/>
      <c r="F26" s="28"/>
      <c r="G26" s="19"/>
      <c r="H26" s="33"/>
      <c r="I26" s="30"/>
      <c r="J26" s="43" t="e">
        <f t="shared" si="1"/>
        <v>#DIV/0!</v>
      </c>
      <c r="K26" s="18"/>
      <c r="L26" s="18"/>
      <c r="M26" s="17"/>
    </row>
    <row r="27" spans="1:13">
      <c r="A27">
        <v>20</v>
      </c>
      <c r="B27" s="17"/>
      <c r="C27" s="17"/>
      <c r="D27" s="17"/>
      <c r="E27" s="28"/>
      <c r="F27" s="28"/>
      <c r="G27" s="19"/>
      <c r="H27" s="33"/>
      <c r="I27" s="30"/>
      <c r="J27" s="9" t="e">
        <f t="shared" si="1"/>
        <v>#DIV/0!</v>
      </c>
      <c r="K27" s="18"/>
      <c r="L27" s="18"/>
      <c r="M27" s="17"/>
    </row>
    <row r="28" spans="1:13">
      <c r="A28">
        <v>21</v>
      </c>
      <c r="B28" s="17"/>
      <c r="C28" s="17"/>
      <c r="D28" s="17"/>
      <c r="E28" s="28"/>
      <c r="F28" s="28"/>
      <c r="G28" s="19"/>
      <c r="H28" s="33"/>
      <c r="I28" s="30"/>
      <c r="J28" s="9" t="e">
        <f t="shared" si="1"/>
        <v>#DIV/0!</v>
      </c>
      <c r="K28" s="18"/>
      <c r="L28" s="18"/>
      <c r="M28" s="17"/>
    </row>
    <row r="29" spans="1:13">
      <c r="A29">
        <v>22</v>
      </c>
      <c r="B29" s="17"/>
      <c r="C29" s="17"/>
      <c r="D29" s="17"/>
      <c r="E29" s="28"/>
      <c r="F29" s="28"/>
      <c r="G29" s="19"/>
      <c r="H29" s="33"/>
      <c r="I29" s="30"/>
      <c r="J29" s="9" t="e">
        <f t="shared" si="1"/>
        <v>#DIV/0!</v>
      </c>
      <c r="K29" s="18"/>
      <c r="L29" s="18"/>
      <c r="M29" s="17"/>
    </row>
    <row r="30" spans="1:13">
      <c r="A30">
        <v>23</v>
      </c>
      <c r="B30" s="17"/>
      <c r="C30" s="17"/>
      <c r="D30" s="17"/>
      <c r="E30" s="28"/>
      <c r="F30" s="28"/>
      <c r="G30" s="19"/>
      <c r="H30" s="33"/>
      <c r="I30" s="30"/>
      <c r="J30" s="9" t="e">
        <f t="shared" si="1"/>
        <v>#DIV/0!</v>
      </c>
      <c r="K30" s="18"/>
      <c r="L30" s="18"/>
      <c r="M30" s="17"/>
    </row>
    <row r="31" spans="1:13">
      <c r="A31">
        <v>24</v>
      </c>
      <c r="B31" s="17"/>
      <c r="C31" s="17"/>
      <c r="D31" s="17"/>
      <c r="E31" s="28"/>
      <c r="F31" s="28"/>
      <c r="G31" s="19"/>
      <c r="H31" s="33"/>
      <c r="I31" s="30"/>
      <c r="J31" s="43" t="e">
        <f t="shared" si="1"/>
        <v>#DIV/0!</v>
      </c>
      <c r="K31" s="18"/>
      <c r="L31" s="18"/>
      <c r="M31" s="17"/>
    </row>
    <row r="32" spans="1:13">
      <c r="A32">
        <v>25</v>
      </c>
      <c r="B32" s="17"/>
      <c r="C32" s="17"/>
      <c r="D32" s="17"/>
      <c r="E32" s="28"/>
      <c r="F32" s="28"/>
      <c r="G32" s="19"/>
      <c r="H32" s="33"/>
      <c r="I32" s="30"/>
      <c r="J32" s="43" t="e">
        <f t="shared" si="1"/>
        <v>#DIV/0!</v>
      </c>
      <c r="K32" s="18"/>
      <c r="L32" s="18"/>
      <c r="M32" s="17"/>
    </row>
    <row r="33" spans="1:13">
      <c r="A33" s="42">
        <v>26</v>
      </c>
      <c r="B33" s="17"/>
      <c r="C33" s="17"/>
      <c r="D33" s="17"/>
      <c r="E33" s="28"/>
      <c r="F33" s="28"/>
      <c r="G33" s="19"/>
      <c r="H33" s="33"/>
      <c r="I33" s="30"/>
      <c r="J33" s="9" t="e">
        <f t="shared" si="1"/>
        <v>#DIV/0!</v>
      </c>
      <c r="K33" s="18"/>
      <c r="L33" s="18"/>
      <c r="M33" s="17"/>
    </row>
    <row r="34" spans="1:13">
      <c r="A34" s="42">
        <v>27</v>
      </c>
      <c r="B34" s="17"/>
      <c r="C34" s="17"/>
      <c r="D34" s="17"/>
      <c r="E34" s="28"/>
      <c r="F34" s="28"/>
      <c r="G34" s="19"/>
      <c r="H34" s="33"/>
      <c r="I34" s="30"/>
      <c r="J34" s="43" t="e">
        <f t="shared" si="1"/>
        <v>#DIV/0!</v>
      </c>
      <c r="K34" s="18"/>
      <c r="L34" s="18"/>
      <c r="M34" s="17"/>
    </row>
    <row r="35" spans="1:13">
      <c r="A35">
        <v>28</v>
      </c>
      <c r="B35" s="17"/>
      <c r="C35" s="17"/>
      <c r="D35" s="17"/>
      <c r="E35" s="28"/>
      <c r="F35" s="28"/>
      <c r="G35" s="19"/>
      <c r="H35" s="33"/>
      <c r="I35" s="30"/>
      <c r="J35" s="43" t="e">
        <f t="shared" si="1"/>
        <v>#DIV/0!</v>
      </c>
      <c r="K35" s="18"/>
      <c r="L35" s="18"/>
      <c r="M35" s="17"/>
    </row>
    <row r="36" spans="1:13">
      <c r="A36">
        <v>29</v>
      </c>
      <c r="B36" s="17"/>
      <c r="C36" s="17"/>
      <c r="D36" s="17"/>
      <c r="E36" s="28"/>
      <c r="F36" s="28"/>
      <c r="G36" s="19"/>
      <c r="H36" s="33"/>
      <c r="I36" s="30"/>
      <c r="J36" s="9" t="e">
        <f t="shared" si="1"/>
        <v>#DIV/0!</v>
      </c>
      <c r="K36" s="18"/>
      <c r="L36" s="18"/>
      <c r="M36" s="17"/>
    </row>
    <row r="37" spans="1:13">
      <c r="A37">
        <v>30</v>
      </c>
      <c r="B37" s="17"/>
      <c r="C37" s="17"/>
      <c r="D37" s="17"/>
      <c r="E37" s="28"/>
      <c r="F37" s="28"/>
      <c r="G37" s="19"/>
      <c r="H37" s="33"/>
      <c r="I37" s="30"/>
      <c r="J37" s="9" t="e">
        <f t="shared" si="1"/>
        <v>#DIV/0!</v>
      </c>
      <c r="K37" s="18"/>
      <c r="L37" s="18"/>
      <c r="M37" s="17"/>
    </row>
    <row r="38" spans="1:13">
      <c r="A38">
        <v>31</v>
      </c>
      <c r="B38" s="17"/>
      <c r="C38" s="17"/>
      <c r="D38" s="17"/>
      <c r="E38" s="28"/>
      <c r="F38" s="28"/>
      <c r="G38" s="19"/>
      <c r="H38" s="33"/>
      <c r="I38" s="30"/>
      <c r="J38" s="9" t="e">
        <f t="shared" si="1"/>
        <v>#DIV/0!</v>
      </c>
      <c r="K38" s="18"/>
      <c r="L38" s="18"/>
      <c r="M38" s="17"/>
    </row>
    <row r="39" spans="1:13">
      <c r="A39">
        <v>32</v>
      </c>
      <c r="B39" s="17"/>
      <c r="C39" s="17"/>
      <c r="D39" s="17"/>
      <c r="E39" s="28"/>
      <c r="F39" s="28"/>
      <c r="G39" s="19"/>
      <c r="H39" s="33"/>
      <c r="I39" s="30"/>
      <c r="J39" s="9" t="e">
        <f t="shared" si="1"/>
        <v>#DIV/0!</v>
      </c>
      <c r="K39" s="18"/>
      <c r="L39" s="18"/>
      <c r="M39" s="17"/>
    </row>
    <row r="40" spans="1:13">
      <c r="A40">
        <v>33</v>
      </c>
      <c r="B40" s="17"/>
      <c r="C40" s="17"/>
      <c r="D40" s="17"/>
      <c r="E40" s="28"/>
      <c r="F40" s="28"/>
      <c r="G40" s="19"/>
      <c r="H40" s="33"/>
      <c r="I40" s="30"/>
      <c r="J40" s="43" t="e">
        <f t="shared" si="1"/>
        <v>#DIV/0!</v>
      </c>
      <c r="K40" s="18"/>
      <c r="L40" s="18"/>
      <c r="M40" s="17"/>
    </row>
    <row r="41" spans="1:13">
      <c r="A41">
        <v>34</v>
      </c>
      <c r="B41" s="17"/>
      <c r="C41" s="17"/>
      <c r="D41" s="17"/>
      <c r="E41" s="28"/>
      <c r="F41" s="28"/>
      <c r="G41" s="19"/>
      <c r="H41" s="33"/>
      <c r="I41" s="30"/>
      <c r="J41" s="43" t="e">
        <f t="shared" si="1"/>
        <v>#DIV/0!</v>
      </c>
      <c r="K41" s="18"/>
      <c r="L41" s="18"/>
      <c r="M41" s="17"/>
    </row>
    <row r="42" spans="1:13">
      <c r="A42">
        <v>35</v>
      </c>
      <c r="B42" s="17"/>
      <c r="C42" s="17"/>
      <c r="D42" s="17"/>
      <c r="E42" s="28"/>
      <c r="F42" s="28"/>
      <c r="G42" s="19"/>
      <c r="H42" s="33"/>
      <c r="I42" s="30"/>
      <c r="J42" s="9" t="e">
        <f t="shared" si="1"/>
        <v>#DIV/0!</v>
      </c>
      <c r="K42" s="18"/>
      <c r="L42" s="18"/>
      <c r="M42" s="17"/>
    </row>
    <row r="43" spans="1:13">
      <c r="A43" s="42">
        <v>36</v>
      </c>
      <c r="B43" s="17"/>
      <c r="C43" s="17"/>
      <c r="D43" s="17"/>
      <c r="E43" s="28"/>
      <c r="F43" s="28"/>
      <c r="G43" s="19"/>
      <c r="H43" s="33"/>
      <c r="I43" s="30"/>
      <c r="J43" s="43" t="e">
        <f t="shared" si="1"/>
        <v>#DIV/0!</v>
      </c>
      <c r="K43" s="18"/>
      <c r="L43" s="18"/>
      <c r="M43" s="17"/>
    </row>
    <row r="44" spans="1:13">
      <c r="A44" s="42">
        <v>37</v>
      </c>
      <c r="B44" s="17"/>
      <c r="C44" s="17"/>
      <c r="D44" s="17"/>
      <c r="E44" s="28"/>
      <c r="F44" s="28"/>
      <c r="G44" s="19"/>
      <c r="H44" s="33"/>
      <c r="I44" s="30"/>
      <c r="J44" s="43" t="e">
        <f t="shared" si="1"/>
        <v>#DIV/0!</v>
      </c>
      <c r="K44" s="18"/>
      <c r="L44" s="18"/>
      <c r="M44" s="17"/>
    </row>
    <row r="45" spans="1:13">
      <c r="A45">
        <v>38</v>
      </c>
      <c r="B45" s="17"/>
      <c r="C45" s="17"/>
      <c r="D45" s="17"/>
      <c r="E45" s="28"/>
      <c r="F45" s="28"/>
      <c r="G45" s="19"/>
      <c r="H45" s="33"/>
      <c r="I45" s="30"/>
      <c r="J45" s="9" t="e">
        <f t="shared" si="1"/>
        <v>#DIV/0!</v>
      </c>
      <c r="K45" s="18"/>
      <c r="L45" s="18"/>
      <c r="M45" s="17"/>
    </row>
    <row r="46" spans="1:13">
      <c r="A46">
        <v>39</v>
      </c>
      <c r="B46" s="17"/>
      <c r="C46" s="17"/>
      <c r="D46" s="17"/>
      <c r="E46" s="28"/>
      <c r="F46" s="28"/>
      <c r="G46" s="19"/>
      <c r="H46" s="33"/>
      <c r="I46" s="30"/>
      <c r="J46" s="9" t="e">
        <f t="shared" si="1"/>
        <v>#DIV/0!</v>
      </c>
      <c r="K46" s="18"/>
      <c r="L46" s="18"/>
      <c r="M46" s="17"/>
    </row>
    <row r="47" spans="1:13">
      <c r="A47">
        <v>40</v>
      </c>
      <c r="B47" s="17"/>
      <c r="C47" s="17"/>
      <c r="D47" s="17"/>
      <c r="E47" s="28"/>
      <c r="F47" s="28"/>
      <c r="G47" s="19"/>
      <c r="H47" s="33"/>
      <c r="I47" s="30"/>
      <c r="J47" s="9" t="e">
        <f t="shared" si="1"/>
        <v>#DIV/0!</v>
      </c>
      <c r="K47" s="18"/>
      <c r="L47" s="18"/>
      <c r="M47" s="17"/>
    </row>
    <row r="48" spans="1:13">
      <c r="A48">
        <v>41</v>
      </c>
      <c r="B48" s="17"/>
      <c r="C48" s="17"/>
      <c r="D48" s="17"/>
      <c r="E48" s="28"/>
      <c r="F48" s="28"/>
      <c r="G48" s="19"/>
      <c r="H48" s="33"/>
      <c r="I48" s="30"/>
      <c r="J48" s="9" t="e">
        <f t="shared" si="1"/>
        <v>#DIV/0!</v>
      </c>
      <c r="K48" s="18"/>
      <c r="L48" s="18"/>
      <c r="M48" s="17"/>
    </row>
    <row r="49" spans="1:13">
      <c r="A49">
        <v>42</v>
      </c>
      <c r="B49" s="17"/>
      <c r="C49" s="17"/>
      <c r="D49" s="17"/>
      <c r="E49" s="28"/>
      <c r="F49" s="28"/>
      <c r="G49" s="19"/>
      <c r="H49" s="33"/>
      <c r="I49" s="30"/>
      <c r="J49" s="43" t="e">
        <f t="shared" si="1"/>
        <v>#DIV/0!</v>
      </c>
      <c r="K49" s="18"/>
      <c r="L49" s="18"/>
      <c r="M49" s="17"/>
    </row>
    <row r="50" spans="1:13">
      <c r="A50">
        <v>43</v>
      </c>
      <c r="B50" s="17"/>
      <c r="C50" s="17"/>
      <c r="D50" s="17"/>
      <c r="E50" s="28"/>
      <c r="F50" s="28"/>
      <c r="G50" s="19"/>
      <c r="H50" s="33"/>
      <c r="I50" s="30"/>
      <c r="J50" s="43" t="e">
        <f t="shared" si="1"/>
        <v>#DIV/0!</v>
      </c>
      <c r="K50" s="18"/>
      <c r="L50" s="18"/>
      <c r="M50" s="17"/>
    </row>
    <row r="51" spans="1:13">
      <c r="A51">
        <v>44</v>
      </c>
      <c r="B51" s="17"/>
      <c r="C51" s="17"/>
      <c r="D51" s="17"/>
      <c r="E51" s="28"/>
      <c r="F51" s="28"/>
      <c r="G51" s="19"/>
      <c r="H51" s="33"/>
      <c r="I51" s="30"/>
      <c r="J51" s="9" t="e">
        <f t="shared" si="1"/>
        <v>#DIV/0!</v>
      </c>
      <c r="K51" s="18"/>
      <c r="L51" s="18"/>
      <c r="M51" s="17"/>
    </row>
    <row r="52" spans="1:13">
      <c r="A52">
        <v>45</v>
      </c>
      <c r="B52" s="17"/>
      <c r="C52" s="17"/>
      <c r="D52" s="17"/>
      <c r="E52" s="28"/>
      <c r="F52" s="28"/>
      <c r="G52" s="19"/>
      <c r="H52" s="33"/>
      <c r="I52" s="30"/>
      <c r="J52" s="43" t="e">
        <f t="shared" si="1"/>
        <v>#DIV/0!</v>
      </c>
      <c r="K52" s="18"/>
      <c r="L52" s="18"/>
      <c r="M52" s="17"/>
    </row>
    <row r="53" spans="1:13">
      <c r="A53" s="42">
        <v>46</v>
      </c>
      <c r="B53" s="17"/>
      <c r="C53" s="17"/>
      <c r="D53" s="17"/>
      <c r="E53" s="28"/>
      <c r="F53" s="28"/>
      <c r="G53" s="19"/>
      <c r="H53" s="33"/>
      <c r="I53" s="30"/>
      <c r="J53" s="43" t="e">
        <f t="shared" si="1"/>
        <v>#DIV/0!</v>
      </c>
      <c r="K53" s="18"/>
      <c r="L53" s="18"/>
      <c r="M53" s="17"/>
    </row>
    <row r="54" spans="1:13">
      <c r="A54" s="42">
        <v>47</v>
      </c>
      <c r="B54" s="17"/>
      <c r="C54" s="17"/>
      <c r="D54" s="17"/>
      <c r="E54" s="28"/>
      <c r="F54" s="28"/>
      <c r="G54" s="19"/>
      <c r="H54" s="33"/>
      <c r="I54" s="30"/>
      <c r="J54" s="9" t="e">
        <f t="shared" si="1"/>
        <v>#DIV/0!</v>
      </c>
      <c r="K54" s="18"/>
      <c r="L54" s="18"/>
      <c r="M54" s="17"/>
    </row>
    <row r="55" spans="1:13">
      <c r="A55">
        <v>48</v>
      </c>
      <c r="B55" s="17"/>
      <c r="C55" s="17"/>
      <c r="D55" s="17"/>
      <c r="E55" s="28"/>
      <c r="F55" s="28"/>
      <c r="G55" s="19"/>
      <c r="H55" s="33"/>
      <c r="I55" s="30"/>
      <c r="J55" s="9" t="e">
        <f t="shared" si="1"/>
        <v>#DIV/0!</v>
      </c>
      <c r="K55" s="18"/>
      <c r="L55" s="18"/>
      <c r="M55" s="17"/>
    </row>
    <row r="56" spans="1:13">
      <c r="A56">
        <v>49</v>
      </c>
      <c r="B56" s="17"/>
      <c r="C56" s="17"/>
      <c r="D56" s="17"/>
      <c r="E56" s="28"/>
      <c r="F56" s="28"/>
      <c r="G56" s="19"/>
      <c r="H56" s="33"/>
      <c r="I56" s="30"/>
      <c r="J56" s="9" t="e">
        <f t="shared" si="1"/>
        <v>#DIV/0!</v>
      </c>
      <c r="K56" s="18"/>
      <c r="L56" s="18"/>
      <c r="M56" s="17"/>
    </row>
    <row r="57" spans="1:13">
      <c r="A57">
        <v>50</v>
      </c>
      <c r="B57" s="17"/>
      <c r="C57" s="17"/>
      <c r="D57" s="17"/>
      <c r="E57" s="28"/>
      <c r="F57" s="28"/>
      <c r="G57" s="19"/>
      <c r="H57" s="33"/>
      <c r="I57" s="30"/>
      <c r="J57" s="9" t="e">
        <f t="shared" si="1"/>
        <v>#DIV/0!</v>
      </c>
      <c r="K57" s="18"/>
      <c r="L57" s="18"/>
      <c r="M57" s="17"/>
    </row>
    <row r="58" spans="1:13">
      <c r="A58">
        <v>51</v>
      </c>
      <c r="B58" s="17"/>
      <c r="C58" s="17"/>
      <c r="D58" s="17"/>
      <c r="E58" s="28"/>
      <c r="F58" s="28"/>
      <c r="G58" s="19"/>
      <c r="H58" s="33"/>
      <c r="I58" s="30"/>
      <c r="J58" s="43" t="e">
        <f t="shared" si="1"/>
        <v>#DIV/0!</v>
      </c>
      <c r="K58" s="18"/>
      <c r="L58" s="18"/>
      <c r="M58" s="17"/>
    </row>
    <row r="59" spans="1:13">
      <c r="A59">
        <v>52</v>
      </c>
      <c r="B59" s="17"/>
      <c r="C59" s="17"/>
      <c r="D59" s="17"/>
      <c r="E59" s="28"/>
      <c r="F59" s="28"/>
      <c r="G59" s="19"/>
      <c r="H59" s="33"/>
      <c r="I59" s="30"/>
      <c r="J59" s="43" t="e">
        <f t="shared" si="1"/>
        <v>#DIV/0!</v>
      </c>
      <c r="K59" s="18"/>
      <c r="L59" s="18"/>
      <c r="M59" s="17"/>
    </row>
    <row r="60" spans="1:13">
      <c r="A60">
        <v>53</v>
      </c>
      <c r="B60" s="17"/>
      <c r="C60" s="17"/>
      <c r="D60" s="17"/>
      <c r="E60" s="28"/>
      <c r="F60" s="28"/>
      <c r="G60" s="19"/>
      <c r="H60" s="33"/>
      <c r="I60" s="30"/>
      <c r="J60" s="9" t="e">
        <f t="shared" si="1"/>
        <v>#DIV/0!</v>
      </c>
      <c r="K60" s="18"/>
      <c r="L60" s="18"/>
      <c r="M60" s="17"/>
    </row>
    <row r="61" spans="1:13">
      <c r="A61">
        <v>54</v>
      </c>
      <c r="B61" s="17"/>
      <c r="C61" s="17"/>
      <c r="D61" s="17"/>
      <c r="E61" s="28"/>
      <c r="F61" s="28"/>
      <c r="G61" s="19"/>
      <c r="H61" s="33"/>
      <c r="I61" s="30"/>
      <c r="J61" s="43" t="e">
        <f t="shared" si="1"/>
        <v>#DIV/0!</v>
      </c>
      <c r="K61" s="18"/>
      <c r="L61" s="18"/>
      <c r="M61" s="17"/>
    </row>
    <row r="62" spans="1:13">
      <c r="A62">
        <v>55</v>
      </c>
      <c r="B62" s="17"/>
      <c r="C62" s="17"/>
      <c r="D62" s="17"/>
      <c r="E62" s="28"/>
      <c r="F62" s="28"/>
      <c r="G62" s="19"/>
      <c r="H62" s="33"/>
      <c r="I62" s="30"/>
      <c r="J62" s="43" t="e">
        <f t="shared" si="1"/>
        <v>#DIV/0!</v>
      </c>
      <c r="K62" s="18"/>
      <c r="L62" s="18"/>
      <c r="M62" s="17"/>
    </row>
    <row r="63" spans="1:13">
      <c r="A63" s="42">
        <v>56</v>
      </c>
      <c r="B63" s="17"/>
      <c r="C63" s="17"/>
      <c r="D63" s="17"/>
      <c r="E63" s="28"/>
      <c r="F63" s="28"/>
      <c r="G63" s="19"/>
      <c r="H63" s="33"/>
      <c r="I63" s="30"/>
      <c r="J63" s="9" t="e">
        <f t="shared" si="1"/>
        <v>#DIV/0!</v>
      </c>
      <c r="K63" s="18"/>
      <c r="L63" s="18"/>
      <c r="M63" s="17"/>
    </row>
    <row r="64" spans="1:13">
      <c r="A64" s="42">
        <v>57</v>
      </c>
      <c r="B64" s="17"/>
      <c r="C64" s="17"/>
      <c r="D64" s="17"/>
      <c r="E64" s="28"/>
      <c r="F64" s="28"/>
      <c r="G64" s="19"/>
      <c r="H64" s="33"/>
      <c r="I64" s="30"/>
      <c r="J64" s="9" t="e">
        <f t="shared" si="1"/>
        <v>#DIV/0!</v>
      </c>
      <c r="K64" s="18"/>
      <c r="L64" s="18"/>
      <c r="M64" s="17"/>
    </row>
    <row r="65" spans="1:13">
      <c r="A65">
        <v>58</v>
      </c>
      <c r="B65" s="17"/>
      <c r="C65" s="17"/>
      <c r="D65" s="17"/>
      <c r="E65" s="28"/>
      <c r="F65" s="28"/>
      <c r="G65" s="19"/>
      <c r="H65" s="33"/>
      <c r="I65" s="30"/>
      <c r="J65" s="9" t="e">
        <f t="shared" si="1"/>
        <v>#DIV/0!</v>
      </c>
      <c r="K65" s="18"/>
      <c r="L65" s="18"/>
      <c r="M65" s="17"/>
    </row>
    <row r="66" spans="1:13">
      <c r="A66">
        <v>59</v>
      </c>
      <c r="B66" s="17"/>
      <c r="C66" s="17"/>
      <c r="D66" s="17"/>
      <c r="E66" s="28"/>
      <c r="F66" s="28"/>
      <c r="G66" s="19"/>
      <c r="H66" s="33"/>
      <c r="I66" s="30"/>
      <c r="J66" s="9" t="e">
        <f t="shared" si="1"/>
        <v>#DIV/0!</v>
      </c>
      <c r="K66" s="18"/>
      <c r="L66" s="18"/>
      <c r="M66" s="17"/>
    </row>
    <row r="67" spans="1:13">
      <c r="A67">
        <v>60</v>
      </c>
      <c r="B67" s="17"/>
      <c r="C67" s="17"/>
      <c r="D67" s="17"/>
      <c r="E67" s="28"/>
      <c r="F67" s="28"/>
      <c r="G67" s="19"/>
      <c r="H67" s="33"/>
      <c r="I67" s="30"/>
      <c r="J67" s="43" t="e">
        <f t="shared" si="1"/>
        <v>#DIV/0!</v>
      </c>
      <c r="K67" s="18"/>
      <c r="L67" s="18"/>
      <c r="M67" s="17"/>
    </row>
    <row r="68" spans="1:13">
      <c r="A68">
        <v>61</v>
      </c>
      <c r="B68" s="17"/>
      <c r="C68" s="17"/>
      <c r="D68" s="17"/>
      <c r="E68" s="28"/>
      <c r="F68" s="28"/>
      <c r="G68" s="19"/>
      <c r="H68" s="33"/>
      <c r="I68" s="30"/>
      <c r="J68" s="43" t="e">
        <f t="shared" si="1"/>
        <v>#DIV/0!</v>
      </c>
      <c r="K68" s="18"/>
      <c r="L68" s="18"/>
      <c r="M68" s="17"/>
    </row>
    <row r="69" spans="1:13">
      <c r="A69">
        <v>62</v>
      </c>
      <c r="B69" s="17"/>
      <c r="C69" s="17"/>
      <c r="D69" s="17"/>
      <c r="E69" s="28"/>
      <c r="F69" s="28"/>
      <c r="G69" s="19"/>
      <c r="H69" s="33"/>
      <c r="I69" s="30"/>
      <c r="J69" s="9" t="e">
        <f t="shared" si="1"/>
        <v>#DIV/0!</v>
      </c>
      <c r="K69" s="18"/>
      <c r="L69" s="18"/>
      <c r="M69" s="17"/>
    </row>
    <row r="70" spans="1:13">
      <c r="A70">
        <v>63</v>
      </c>
      <c r="B70" s="17"/>
      <c r="C70" s="17"/>
      <c r="D70" s="17"/>
      <c r="E70" s="28"/>
      <c r="F70" s="28"/>
      <c r="G70" s="19"/>
      <c r="H70" s="33"/>
      <c r="I70" s="30"/>
      <c r="J70" s="43" t="e">
        <f t="shared" si="1"/>
        <v>#DIV/0!</v>
      </c>
      <c r="K70" s="18"/>
      <c r="L70" s="18"/>
      <c r="M70" s="17"/>
    </row>
    <row r="71" spans="1:13">
      <c r="A71">
        <v>64</v>
      </c>
      <c r="B71" s="17"/>
      <c r="C71" s="17"/>
      <c r="D71" s="17"/>
      <c r="E71" s="28"/>
      <c r="F71" s="28"/>
      <c r="G71" s="19"/>
      <c r="H71" s="33"/>
      <c r="I71" s="30"/>
      <c r="J71" s="43" t="e">
        <f t="shared" si="1"/>
        <v>#DIV/0!</v>
      </c>
      <c r="K71" s="18"/>
      <c r="L71" s="18"/>
      <c r="M71" s="17"/>
    </row>
    <row r="72" spans="1:13">
      <c r="A72">
        <v>65</v>
      </c>
      <c r="B72" s="17"/>
      <c r="C72" s="17"/>
      <c r="D72" s="17"/>
      <c r="E72" s="28"/>
      <c r="F72" s="28"/>
      <c r="G72" s="19"/>
      <c r="H72" s="33"/>
      <c r="I72" s="30"/>
      <c r="J72" s="9" t="e">
        <f t="shared" si="1"/>
        <v>#DIV/0!</v>
      </c>
      <c r="K72" s="18"/>
      <c r="L72" s="18"/>
      <c r="M72" s="17"/>
    </row>
    <row r="73" spans="1:13">
      <c r="A73" s="42">
        <v>66</v>
      </c>
      <c r="B73" s="17"/>
      <c r="C73" s="17"/>
      <c r="D73" s="17"/>
      <c r="E73" s="28"/>
      <c r="F73" s="28"/>
      <c r="G73" s="19"/>
      <c r="H73" s="33"/>
      <c r="I73" s="30"/>
      <c r="J73" s="9" t="e">
        <f t="shared" si="1"/>
        <v>#DIV/0!</v>
      </c>
      <c r="K73" s="18"/>
      <c r="L73" s="18"/>
      <c r="M73" s="17"/>
    </row>
    <row r="74" spans="1:13">
      <c r="A74" s="42">
        <v>67</v>
      </c>
      <c r="B74" s="17"/>
      <c r="C74" s="17"/>
      <c r="D74" s="17"/>
      <c r="E74" s="28"/>
      <c r="F74" s="28"/>
      <c r="G74" s="19"/>
      <c r="H74" s="33"/>
      <c r="I74" s="30"/>
      <c r="J74" s="9" t="e">
        <f t="shared" si="1"/>
        <v>#DIV/0!</v>
      </c>
      <c r="K74" s="18"/>
      <c r="L74" s="18"/>
      <c r="M74" s="17"/>
    </row>
    <row r="75" spans="1:13">
      <c r="A75">
        <v>68</v>
      </c>
      <c r="B75" s="17"/>
      <c r="C75" s="17"/>
      <c r="D75" s="17"/>
      <c r="E75" s="28"/>
      <c r="F75" s="28"/>
      <c r="G75" s="19"/>
      <c r="H75" s="33"/>
      <c r="I75" s="30"/>
      <c r="J75" s="9" t="e">
        <f t="shared" ref="J75:J138" si="2">H75/I75</f>
        <v>#DIV/0!</v>
      </c>
      <c r="K75" s="18"/>
      <c r="L75" s="18"/>
      <c r="M75" s="17"/>
    </row>
    <row r="76" spans="1:13">
      <c r="A76">
        <v>69</v>
      </c>
      <c r="B76" s="17"/>
      <c r="C76" s="17"/>
      <c r="D76" s="17"/>
      <c r="E76" s="28"/>
      <c r="F76" s="28"/>
      <c r="G76" s="19"/>
      <c r="H76" s="33"/>
      <c r="I76" s="30"/>
      <c r="J76" s="43" t="e">
        <f t="shared" si="2"/>
        <v>#DIV/0!</v>
      </c>
      <c r="K76" s="18"/>
      <c r="L76" s="18"/>
      <c r="M76" s="17"/>
    </row>
    <row r="77" spans="1:13">
      <c r="A77">
        <v>70</v>
      </c>
      <c r="B77" s="17"/>
      <c r="C77" s="17"/>
      <c r="D77" s="17"/>
      <c r="E77" s="28"/>
      <c r="F77" s="28"/>
      <c r="G77" s="19"/>
      <c r="H77" s="33"/>
      <c r="I77" s="30"/>
      <c r="J77" s="43" t="e">
        <f t="shared" si="2"/>
        <v>#DIV/0!</v>
      </c>
      <c r="K77" s="18"/>
      <c r="L77" s="18"/>
      <c r="M77" s="17"/>
    </row>
    <row r="78" spans="1:13">
      <c r="A78">
        <v>71</v>
      </c>
      <c r="B78" s="17"/>
      <c r="C78" s="17"/>
      <c r="D78" s="17"/>
      <c r="E78" s="28"/>
      <c r="F78" s="28"/>
      <c r="G78" s="19"/>
      <c r="H78" s="33"/>
      <c r="I78" s="30"/>
      <c r="J78" s="9" t="e">
        <f t="shared" si="2"/>
        <v>#DIV/0!</v>
      </c>
      <c r="K78" s="18"/>
      <c r="L78" s="18"/>
      <c r="M78" s="17"/>
    </row>
    <row r="79" spans="1:13">
      <c r="A79">
        <v>72</v>
      </c>
      <c r="B79" s="17"/>
      <c r="C79" s="17"/>
      <c r="D79" s="17"/>
      <c r="E79" s="28"/>
      <c r="F79" s="28"/>
      <c r="G79" s="19"/>
      <c r="H79" s="33"/>
      <c r="I79" s="30"/>
      <c r="J79" s="43" t="e">
        <f t="shared" si="2"/>
        <v>#DIV/0!</v>
      </c>
      <c r="K79" s="18"/>
      <c r="L79" s="18"/>
      <c r="M79" s="17"/>
    </row>
    <row r="80" spans="1:13">
      <c r="A80">
        <v>73</v>
      </c>
      <c r="B80" s="17"/>
      <c r="C80" s="17"/>
      <c r="D80" s="17"/>
      <c r="E80" s="28"/>
      <c r="F80" s="28"/>
      <c r="G80" s="19"/>
      <c r="H80" s="33"/>
      <c r="I80" s="30"/>
      <c r="J80" s="43" t="e">
        <f t="shared" si="2"/>
        <v>#DIV/0!</v>
      </c>
      <c r="K80" s="18"/>
      <c r="L80" s="18"/>
      <c r="M80" s="17"/>
    </row>
    <row r="81" spans="1:13">
      <c r="A81">
        <v>74</v>
      </c>
      <c r="B81" s="17"/>
      <c r="C81" s="17"/>
      <c r="D81" s="17"/>
      <c r="E81" s="28"/>
      <c r="F81" s="28"/>
      <c r="G81" s="19"/>
      <c r="H81" s="33"/>
      <c r="I81" s="30"/>
      <c r="J81" s="9" t="e">
        <f t="shared" si="2"/>
        <v>#DIV/0!</v>
      </c>
      <c r="K81" s="18"/>
      <c r="L81" s="18"/>
      <c r="M81" s="17"/>
    </row>
    <row r="82" spans="1:13">
      <c r="A82">
        <v>75</v>
      </c>
      <c r="B82" s="17"/>
      <c r="C82" s="17"/>
      <c r="D82" s="17"/>
      <c r="E82" s="28"/>
      <c r="F82" s="28"/>
      <c r="G82" s="19"/>
      <c r="H82" s="33"/>
      <c r="I82" s="30"/>
      <c r="J82" s="9" t="e">
        <f t="shared" si="2"/>
        <v>#DIV/0!</v>
      </c>
      <c r="K82" s="18"/>
      <c r="L82" s="18"/>
      <c r="M82" s="17"/>
    </row>
    <row r="83" spans="1:13">
      <c r="A83" s="42">
        <v>76</v>
      </c>
      <c r="B83" s="17"/>
      <c r="C83" s="17"/>
      <c r="D83" s="17"/>
      <c r="E83" s="28"/>
      <c r="F83" s="28"/>
      <c r="G83" s="19"/>
      <c r="H83" s="33"/>
      <c r="I83" s="30"/>
      <c r="J83" s="9" t="e">
        <f t="shared" si="2"/>
        <v>#DIV/0!</v>
      </c>
      <c r="K83" s="18"/>
      <c r="L83" s="18"/>
      <c r="M83" s="17"/>
    </row>
    <row r="84" spans="1:13">
      <c r="A84" s="42">
        <v>77</v>
      </c>
      <c r="B84" s="17"/>
      <c r="C84" s="17"/>
      <c r="D84" s="17"/>
      <c r="E84" s="28"/>
      <c r="F84" s="28"/>
      <c r="G84" s="19"/>
      <c r="H84" s="33"/>
      <c r="I84" s="30"/>
      <c r="J84" s="9" t="e">
        <f t="shared" si="2"/>
        <v>#DIV/0!</v>
      </c>
      <c r="K84" s="18"/>
      <c r="L84" s="18"/>
      <c r="M84" s="17"/>
    </row>
    <row r="85" spans="1:13">
      <c r="A85">
        <v>78</v>
      </c>
      <c r="B85" s="17"/>
      <c r="C85" s="17"/>
      <c r="D85" s="17"/>
      <c r="E85" s="28"/>
      <c r="F85" s="28"/>
      <c r="G85" s="19"/>
      <c r="H85" s="33"/>
      <c r="I85" s="30"/>
      <c r="J85" s="43" t="e">
        <f t="shared" si="2"/>
        <v>#DIV/0!</v>
      </c>
      <c r="K85" s="18"/>
      <c r="L85" s="18"/>
      <c r="M85" s="17"/>
    </row>
    <row r="86" spans="1:13">
      <c r="A86">
        <v>79</v>
      </c>
      <c r="B86" s="17"/>
      <c r="C86" s="17"/>
      <c r="D86" s="17"/>
      <c r="E86" s="28"/>
      <c r="F86" s="28"/>
      <c r="G86" s="19"/>
      <c r="H86" s="33"/>
      <c r="I86" s="30"/>
      <c r="J86" s="43" t="e">
        <f t="shared" si="2"/>
        <v>#DIV/0!</v>
      </c>
      <c r="K86" s="18"/>
      <c r="L86" s="18"/>
      <c r="M86" s="17"/>
    </row>
    <row r="87" spans="1:13">
      <c r="A87">
        <v>80</v>
      </c>
      <c r="B87" s="17"/>
      <c r="C87" s="17"/>
      <c r="D87" s="17"/>
      <c r="E87" s="28"/>
      <c r="F87" s="28"/>
      <c r="G87" s="19"/>
      <c r="H87" s="33"/>
      <c r="I87" s="30"/>
      <c r="J87" s="9" t="e">
        <f t="shared" si="2"/>
        <v>#DIV/0!</v>
      </c>
      <c r="K87" s="18"/>
      <c r="L87" s="18"/>
      <c r="M87" s="17"/>
    </row>
    <row r="88" spans="1:13">
      <c r="A88">
        <v>81</v>
      </c>
      <c r="B88" s="17"/>
      <c r="C88" s="17"/>
      <c r="D88" s="17"/>
      <c r="E88" s="28"/>
      <c r="F88" s="28"/>
      <c r="G88" s="19"/>
      <c r="H88" s="33"/>
      <c r="I88" s="30"/>
      <c r="J88" s="43" t="e">
        <f t="shared" si="2"/>
        <v>#DIV/0!</v>
      </c>
      <c r="K88" s="18"/>
      <c r="L88" s="18"/>
      <c r="M88" s="17"/>
    </row>
    <row r="89" spans="1:13">
      <c r="A89">
        <v>82</v>
      </c>
      <c r="B89" s="17"/>
      <c r="C89" s="17"/>
      <c r="D89" s="17"/>
      <c r="E89" s="28"/>
      <c r="F89" s="28"/>
      <c r="G89" s="19"/>
      <c r="H89" s="33"/>
      <c r="I89" s="30"/>
      <c r="J89" s="43" t="e">
        <f t="shared" si="2"/>
        <v>#DIV/0!</v>
      </c>
      <c r="K89" s="18"/>
      <c r="L89" s="18"/>
      <c r="M89" s="17"/>
    </row>
    <row r="90" spans="1:13">
      <c r="A90">
        <v>83</v>
      </c>
      <c r="B90" s="17"/>
      <c r="C90" s="17"/>
      <c r="D90" s="17"/>
      <c r="E90" s="28"/>
      <c r="F90" s="28"/>
      <c r="G90" s="19"/>
      <c r="H90" s="33"/>
      <c r="I90" s="30"/>
      <c r="J90" s="9" t="e">
        <f t="shared" si="2"/>
        <v>#DIV/0!</v>
      </c>
      <c r="K90" s="18"/>
      <c r="L90" s="18"/>
      <c r="M90" s="17"/>
    </row>
    <row r="91" spans="1:13">
      <c r="A91">
        <v>84</v>
      </c>
      <c r="B91" s="17"/>
      <c r="C91" s="17"/>
      <c r="D91" s="17"/>
      <c r="E91" s="28"/>
      <c r="F91" s="28"/>
      <c r="G91" s="19"/>
      <c r="H91" s="33"/>
      <c r="I91" s="30"/>
      <c r="J91" s="9" t="e">
        <f t="shared" si="2"/>
        <v>#DIV/0!</v>
      </c>
      <c r="K91" s="18"/>
      <c r="L91" s="18"/>
      <c r="M91" s="17"/>
    </row>
    <row r="92" spans="1:13">
      <c r="A92">
        <v>85</v>
      </c>
      <c r="B92" s="17"/>
      <c r="C92" s="17"/>
      <c r="D92" s="17"/>
      <c r="E92" s="28"/>
      <c r="F92" s="28"/>
      <c r="G92" s="19"/>
      <c r="H92" s="33"/>
      <c r="I92" s="30"/>
      <c r="J92" s="9" t="e">
        <f t="shared" si="2"/>
        <v>#DIV/0!</v>
      </c>
      <c r="K92" s="18"/>
      <c r="L92" s="18"/>
      <c r="M92" s="17"/>
    </row>
    <row r="93" spans="1:13">
      <c r="A93" s="42">
        <v>86</v>
      </c>
      <c r="B93" s="17"/>
      <c r="C93" s="17"/>
      <c r="D93" s="17"/>
      <c r="E93" s="28"/>
      <c r="F93" s="28"/>
      <c r="G93" s="19"/>
      <c r="H93" s="33"/>
      <c r="I93" s="30"/>
      <c r="J93" s="9" t="e">
        <f t="shared" si="2"/>
        <v>#DIV/0!</v>
      </c>
      <c r="K93" s="18"/>
      <c r="L93" s="18"/>
      <c r="M93" s="17"/>
    </row>
    <row r="94" spans="1:13">
      <c r="A94" s="42">
        <v>87</v>
      </c>
      <c r="B94" s="17"/>
      <c r="C94" s="17"/>
      <c r="D94" s="17"/>
      <c r="E94" s="28"/>
      <c r="F94" s="28"/>
      <c r="G94" s="19"/>
      <c r="H94" s="33"/>
      <c r="I94" s="30"/>
      <c r="J94" s="43" t="e">
        <f t="shared" si="2"/>
        <v>#DIV/0!</v>
      </c>
      <c r="K94" s="18"/>
      <c r="L94" s="18"/>
      <c r="M94" s="17"/>
    </row>
    <row r="95" spans="1:13">
      <c r="A95">
        <v>88</v>
      </c>
      <c r="B95" s="17"/>
      <c r="C95" s="17"/>
      <c r="D95" s="17"/>
      <c r="E95" s="28"/>
      <c r="F95" s="28"/>
      <c r="G95" s="19"/>
      <c r="H95" s="33"/>
      <c r="I95" s="30"/>
      <c r="J95" s="43" t="e">
        <f t="shared" si="2"/>
        <v>#DIV/0!</v>
      </c>
      <c r="K95" s="18"/>
      <c r="L95" s="18"/>
      <c r="M95" s="17"/>
    </row>
    <row r="96" spans="1:13">
      <c r="A96">
        <v>89</v>
      </c>
      <c r="B96" s="17"/>
      <c r="C96" s="17"/>
      <c r="D96" s="17"/>
      <c r="E96" s="28"/>
      <c r="F96" s="28"/>
      <c r="G96" s="19"/>
      <c r="H96" s="33"/>
      <c r="I96" s="30"/>
      <c r="J96" s="9" t="e">
        <f t="shared" si="2"/>
        <v>#DIV/0!</v>
      </c>
      <c r="K96" s="18"/>
      <c r="L96" s="18"/>
      <c r="M96" s="17"/>
    </row>
    <row r="97" spans="1:13">
      <c r="A97">
        <v>90</v>
      </c>
      <c r="B97" s="17"/>
      <c r="C97" s="17"/>
      <c r="D97" s="17"/>
      <c r="E97" s="28"/>
      <c r="F97" s="28"/>
      <c r="G97" s="19"/>
      <c r="H97" s="33"/>
      <c r="I97" s="30"/>
      <c r="J97" s="43" t="e">
        <f t="shared" si="2"/>
        <v>#DIV/0!</v>
      </c>
      <c r="K97" s="18"/>
      <c r="L97" s="18"/>
      <c r="M97" s="17"/>
    </row>
    <row r="98" spans="1:13">
      <c r="A98">
        <v>91</v>
      </c>
      <c r="B98" s="17"/>
      <c r="C98" s="17"/>
      <c r="D98" s="17"/>
      <c r="E98" s="28"/>
      <c r="F98" s="28"/>
      <c r="G98" s="19"/>
      <c r="H98" s="33"/>
      <c r="I98" s="30"/>
      <c r="J98" s="43" t="e">
        <f t="shared" si="2"/>
        <v>#DIV/0!</v>
      </c>
      <c r="K98" s="18"/>
      <c r="L98" s="18"/>
      <c r="M98" s="17"/>
    </row>
    <row r="99" spans="1:13">
      <c r="A99">
        <v>92</v>
      </c>
      <c r="B99" s="17"/>
      <c r="C99" s="17"/>
      <c r="D99" s="17"/>
      <c r="E99" s="28"/>
      <c r="F99" s="28"/>
      <c r="G99" s="19"/>
      <c r="H99" s="33"/>
      <c r="I99" s="30"/>
      <c r="J99" s="9" t="e">
        <f t="shared" si="2"/>
        <v>#DIV/0!</v>
      </c>
      <c r="K99" s="18"/>
      <c r="L99" s="18"/>
      <c r="M99" s="17"/>
    </row>
    <row r="100" spans="1:13">
      <c r="A100">
        <v>93</v>
      </c>
      <c r="B100" s="17"/>
      <c r="C100" s="17"/>
      <c r="D100" s="17"/>
      <c r="E100" s="28"/>
      <c r="F100" s="28"/>
      <c r="G100" s="19"/>
      <c r="H100" s="33"/>
      <c r="I100" s="30"/>
      <c r="J100" s="9" t="e">
        <f t="shared" si="2"/>
        <v>#DIV/0!</v>
      </c>
      <c r="K100" s="18"/>
      <c r="L100" s="18"/>
      <c r="M100" s="17"/>
    </row>
    <row r="101" spans="1:13">
      <c r="A101">
        <v>94</v>
      </c>
      <c r="B101" s="17"/>
      <c r="C101" s="17"/>
      <c r="D101" s="17"/>
      <c r="E101" s="28"/>
      <c r="F101" s="28"/>
      <c r="G101" s="19"/>
      <c r="H101" s="33"/>
      <c r="I101" s="30"/>
      <c r="J101" s="9" t="e">
        <f t="shared" si="2"/>
        <v>#DIV/0!</v>
      </c>
      <c r="K101" s="18"/>
      <c r="L101" s="18"/>
      <c r="M101" s="17"/>
    </row>
    <row r="102" spans="1:13">
      <c r="A102">
        <v>95</v>
      </c>
      <c r="B102" s="17"/>
      <c r="C102" s="17"/>
      <c r="D102" s="17"/>
      <c r="E102" s="28"/>
      <c r="F102" s="28"/>
      <c r="G102" s="19"/>
      <c r="H102" s="33"/>
      <c r="I102" s="30"/>
      <c r="J102" s="9" t="e">
        <f t="shared" si="2"/>
        <v>#DIV/0!</v>
      </c>
      <c r="K102" s="18"/>
      <c r="L102" s="18"/>
      <c r="M102" s="17"/>
    </row>
    <row r="103" spans="1:13">
      <c r="A103" s="42">
        <v>96</v>
      </c>
      <c r="B103" s="17"/>
      <c r="C103" s="17"/>
      <c r="D103" s="17"/>
      <c r="E103" s="28"/>
      <c r="F103" s="28"/>
      <c r="G103" s="19"/>
      <c r="H103" s="33"/>
      <c r="I103" s="30"/>
      <c r="J103" s="43" t="e">
        <f t="shared" si="2"/>
        <v>#DIV/0!</v>
      </c>
      <c r="K103" s="18"/>
      <c r="L103" s="18"/>
      <c r="M103" s="17"/>
    </row>
    <row r="104" spans="1:13">
      <c r="A104" s="42">
        <v>97</v>
      </c>
      <c r="B104" s="17"/>
      <c r="C104" s="17"/>
      <c r="D104" s="17"/>
      <c r="E104" s="28"/>
      <c r="F104" s="28"/>
      <c r="G104" s="19"/>
      <c r="H104" s="33"/>
      <c r="I104" s="30"/>
      <c r="J104" s="43" t="e">
        <f t="shared" si="2"/>
        <v>#DIV/0!</v>
      </c>
      <c r="K104" s="18"/>
      <c r="L104" s="18"/>
      <c r="M104" s="17"/>
    </row>
    <row r="105" spans="1:13">
      <c r="A105">
        <v>98</v>
      </c>
      <c r="B105" s="17"/>
      <c r="C105" s="17"/>
      <c r="D105" s="17"/>
      <c r="E105" s="28"/>
      <c r="F105" s="28"/>
      <c r="G105" s="19"/>
      <c r="H105" s="33"/>
      <c r="I105" s="30"/>
      <c r="J105" s="9" t="e">
        <f t="shared" si="2"/>
        <v>#DIV/0!</v>
      </c>
      <c r="K105" s="18"/>
      <c r="L105" s="18"/>
      <c r="M105" s="17"/>
    </row>
    <row r="106" spans="1:13">
      <c r="A106">
        <v>99</v>
      </c>
      <c r="B106" s="17"/>
      <c r="C106" s="17"/>
      <c r="D106" s="17"/>
      <c r="E106" s="28"/>
      <c r="F106" s="28"/>
      <c r="G106" s="19"/>
      <c r="H106" s="33"/>
      <c r="I106" s="30"/>
      <c r="J106" s="43" t="e">
        <f t="shared" si="2"/>
        <v>#DIV/0!</v>
      </c>
      <c r="K106" s="18"/>
      <c r="L106" s="18"/>
      <c r="M106" s="17"/>
    </row>
    <row r="107" spans="1:13">
      <c r="A107">
        <v>100</v>
      </c>
      <c r="B107" s="17"/>
      <c r="C107" s="17"/>
      <c r="D107" s="17"/>
      <c r="E107" s="28"/>
      <c r="F107" s="28"/>
      <c r="G107" s="19"/>
      <c r="H107" s="33"/>
      <c r="I107" s="30"/>
      <c r="J107" s="43" t="e">
        <f t="shared" si="2"/>
        <v>#DIV/0!</v>
      </c>
      <c r="K107" s="18"/>
      <c r="L107" s="18"/>
      <c r="M107" s="17"/>
    </row>
    <row r="108" spans="1:13">
      <c r="A108">
        <v>101</v>
      </c>
      <c r="B108" s="17"/>
      <c r="C108" s="17"/>
      <c r="D108" s="17"/>
      <c r="E108" s="28"/>
      <c r="F108" s="28"/>
      <c r="G108" s="19"/>
      <c r="H108" s="33"/>
      <c r="I108" s="30"/>
      <c r="J108" s="9" t="e">
        <f t="shared" si="2"/>
        <v>#DIV/0!</v>
      </c>
      <c r="K108" s="18"/>
      <c r="L108" s="18"/>
      <c r="M108" s="17"/>
    </row>
    <row r="109" spans="1:13">
      <c r="A109">
        <v>102</v>
      </c>
      <c r="B109" s="17"/>
      <c r="C109" s="17"/>
      <c r="D109" s="17"/>
      <c r="E109" s="28"/>
      <c r="F109" s="28"/>
      <c r="G109" s="19"/>
      <c r="H109" s="33"/>
      <c r="I109" s="30"/>
      <c r="J109" s="9" t="e">
        <f t="shared" si="2"/>
        <v>#DIV/0!</v>
      </c>
      <c r="K109" s="18"/>
      <c r="L109" s="18"/>
      <c r="M109" s="17"/>
    </row>
    <row r="110" spans="1:13">
      <c r="A110">
        <v>103</v>
      </c>
      <c r="B110" s="17"/>
      <c r="C110" s="17"/>
      <c r="D110" s="17"/>
      <c r="E110" s="28"/>
      <c r="F110" s="28"/>
      <c r="G110" s="19"/>
      <c r="H110" s="33"/>
      <c r="I110" s="30"/>
      <c r="J110" s="9" t="e">
        <f t="shared" si="2"/>
        <v>#DIV/0!</v>
      </c>
      <c r="K110" s="18"/>
      <c r="L110" s="18"/>
      <c r="M110" s="17"/>
    </row>
    <row r="111" spans="1:13">
      <c r="A111">
        <v>104</v>
      </c>
      <c r="B111" s="17"/>
      <c r="C111" s="17"/>
      <c r="D111" s="17"/>
      <c r="E111" s="28"/>
      <c r="F111" s="28"/>
      <c r="G111" s="19"/>
      <c r="H111" s="33"/>
      <c r="I111" s="30"/>
      <c r="J111" s="9" t="e">
        <f t="shared" si="2"/>
        <v>#DIV/0!</v>
      </c>
      <c r="K111" s="18"/>
      <c r="L111" s="18"/>
      <c r="M111" s="17"/>
    </row>
    <row r="112" spans="1:13">
      <c r="A112">
        <v>105</v>
      </c>
      <c r="B112" s="17"/>
      <c r="C112" s="17"/>
      <c r="D112" s="17"/>
      <c r="E112" s="28"/>
      <c r="F112" s="28"/>
      <c r="G112" s="19"/>
      <c r="H112" s="33"/>
      <c r="I112" s="30"/>
      <c r="J112" s="43" t="e">
        <f t="shared" si="2"/>
        <v>#DIV/0!</v>
      </c>
      <c r="K112" s="18"/>
      <c r="L112" s="18"/>
      <c r="M112" s="17"/>
    </row>
    <row r="113" spans="1:13">
      <c r="A113" s="42">
        <v>106</v>
      </c>
      <c r="B113" s="17"/>
      <c r="C113" s="17"/>
      <c r="D113" s="17"/>
      <c r="E113" s="28"/>
      <c r="F113" s="28"/>
      <c r="G113" s="19"/>
      <c r="H113" s="33"/>
      <c r="I113" s="30"/>
      <c r="J113" s="43" t="e">
        <f t="shared" si="2"/>
        <v>#DIV/0!</v>
      </c>
      <c r="K113" s="18"/>
      <c r="L113" s="18"/>
      <c r="M113" s="17"/>
    </row>
    <row r="114" spans="1:13">
      <c r="A114" s="42">
        <v>107</v>
      </c>
      <c r="B114" s="17"/>
      <c r="C114" s="17"/>
      <c r="D114" s="17"/>
      <c r="E114" s="28"/>
      <c r="F114" s="28"/>
      <c r="G114" s="19"/>
      <c r="H114" s="33"/>
      <c r="I114" s="30"/>
      <c r="J114" s="9" t="e">
        <f t="shared" si="2"/>
        <v>#DIV/0!</v>
      </c>
      <c r="K114" s="18"/>
      <c r="L114" s="18"/>
      <c r="M114" s="17"/>
    </row>
    <row r="115" spans="1:13">
      <c r="A115">
        <v>108</v>
      </c>
      <c r="B115" s="17"/>
      <c r="C115" s="17"/>
      <c r="D115" s="17"/>
      <c r="E115" s="28"/>
      <c r="F115" s="28"/>
      <c r="G115" s="19"/>
      <c r="H115" s="33"/>
      <c r="I115" s="30"/>
      <c r="J115" s="43" t="e">
        <f t="shared" si="2"/>
        <v>#DIV/0!</v>
      </c>
      <c r="K115" s="18"/>
      <c r="L115" s="18"/>
      <c r="M115" s="17"/>
    </row>
    <row r="116" spans="1:13">
      <c r="A116">
        <v>109</v>
      </c>
      <c r="B116" s="17"/>
      <c r="C116" s="17"/>
      <c r="D116" s="17"/>
      <c r="E116" s="28"/>
      <c r="F116" s="28"/>
      <c r="G116" s="19"/>
      <c r="H116" s="33"/>
      <c r="I116" s="30"/>
      <c r="J116" s="43" t="e">
        <f t="shared" si="2"/>
        <v>#DIV/0!</v>
      </c>
      <c r="K116" s="18"/>
      <c r="L116" s="18"/>
      <c r="M116" s="17"/>
    </row>
    <row r="117" spans="1:13">
      <c r="A117">
        <v>110</v>
      </c>
      <c r="B117" s="17"/>
      <c r="C117" s="17"/>
      <c r="D117" s="17"/>
      <c r="E117" s="28"/>
      <c r="F117" s="28"/>
      <c r="G117" s="19"/>
      <c r="H117" s="33"/>
      <c r="I117" s="30"/>
      <c r="J117" s="9" t="e">
        <f t="shared" si="2"/>
        <v>#DIV/0!</v>
      </c>
      <c r="K117" s="18"/>
      <c r="L117" s="18"/>
      <c r="M117" s="17"/>
    </row>
    <row r="118" spans="1:13">
      <c r="A118">
        <v>111</v>
      </c>
      <c r="B118" s="17"/>
      <c r="C118" s="17"/>
      <c r="D118" s="17"/>
      <c r="E118" s="28"/>
      <c r="F118" s="28"/>
      <c r="G118" s="19"/>
      <c r="H118" s="33"/>
      <c r="I118" s="30"/>
      <c r="J118" s="9" t="e">
        <f t="shared" si="2"/>
        <v>#DIV/0!</v>
      </c>
      <c r="K118" s="18"/>
      <c r="L118" s="18"/>
      <c r="M118" s="17"/>
    </row>
    <row r="119" spans="1:13">
      <c r="A119">
        <v>112</v>
      </c>
      <c r="B119" s="17"/>
      <c r="C119" s="17"/>
      <c r="D119" s="17"/>
      <c r="E119" s="28"/>
      <c r="F119" s="28"/>
      <c r="G119" s="19"/>
      <c r="H119" s="33"/>
      <c r="I119" s="30"/>
      <c r="J119" s="9" t="e">
        <f t="shared" si="2"/>
        <v>#DIV/0!</v>
      </c>
      <c r="K119" s="18"/>
      <c r="L119" s="18"/>
      <c r="M119" s="17"/>
    </row>
    <row r="120" spans="1:13">
      <c r="A120">
        <v>113</v>
      </c>
      <c r="B120" s="17"/>
      <c r="C120" s="17"/>
      <c r="D120" s="17"/>
      <c r="E120" s="28"/>
      <c r="F120" s="28"/>
      <c r="G120" s="19"/>
      <c r="H120" s="33"/>
      <c r="I120" s="30"/>
      <c r="J120" s="9" t="e">
        <f t="shared" si="2"/>
        <v>#DIV/0!</v>
      </c>
      <c r="K120" s="18"/>
      <c r="L120" s="18"/>
      <c r="M120" s="17"/>
    </row>
    <row r="121" spans="1:13">
      <c r="A121">
        <v>114</v>
      </c>
      <c r="B121" s="17"/>
      <c r="C121" s="17"/>
      <c r="D121" s="17"/>
      <c r="E121" s="28"/>
      <c r="F121" s="28"/>
      <c r="G121" s="19"/>
      <c r="H121" s="33"/>
      <c r="I121" s="30"/>
      <c r="J121" s="43" t="e">
        <f t="shared" si="2"/>
        <v>#DIV/0!</v>
      </c>
      <c r="K121" s="18"/>
      <c r="L121" s="18"/>
      <c r="M121" s="17"/>
    </row>
    <row r="122" spans="1:13">
      <c r="A122">
        <v>115</v>
      </c>
      <c r="B122" s="17"/>
      <c r="C122" s="17"/>
      <c r="D122" s="17"/>
      <c r="E122" s="28"/>
      <c r="F122" s="28"/>
      <c r="G122" s="19"/>
      <c r="H122" s="33"/>
      <c r="I122" s="30"/>
      <c r="J122" s="43" t="e">
        <f t="shared" si="2"/>
        <v>#DIV/0!</v>
      </c>
      <c r="K122" s="18"/>
      <c r="L122" s="18"/>
      <c r="M122" s="17"/>
    </row>
    <row r="123" spans="1:13">
      <c r="A123" s="42">
        <v>116</v>
      </c>
      <c r="B123" s="17"/>
      <c r="C123" s="17"/>
      <c r="D123" s="17"/>
      <c r="E123" s="28"/>
      <c r="F123" s="28"/>
      <c r="G123" s="19"/>
      <c r="H123" s="33"/>
      <c r="I123" s="30"/>
      <c r="J123" s="9" t="e">
        <f t="shared" si="2"/>
        <v>#DIV/0!</v>
      </c>
      <c r="K123" s="18"/>
      <c r="L123" s="18"/>
      <c r="M123" s="17"/>
    </row>
    <row r="124" spans="1:13">
      <c r="A124" s="42">
        <v>117</v>
      </c>
      <c r="B124" s="17"/>
      <c r="C124" s="17"/>
      <c r="D124" s="17"/>
      <c r="E124" s="28"/>
      <c r="F124" s="28"/>
      <c r="G124" s="19"/>
      <c r="H124" s="33"/>
      <c r="I124" s="30"/>
      <c r="J124" s="43" t="e">
        <f t="shared" si="2"/>
        <v>#DIV/0!</v>
      </c>
      <c r="K124" s="18"/>
      <c r="L124" s="18"/>
      <c r="M124" s="17"/>
    </row>
    <row r="125" spans="1:13">
      <c r="A125">
        <v>118</v>
      </c>
      <c r="B125" s="17"/>
      <c r="C125" s="17"/>
      <c r="D125" s="17"/>
      <c r="E125" s="28"/>
      <c r="F125" s="28"/>
      <c r="G125" s="19"/>
      <c r="H125" s="33"/>
      <c r="I125" s="30"/>
      <c r="J125" s="43" t="e">
        <f t="shared" si="2"/>
        <v>#DIV/0!</v>
      </c>
      <c r="K125" s="18"/>
      <c r="L125" s="18"/>
      <c r="M125" s="17"/>
    </row>
    <row r="126" spans="1:13">
      <c r="A126">
        <v>119</v>
      </c>
      <c r="B126" s="17"/>
      <c r="C126" s="17"/>
      <c r="D126" s="17"/>
      <c r="E126" s="28"/>
      <c r="F126" s="28"/>
      <c r="G126" s="19"/>
      <c r="H126" s="33"/>
      <c r="I126" s="30"/>
      <c r="J126" s="9" t="e">
        <f t="shared" si="2"/>
        <v>#DIV/0!</v>
      </c>
      <c r="K126" s="18"/>
      <c r="L126" s="18"/>
      <c r="M126" s="17"/>
    </row>
    <row r="127" spans="1:13">
      <c r="A127">
        <v>120</v>
      </c>
      <c r="B127" s="17"/>
      <c r="C127" s="17"/>
      <c r="D127" s="17"/>
      <c r="E127" s="28"/>
      <c r="F127" s="28"/>
      <c r="G127" s="19"/>
      <c r="H127" s="33"/>
      <c r="I127" s="30"/>
      <c r="J127" s="9" t="e">
        <f t="shared" si="2"/>
        <v>#DIV/0!</v>
      </c>
      <c r="K127" s="18"/>
      <c r="L127" s="18"/>
      <c r="M127" s="17"/>
    </row>
    <row r="128" spans="1:13">
      <c r="A128">
        <v>121</v>
      </c>
      <c r="B128" s="17"/>
      <c r="C128" s="17"/>
      <c r="D128" s="17"/>
      <c r="E128" s="28"/>
      <c r="F128" s="28"/>
      <c r="G128" s="19"/>
      <c r="H128" s="33"/>
      <c r="I128" s="30"/>
      <c r="J128" s="9" t="e">
        <f t="shared" si="2"/>
        <v>#DIV/0!</v>
      </c>
      <c r="K128" s="18"/>
      <c r="L128" s="18"/>
      <c r="M128" s="17"/>
    </row>
    <row r="129" spans="1:13">
      <c r="A129">
        <v>122</v>
      </c>
      <c r="B129" s="17"/>
      <c r="C129" s="17"/>
      <c r="D129" s="17"/>
      <c r="E129" s="28"/>
      <c r="F129" s="28"/>
      <c r="G129" s="19"/>
      <c r="H129" s="33"/>
      <c r="I129" s="30"/>
      <c r="J129" s="9" t="e">
        <f t="shared" si="2"/>
        <v>#DIV/0!</v>
      </c>
      <c r="K129" s="18"/>
      <c r="L129" s="18"/>
      <c r="M129" s="17"/>
    </row>
    <row r="130" spans="1:13">
      <c r="A130">
        <v>123</v>
      </c>
      <c r="B130" s="17"/>
      <c r="C130" s="17"/>
      <c r="D130" s="17"/>
      <c r="E130" s="28"/>
      <c r="F130" s="28"/>
      <c r="G130" s="19"/>
      <c r="H130" s="33"/>
      <c r="I130" s="30"/>
      <c r="J130" s="43" t="e">
        <f t="shared" si="2"/>
        <v>#DIV/0!</v>
      </c>
      <c r="K130" s="18"/>
      <c r="L130" s="18"/>
      <c r="M130" s="17"/>
    </row>
    <row r="131" spans="1:13">
      <c r="A131">
        <v>124</v>
      </c>
      <c r="B131" s="17"/>
      <c r="C131" s="17"/>
      <c r="D131" s="17"/>
      <c r="E131" s="28"/>
      <c r="F131" s="28"/>
      <c r="G131" s="19"/>
      <c r="H131" s="33"/>
      <c r="I131" s="30"/>
      <c r="J131" s="43" t="e">
        <f t="shared" si="2"/>
        <v>#DIV/0!</v>
      </c>
      <c r="K131" s="18"/>
      <c r="L131" s="18"/>
      <c r="M131" s="17"/>
    </row>
    <row r="132" spans="1:13">
      <c r="A132">
        <v>125</v>
      </c>
      <c r="B132" s="17"/>
      <c r="C132" s="17"/>
      <c r="D132" s="17"/>
      <c r="E132" s="28"/>
      <c r="F132" s="28"/>
      <c r="G132" s="19"/>
      <c r="H132" s="33"/>
      <c r="I132" s="30"/>
      <c r="J132" s="9" t="e">
        <f t="shared" si="2"/>
        <v>#DIV/0!</v>
      </c>
      <c r="K132" s="18"/>
      <c r="L132" s="18"/>
      <c r="M132" s="17"/>
    </row>
    <row r="133" spans="1:13">
      <c r="A133" s="42">
        <v>126</v>
      </c>
      <c r="B133" s="17"/>
      <c r="C133" s="17"/>
      <c r="D133" s="17"/>
      <c r="E133" s="28"/>
      <c r="F133" s="28"/>
      <c r="G133" s="19"/>
      <c r="H133" s="33"/>
      <c r="I133" s="30"/>
      <c r="J133" s="43" t="e">
        <f t="shared" si="2"/>
        <v>#DIV/0!</v>
      </c>
      <c r="K133" s="18"/>
      <c r="L133" s="18"/>
      <c r="M133" s="17"/>
    </row>
    <row r="134" spans="1:13">
      <c r="A134" s="42">
        <v>127</v>
      </c>
      <c r="B134" s="17"/>
      <c r="C134" s="17"/>
      <c r="D134" s="17"/>
      <c r="E134" s="28"/>
      <c r="F134" s="28"/>
      <c r="G134" s="19"/>
      <c r="H134" s="33"/>
      <c r="I134" s="30"/>
      <c r="J134" s="43" t="e">
        <f t="shared" si="2"/>
        <v>#DIV/0!</v>
      </c>
      <c r="K134" s="18"/>
      <c r="L134" s="18"/>
      <c r="M134" s="17"/>
    </row>
    <row r="135" spans="1:13">
      <c r="A135">
        <v>128</v>
      </c>
      <c r="B135" s="17"/>
      <c r="C135" s="17"/>
      <c r="D135" s="17"/>
      <c r="E135" s="28"/>
      <c r="F135" s="28"/>
      <c r="G135" s="19"/>
      <c r="H135" s="33"/>
      <c r="I135" s="30"/>
      <c r="J135" s="9" t="e">
        <f t="shared" si="2"/>
        <v>#DIV/0!</v>
      </c>
      <c r="K135" s="18"/>
      <c r="L135" s="18"/>
      <c r="M135" s="17"/>
    </row>
    <row r="136" spans="1:13">
      <c r="A136">
        <v>129</v>
      </c>
      <c r="B136" s="17"/>
      <c r="C136" s="17"/>
      <c r="D136" s="17"/>
      <c r="E136" s="28"/>
      <c r="F136" s="28"/>
      <c r="G136" s="19"/>
      <c r="H136" s="33"/>
      <c r="I136" s="30"/>
      <c r="J136" s="9" t="e">
        <f t="shared" si="2"/>
        <v>#DIV/0!</v>
      </c>
      <c r="K136" s="18"/>
      <c r="L136" s="18"/>
      <c r="M136" s="17"/>
    </row>
    <row r="137" spans="1:13">
      <c r="A137">
        <v>130</v>
      </c>
      <c r="B137" s="17"/>
      <c r="C137" s="17"/>
      <c r="D137" s="17"/>
      <c r="E137" s="28"/>
      <c r="F137" s="28"/>
      <c r="G137" s="19"/>
      <c r="H137" s="33"/>
      <c r="I137" s="30"/>
      <c r="J137" s="9" t="e">
        <f t="shared" si="2"/>
        <v>#DIV/0!</v>
      </c>
      <c r="K137" s="18"/>
      <c r="L137" s="18"/>
      <c r="M137" s="17"/>
    </row>
    <row r="138" spans="1:13">
      <c r="A138">
        <v>131</v>
      </c>
      <c r="B138" s="17"/>
      <c r="C138" s="17"/>
      <c r="D138" s="17"/>
      <c r="E138" s="28"/>
      <c r="F138" s="28"/>
      <c r="G138" s="19"/>
      <c r="H138" s="33"/>
      <c r="I138" s="30"/>
      <c r="J138" s="9" t="e">
        <f t="shared" si="2"/>
        <v>#DIV/0!</v>
      </c>
      <c r="K138" s="18"/>
      <c r="L138" s="18"/>
      <c r="M138" s="17"/>
    </row>
    <row r="139" spans="1:13">
      <c r="A139">
        <v>132</v>
      </c>
      <c r="B139" s="17"/>
      <c r="C139" s="17"/>
      <c r="D139" s="17"/>
      <c r="E139" s="28"/>
      <c r="F139" s="28"/>
      <c r="G139" s="19"/>
      <c r="H139" s="33"/>
      <c r="I139" s="30"/>
      <c r="J139" s="43" t="e">
        <f t="shared" ref="J139:J202" si="3">H139/I139</f>
        <v>#DIV/0!</v>
      </c>
      <c r="K139" s="18"/>
      <c r="L139" s="18"/>
      <c r="M139" s="17"/>
    </row>
    <row r="140" spans="1:13">
      <c r="A140">
        <v>133</v>
      </c>
      <c r="B140" s="17"/>
      <c r="C140" s="17"/>
      <c r="D140" s="17"/>
      <c r="E140" s="28"/>
      <c r="F140" s="28"/>
      <c r="G140" s="19"/>
      <c r="H140" s="33"/>
      <c r="I140" s="30"/>
      <c r="J140" s="43" t="e">
        <f t="shared" si="3"/>
        <v>#DIV/0!</v>
      </c>
      <c r="K140" s="18"/>
      <c r="L140" s="18"/>
      <c r="M140" s="17"/>
    </row>
    <row r="141" spans="1:13">
      <c r="A141">
        <v>134</v>
      </c>
      <c r="B141" s="17"/>
      <c r="C141" s="17"/>
      <c r="D141" s="17"/>
      <c r="E141" s="28"/>
      <c r="F141" s="28"/>
      <c r="G141" s="19"/>
      <c r="H141" s="33"/>
      <c r="I141" s="30"/>
      <c r="J141" s="9" t="e">
        <f t="shared" si="3"/>
        <v>#DIV/0!</v>
      </c>
      <c r="K141" s="18"/>
      <c r="L141" s="18"/>
      <c r="M141" s="17"/>
    </row>
    <row r="142" spans="1:13">
      <c r="A142">
        <v>135</v>
      </c>
      <c r="B142" s="17"/>
      <c r="C142" s="17"/>
      <c r="D142" s="17"/>
      <c r="E142" s="28"/>
      <c r="F142" s="28"/>
      <c r="G142" s="19"/>
      <c r="H142" s="33"/>
      <c r="I142" s="30"/>
      <c r="J142" s="43" t="e">
        <f t="shared" si="3"/>
        <v>#DIV/0!</v>
      </c>
      <c r="K142" s="18"/>
      <c r="L142" s="18"/>
      <c r="M142" s="17"/>
    </row>
    <row r="143" spans="1:13">
      <c r="A143" s="42">
        <v>136</v>
      </c>
      <c r="B143" s="17"/>
      <c r="C143" s="17"/>
      <c r="D143" s="17"/>
      <c r="E143" s="28"/>
      <c r="F143" s="28"/>
      <c r="G143" s="19"/>
      <c r="H143" s="33"/>
      <c r="I143" s="30"/>
      <c r="J143" s="43" t="e">
        <f t="shared" si="3"/>
        <v>#DIV/0!</v>
      </c>
      <c r="K143" s="18"/>
      <c r="L143" s="18"/>
      <c r="M143" s="17"/>
    </row>
    <row r="144" spans="1:13">
      <c r="A144" s="42">
        <v>137</v>
      </c>
      <c r="B144" s="17"/>
      <c r="C144" s="17"/>
      <c r="D144" s="17"/>
      <c r="E144" s="28"/>
      <c r="F144" s="28"/>
      <c r="G144" s="19"/>
      <c r="H144" s="33"/>
      <c r="I144" s="30"/>
      <c r="J144" s="9" t="e">
        <f t="shared" si="3"/>
        <v>#DIV/0!</v>
      </c>
      <c r="K144" s="18"/>
      <c r="L144" s="18"/>
      <c r="M144" s="17"/>
    </row>
    <row r="145" spans="1:13">
      <c r="A145">
        <v>138</v>
      </c>
      <c r="B145" s="17"/>
      <c r="C145" s="17"/>
      <c r="D145" s="17"/>
      <c r="E145" s="28"/>
      <c r="F145" s="28"/>
      <c r="G145" s="19"/>
      <c r="H145" s="33"/>
      <c r="I145" s="30"/>
      <c r="J145" s="9" t="e">
        <f t="shared" si="3"/>
        <v>#DIV/0!</v>
      </c>
      <c r="K145" s="18"/>
      <c r="L145" s="18"/>
      <c r="M145" s="17"/>
    </row>
    <row r="146" spans="1:13">
      <c r="A146">
        <v>139</v>
      </c>
      <c r="B146" s="17"/>
      <c r="C146" s="17"/>
      <c r="D146" s="17"/>
      <c r="E146" s="28"/>
      <c r="F146" s="28"/>
      <c r="G146" s="19"/>
      <c r="H146" s="33"/>
      <c r="I146" s="30"/>
      <c r="J146" s="9" t="e">
        <f t="shared" si="3"/>
        <v>#DIV/0!</v>
      </c>
      <c r="K146" s="18"/>
      <c r="L146" s="18"/>
      <c r="M146" s="17"/>
    </row>
    <row r="147" spans="1:13">
      <c r="A147">
        <v>140</v>
      </c>
      <c r="B147" s="17"/>
      <c r="C147" s="17"/>
      <c r="D147" s="17"/>
      <c r="E147" s="28"/>
      <c r="F147" s="28"/>
      <c r="G147" s="19"/>
      <c r="H147" s="33"/>
      <c r="I147" s="30"/>
      <c r="J147" s="9" t="e">
        <f t="shared" si="3"/>
        <v>#DIV/0!</v>
      </c>
      <c r="K147" s="18"/>
      <c r="L147" s="18"/>
      <c r="M147" s="17"/>
    </row>
    <row r="148" spans="1:13">
      <c r="A148">
        <v>141</v>
      </c>
      <c r="B148" s="17"/>
      <c r="C148" s="17"/>
      <c r="D148" s="17"/>
      <c r="E148" s="28"/>
      <c r="F148" s="28"/>
      <c r="G148" s="19"/>
      <c r="H148" s="33"/>
      <c r="I148" s="30"/>
      <c r="J148" s="43" t="e">
        <f t="shared" si="3"/>
        <v>#DIV/0!</v>
      </c>
      <c r="K148" s="18"/>
      <c r="L148" s="18"/>
      <c r="M148" s="17"/>
    </row>
    <row r="149" spans="1:13">
      <c r="A149">
        <v>142</v>
      </c>
      <c r="B149" s="17"/>
      <c r="C149" s="17"/>
      <c r="D149" s="17"/>
      <c r="E149" s="28"/>
      <c r="F149" s="28"/>
      <c r="G149" s="19"/>
      <c r="H149" s="33"/>
      <c r="I149" s="30"/>
      <c r="J149" s="43" t="e">
        <f t="shared" si="3"/>
        <v>#DIV/0!</v>
      </c>
      <c r="K149" s="18"/>
      <c r="L149" s="18"/>
      <c r="M149" s="17"/>
    </row>
    <row r="150" spans="1:13">
      <c r="A150">
        <v>143</v>
      </c>
      <c r="B150" s="17"/>
      <c r="C150" s="17"/>
      <c r="D150" s="17"/>
      <c r="E150" s="28"/>
      <c r="F150" s="28"/>
      <c r="G150" s="19"/>
      <c r="H150" s="33"/>
      <c r="I150" s="30"/>
      <c r="J150" s="9" t="e">
        <f t="shared" si="3"/>
        <v>#DIV/0!</v>
      </c>
      <c r="K150" s="18"/>
      <c r="L150" s="18"/>
      <c r="M150" s="17"/>
    </row>
    <row r="151" spans="1:13">
      <c r="A151">
        <v>144</v>
      </c>
      <c r="B151" s="17"/>
      <c r="C151" s="17"/>
      <c r="D151" s="17"/>
      <c r="E151" s="28"/>
      <c r="F151" s="28"/>
      <c r="G151" s="19"/>
      <c r="H151" s="33"/>
      <c r="I151" s="30"/>
      <c r="J151" s="43" t="e">
        <f t="shared" si="3"/>
        <v>#DIV/0!</v>
      </c>
      <c r="K151" s="18"/>
      <c r="L151" s="18"/>
      <c r="M151" s="17"/>
    </row>
    <row r="152" spans="1:13">
      <c r="A152">
        <v>145</v>
      </c>
      <c r="B152" s="17"/>
      <c r="C152" s="17"/>
      <c r="D152" s="17"/>
      <c r="E152" s="28"/>
      <c r="F152" s="28"/>
      <c r="G152" s="19"/>
      <c r="H152" s="33"/>
      <c r="I152" s="30"/>
      <c r="J152" s="43" t="e">
        <f t="shared" si="3"/>
        <v>#DIV/0!</v>
      </c>
      <c r="K152" s="18"/>
      <c r="L152" s="18"/>
      <c r="M152" s="17"/>
    </row>
    <row r="153" spans="1:13">
      <c r="A153" s="42">
        <v>146</v>
      </c>
      <c r="B153" s="17"/>
      <c r="C153" s="17"/>
      <c r="D153" s="17"/>
      <c r="E153" s="28"/>
      <c r="F153" s="28"/>
      <c r="G153" s="19"/>
      <c r="H153" s="33"/>
      <c r="I153" s="30"/>
      <c r="J153" s="9" t="e">
        <f t="shared" si="3"/>
        <v>#DIV/0!</v>
      </c>
      <c r="K153" s="18"/>
      <c r="L153" s="18"/>
      <c r="M153" s="17"/>
    </row>
    <row r="154" spans="1:13">
      <c r="A154" s="42">
        <v>147</v>
      </c>
      <c r="B154" s="17"/>
      <c r="C154" s="17"/>
      <c r="D154" s="17"/>
      <c r="E154" s="28"/>
      <c r="F154" s="28"/>
      <c r="G154" s="19"/>
      <c r="H154" s="33"/>
      <c r="I154" s="30"/>
      <c r="J154" s="9" t="e">
        <f t="shared" si="3"/>
        <v>#DIV/0!</v>
      </c>
      <c r="K154" s="18"/>
      <c r="L154" s="18"/>
      <c r="M154" s="17"/>
    </row>
    <row r="155" spans="1:13">
      <c r="A155">
        <v>148</v>
      </c>
      <c r="B155" s="17"/>
      <c r="C155" s="17"/>
      <c r="D155" s="17"/>
      <c r="E155" s="28"/>
      <c r="F155" s="28"/>
      <c r="G155" s="19"/>
      <c r="H155" s="33"/>
      <c r="I155" s="30"/>
      <c r="J155" s="9" t="e">
        <f t="shared" si="3"/>
        <v>#DIV/0!</v>
      </c>
      <c r="K155" s="18"/>
      <c r="L155" s="18"/>
      <c r="M155" s="17"/>
    </row>
    <row r="156" spans="1:13">
      <c r="A156">
        <v>149</v>
      </c>
      <c r="B156" s="17"/>
      <c r="C156" s="17"/>
      <c r="D156" s="17"/>
      <c r="E156" s="28"/>
      <c r="F156" s="28"/>
      <c r="G156" s="19"/>
      <c r="H156" s="33"/>
      <c r="I156" s="30"/>
      <c r="J156" s="9" t="e">
        <f t="shared" si="3"/>
        <v>#DIV/0!</v>
      </c>
      <c r="K156" s="18"/>
      <c r="L156" s="18"/>
      <c r="M156" s="17"/>
    </row>
    <row r="157" spans="1:13">
      <c r="A157">
        <v>150</v>
      </c>
      <c r="B157" s="17"/>
      <c r="C157" s="17"/>
      <c r="D157" s="17"/>
      <c r="E157" s="28"/>
      <c r="F157" s="28"/>
      <c r="G157" s="19"/>
      <c r="H157" s="33"/>
      <c r="I157" s="30"/>
      <c r="J157" s="43" t="e">
        <f t="shared" si="3"/>
        <v>#DIV/0!</v>
      </c>
      <c r="K157" s="18"/>
      <c r="L157" s="18"/>
      <c r="M157" s="17"/>
    </row>
    <row r="158" spans="1:13">
      <c r="A158">
        <v>151</v>
      </c>
      <c r="B158" s="17"/>
      <c r="C158" s="17"/>
      <c r="D158" s="17"/>
      <c r="E158" s="28"/>
      <c r="F158" s="28"/>
      <c r="G158" s="19"/>
      <c r="H158" s="33"/>
      <c r="I158" s="30"/>
      <c r="J158" s="43" t="e">
        <f t="shared" si="3"/>
        <v>#DIV/0!</v>
      </c>
      <c r="K158" s="18"/>
      <c r="L158" s="18"/>
      <c r="M158" s="17"/>
    </row>
    <row r="159" spans="1:13">
      <c r="A159">
        <v>152</v>
      </c>
      <c r="B159" s="17"/>
      <c r="C159" s="17"/>
      <c r="D159" s="17"/>
      <c r="E159" s="28"/>
      <c r="F159" s="28"/>
      <c r="G159" s="19"/>
      <c r="H159" s="33"/>
      <c r="I159" s="30"/>
      <c r="J159" s="9" t="e">
        <f t="shared" si="3"/>
        <v>#DIV/0!</v>
      </c>
      <c r="K159" s="18"/>
      <c r="L159" s="18"/>
      <c r="M159" s="17"/>
    </row>
    <row r="160" spans="1:13">
      <c r="A160">
        <v>153</v>
      </c>
      <c r="B160" s="17"/>
      <c r="C160" s="17"/>
      <c r="D160" s="17"/>
      <c r="E160" s="28"/>
      <c r="F160" s="28"/>
      <c r="G160" s="19"/>
      <c r="H160" s="33"/>
      <c r="I160" s="30"/>
      <c r="J160" s="43" t="e">
        <f t="shared" si="3"/>
        <v>#DIV/0!</v>
      </c>
      <c r="K160" s="18"/>
      <c r="L160" s="18"/>
      <c r="M160" s="17"/>
    </row>
    <row r="161" spans="1:13">
      <c r="A161">
        <v>154</v>
      </c>
      <c r="B161" s="17"/>
      <c r="C161" s="17"/>
      <c r="D161" s="17"/>
      <c r="E161" s="28"/>
      <c r="F161" s="28"/>
      <c r="G161" s="19"/>
      <c r="H161" s="33"/>
      <c r="I161" s="30"/>
      <c r="J161" s="43" t="e">
        <f t="shared" si="3"/>
        <v>#DIV/0!</v>
      </c>
      <c r="K161" s="18"/>
      <c r="L161" s="18"/>
      <c r="M161" s="17"/>
    </row>
    <row r="162" spans="1:13">
      <c r="A162">
        <v>155</v>
      </c>
      <c r="B162" s="17"/>
      <c r="C162" s="17"/>
      <c r="D162" s="17"/>
      <c r="E162" s="28"/>
      <c r="F162" s="28"/>
      <c r="G162" s="19"/>
      <c r="H162" s="33"/>
      <c r="I162" s="30"/>
      <c r="J162" s="9" t="e">
        <f t="shared" si="3"/>
        <v>#DIV/0!</v>
      </c>
      <c r="K162" s="18"/>
      <c r="L162" s="18"/>
      <c r="M162" s="17"/>
    </row>
    <row r="163" spans="1:13">
      <c r="A163" s="42">
        <v>156</v>
      </c>
      <c r="B163" s="17"/>
      <c r="C163" s="17"/>
      <c r="D163" s="17"/>
      <c r="E163" s="28"/>
      <c r="F163" s="28"/>
      <c r="G163" s="19"/>
      <c r="H163" s="33"/>
      <c r="I163" s="30"/>
      <c r="J163" s="9" t="e">
        <f t="shared" si="3"/>
        <v>#DIV/0!</v>
      </c>
      <c r="K163" s="18"/>
      <c r="L163" s="18"/>
      <c r="M163" s="17"/>
    </row>
    <row r="164" spans="1:13">
      <c r="A164" s="42">
        <v>157</v>
      </c>
      <c r="B164" s="17"/>
      <c r="C164" s="17"/>
      <c r="D164" s="17"/>
      <c r="E164" s="28"/>
      <c r="F164" s="28"/>
      <c r="G164" s="19"/>
      <c r="H164" s="33"/>
      <c r="I164" s="30"/>
      <c r="J164" s="9" t="e">
        <f t="shared" si="3"/>
        <v>#DIV/0!</v>
      </c>
      <c r="K164" s="18"/>
      <c r="L164" s="18"/>
      <c r="M164" s="17"/>
    </row>
    <row r="165" spans="1:13">
      <c r="A165">
        <v>158</v>
      </c>
      <c r="B165" s="17"/>
      <c r="C165" s="17"/>
      <c r="D165" s="17"/>
      <c r="E165" s="28"/>
      <c r="F165" s="28"/>
      <c r="G165" s="19"/>
      <c r="H165" s="33"/>
      <c r="I165" s="30"/>
      <c r="J165" s="9" t="e">
        <f t="shared" si="3"/>
        <v>#DIV/0!</v>
      </c>
      <c r="K165" s="18"/>
      <c r="L165" s="18"/>
      <c r="M165" s="17"/>
    </row>
    <row r="166" spans="1:13">
      <c r="A166">
        <v>159</v>
      </c>
      <c r="B166" s="17"/>
      <c r="C166" s="17"/>
      <c r="D166" s="17"/>
      <c r="E166" s="28"/>
      <c r="F166" s="28"/>
      <c r="G166" s="19"/>
      <c r="H166" s="33"/>
      <c r="I166" s="30"/>
      <c r="J166" s="43" t="e">
        <f t="shared" si="3"/>
        <v>#DIV/0!</v>
      </c>
      <c r="K166" s="18"/>
      <c r="L166" s="18"/>
      <c r="M166" s="17"/>
    </row>
    <row r="167" spans="1:13">
      <c r="A167">
        <v>160</v>
      </c>
      <c r="B167" s="17"/>
      <c r="C167" s="17"/>
      <c r="D167" s="17"/>
      <c r="E167" s="28"/>
      <c r="F167" s="28"/>
      <c r="G167" s="19"/>
      <c r="H167" s="33"/>
      <c r="I167" s="30"/>
      <c r="J167" s="43" t="e">
        <f t="shared" si="3"/>
        <v>#DIV/0!</v>
      </c>
      <c r="K167" s="18"/>
      <c r="L167" s="18"/>
      <c r="M167" s="17"/>
    </row>
    <row r="168" spans="1:13">
      <c r="A168">
        <v>161</v>
      </c>
      <c r="B168" s="17"/>
      <c r="C168" s="17"/>
      <c r="D168" s="17"/>
      <c r="E168" s="28"/>
      <c r="F168" s="28"/>
      <c r="G168" s="19"/>
      <c r="H168" s="33"/>
      <c r="I168" s="30"/>
      <c r="J168" s="9" t="e">
        <f t="shared" si="3"/>
        <v>#DIV/0!</v>
      </c>
      <c r="K168" s="18"/>
      <c r="L168" s="18"/>
      <c r="M168" s="17"/>
    </row>
    <row r="169" spans="1:13">
      <c r="A169">
        <v>162</v>
      </c>
      <c r="B169" s="17"/>
      <c r="C169" s="17"/>
      <c r="D169" s="17"/>
      <c r="E169" s="28"/>
      <c r="F169" s="28"/>
      <c r="G169" s="19"/>
      <c r="H169" s="33"/>
      <c r="I169" s="30"/>
      <c r="J169" s="43" t="e">
        <f t="shared" si="3"/>
        <v>#DIV/0!</v>
      </c>
      <c r="K169" s="18"/>
      <c r="L169" s="18"/>
      <c r="M169" s="17"/>
    </row>
    <row r="170" spans="1:13">
      <c r="A170">
        <v>163</v>
      </c>
      <c r="B170" s="17"/>
      <c r="C170" s="17"/>
      <c r="D170" s="17"/>
      <c r="E170" s="28"/>
      <c r="F170" s="28"/>
      <c r="G170" s="19"/>
      <c r="H170" s="33"/>
      <c r="I170" s="30"/>
      <c r="J170" s="43" t="e">
        <f t="shared" si="3"/>
        <v>#DIV/0!</v>
      </c>
      <c r="K170" s="18"/>
      <c r="L170" s="18"/>
      <c r="M170" s="17"/>
    </row>
    <row r="171" spans="1:13">
      <c r="A171">
        <v>164</v>
      </c>
      <c r="B171" s="17"/>
      <c r="C171" s="17"/>
      <c r="D171" s="17"/>
      <c r="E171" s="28"/>
      <c r="F171" s="28"/>
      <c r="G171" s="19"/>
      <c r="H171" s="33"/>
      <c r="I171" s="30"/>
      <c r="J171" s="9" t="e">
        <f t="shared" si="3"/>
        <v>#DIV/0!</v>
      </c>
      <c r="K171" s="18"/>
      <c r="L171" s="18"/>
      <c r="M171" s="17"/>
    </row>
    <row r="172" spans="1:13">
      <c r="A172">
        <v>165</v>
      </c>
      <c r="B172" s="17"/>
      <c r="C172" s="17"/>
      <c r="D172" s="17"/>
      <c r="E172" s="28"/>
      <c r="F172" s="28"/>
      <c r="G172" s="19"/>
      <c r="H172" s="33"/>
      <c r="I172" s="30"/>
      <c r="J172" s="9" t="e">
        <f t="shared" si="3"/>
        <v>#DIV/0!</v>
      </c>
      <c r="K172" s="18"/>
      <c r="L172" s="18"/>
      <c r="M172" s="17"/>
    </row>
    <row r="173" spans="1:13">
      <c r="A173" s="42">
        <v>166</v>
      </c>
      <c r="B173" s="17"/>
      <c r="C173" s="17"/>
      <c r="D173" s="17"/>
      <c r="E173" s="28"/>
      <c r="F173" s="28"/>
      <c r="G173" s="19"/>
      <c r="H173" s="33"/>
      <c r="I173" s="30"/>
      <c r="J173" s="9" t="e">
        <f t="shared" si="3"/>
        <v>#DIV/0!</v>
      </c>
      <c r="K173" s="18"/>
      <c r="L173" s="18"/>
      <c r="M173" s="17"/>
    </row>
    <row r="174" spans="1:13">
      <c r="A174" s="42">
        <v>167</v>
      </c>
      <c r="B174" s="17"/>
      <c r="C174" s="17"/>
      <c r="D174" s="17"/>
      <c r="E174" s="28"/>
      <c r="F174" s="28"/>
      <c r="G174" s="19"/>
      <c r="H174" s="33"/>
      <c r="I174" s="30"/>
      <c r="J174" s="9" t="e">
        <f t="shared" si="3"/>
        <v>#DIV/0!</v>
      </c>
      <c r="K174" s="18"/>
      <c r="L174" s="18"/>
      <c r="M174" s="17"/>
    </row>
    <row r="175" spans="1:13">
      <c r="A175">
        <v>168</v>
      </c>
      <c r="B175" s="17"/>
      <c r="C175" s="17"/>
      <c r="D175" s="17"/>
      <c r="E175" s="28"/>
      <c r="F175" s="28"/>
      <c r="G175" s="19"/>
      <c r="H175" s="33"/>
      <c r="I175" s="30"/>
      <c r="J175" s="43" t="e">
        <f t="shared" si="3"/>
        <v>#DIV/0!</v>
      </c>
      <c r="K175" s="18"/>
      <c r="L175" s="18"/>
      <c r="M175" s="17"/>
    </row>
    <row r="176" spans="1:13">
      <c r="A176">
        <v>169</v>
      </c>
      <c r="B176" s="17"/>
      <c r="C176" s="17"/>
      <c r="D176" s="17"/>
      <c r="E176" s="28"/>
      <c r="F176" s="28"/>
      <c r="G176" s="19"/>
      <c r="H176" s="33"/>
      <c r="I176" s="30"/>
      <c r="J176" s="43" t="e">
        <f t="shared" si="3"/>
        <v>#DIV/0!</v>
      </c>
      <c r="K176" s="18"/>
      <c r="L176" s="18"/>
      <c r="M176" s="17"/>
    </row>
    <row r="177" spans="1:13">
      <c r="A177">
        <v>170</v>
      </c>
      <c r="B177" s="17"/>
      <c r="C177" s="17"/>
      <c r="D177" s="17"/>
      <c r="E177" s="28"/>
      <c r="F177" s="28"/>
      <c r="G177" s="19"/>
      <c r="H177" s="33"/>
      <c r="I177" s="30"/>
      <c r="J177" s="9" t="e">
        <f t="shared" si="3"/>
        <v>#DIV/0!</v>
      </c>
      <c r="K177" s="18"/>
      <c r="L177" s="18"/>
      <c r="M177" s="17"/>
    </row>
    <row r="178" spans="1:13">
      <c r="A178">
        <v>171</v>
      </c>
      <c r="B178" s="17"/>
      <c r="C178" s="17"/>
      <c r="D178" s="17"/>
      <c r="E178" s="28"/>
      <c r="F178" s="28"/>
      <c r="G178" s="19"/>
      <c r="H178" s="33"/>
      <c r="I178" s="30"/>
      <c r="J178" s="43" t="e">
        <f t="shared" si="3"/>
        <v>#DIV/0!</v>
      </c>
      <c r="K178" s="18"/>
      <c r="L178" s="18"/>
      <c r="M178" s="17"/>
    </row>
    <row r="179" spans="1:13">
      <c r="A179">
        <v>172</v>
      </c>
      <c r="B179" s="17"/>
      <c r="C179" s="17"/>
      <c r="D179" s="17"/>
      <c r="E179" s="28"/>
      <c r="F179" s="28"/>
      <c r="G179" s="19"/>
      <c r="H179" s="33"/>
      <c r="I179" s="30"/>
      <c r="J179" s="43" t="e">
        <f t="shared" si="3"/>
        <v>#DIV/0!</v>
      </c>
      <c r="K179" s="18"/>
      <c r="L179" s="18"/>
      <c r="M179" s="17"/>
    </row>
    <row r="180" spans="1:13">
      <c r="A180">
        <v>173</v>
      </c>
      <c r="B180" s="17"/>
      <c r="C180" s="17"/>
      <c r="D180" s="17"/>
      <c r="E180" s="28"/>
      <c r="F180" s="28"/>
      <c r="G180" s="19"/>
      <c r="H180" s="33"/>
      <c r="I180" s="30"/>
      <c r="J180" s="9" t="e">
        <f t="shared" si="3"/>
        <v>#DIV/0!</v>
      </c>
      <c r="K180" s="18"/>
      <c r="L180" s="18"/>
      <c r="M180" s="17"/>
    </row>
    <row r="181" spans="1:13">
      <c r="A181">
        <v>174</v>
      </c>
      <c r="B181" s="17"/>
      <c r="C181" s="17"/>
      <c r="D181" s="17"/>
      <c r="E181" s="28"/>
      <c r="F181" s="28"/>
      <c r="G181" s="19"/>
      <c r="H181" s="33"/>
      <c r="I181" s="30"/>
      <c r="J181" s="9" t="e">
        <f t="shared" si="3"/>
        <v>#DIV/0!</v>
      </c>
      <c r="K181" s="18"/>
      <c r="L181" s="18"/>
      <c r="M181" s="17"/>
    </row>
    <row r="182" spans="1:13">
      <c r="A182">
        <v>175</v>
      </c>
      <c r="B182" s="17"/>
      <c r="C182" s="17"/>
      <c r="D182" s="17"/>
      <c r="E182" s="28"/>
      <c r="F182" s="28"/>
      <c r="G182" s="19"/>
      <c r="H182" s="33"/>
      <c r="I182" s="30"/>
      <c r="J182" s="9" t="e">
        <f t="shared" si="3"/>
        <v>#DIV/0!</v>
      </c>
      <c r="K182" s="18"/>
      <c r="L182" s="18"/>
      <c r="M182" s="17"/>
    </row>
    <row r="183" spans="1:13">
      <c r="A183" s="42">
        <v>176</v>
      </c>
      <c r="B183" s="17"/>
      <c r="C183" s="17"/>
      <c r="D183" s="17"/>
      <c r="E183" s="28"/>
      <c r="F183" s="28"/>
      <c r="G183" s="19"/>
      <c r="H183" s="33"/>
      <c r="I183" s="30"/>
      <c r="J183" s="9" t="e">
        <f t="shared" si="3"/>
        <v>#DIV/0!</v>
      </c>
      <c r="K183" s="18"/>
      <c r="L183" s="18"/>
      <c r="M183" s="17"/>
    </row>
    <row r="184" spans="1:13">
      <c r="A184" s="42">
        <v>177</v>
      </c>
      <c r="B184" s="17"/>
      <c r="C184" s="17"/>
      <c r="D184" s="17"/>
      <c r="E184" s="28"/>
      <c r="F184" s="28"/>
      <c r="G184" s="19"/>
      <c r="H184" s="33"/>
      <c r="I184" s="30"/>
      <c r="J184" s="43" t="e">
        <f t="shared" si="3"/>
        <v>#DIV/0!</v>
      </c>
      <c r="K184" s="18"/>
      <c r="L184" s="18"/>
      <c r="M184" s="17"/>
    </row>
    <row r="185" spans="1:13">
      <c r="A185">
        <v>178</v>
      </c>
      <c r="B185" s="17"/>
      <c r="C185" s="17"/>
      <c r="D185" s="17"/>
      <c r="E185" s="28"/>
      <c r="F185" s="28"/>
      <c r="G185" s="19"/>
      <c r="H185" s="33"/>
      <c r="I185" s="30"/>
      <c r="J185" s="43" t="e">
        <f t="shared" si="3"/>
        <v>#DIV/0!</v>
      </c>
      <c r="K185" s="18"/>
      <c r="L185" s="18"/>
      <c r="M185" s="17"/>
    </row>
    <row r="186" spans="1:13">
      <c r="A186">
        <v>179</v>
      </c>
      <c r="B186" s="17"/>
      <c r="C186" s="17"/>
      <c r="D186" s="17"/>
      <c r="E186" s="28"/>
      <c r="F186" s="28"/>
      <c r="G186" s="19"/>
      <c r="H186" s="33"/>
      <c r="I186" s="30"/>
      <c r="J186" s="9" t="e">
        <f t="shared" si="3"/>
        <v>#DIV/0!</v>
      </c>
      <c r="K186" s="18"/>
      <c r="L186" s="18"/>
      <c r="M186" s="17"/>
    </row>
    <row r="187" spans="1:13">
      <c r="A187">
        <v>180</v>
      </c>
      <c r="B187" s="17"/>
      <c r="C187" s="17"/>
      <c r="D187" s="17"/>
      <c r="E187" s="28"/>
      <c r="F187" s="28"/>
      <c r="G187" s="19"/>
      <c r="H187" s="33"/>
      <c r="I187" s="30"/>
      <c r="J187" s="43" t="e">
        <f t="shared" si="3"/>
        <v>#DIV/0!</v>
      </c>
      <c r="K187" s="18"/>
      <c r="L187" s="18"/>
      <c r="M187" s="17"/>
    </row>
    <row r="188" spans="1:13">
      <c r="A188">
        <v>181</v>
      </c>
      <c r="B188" s="17"/>
      <c r="C188" s="17"/>
      <c r="D188" s="17"/>
      <c r="E188" s="28"/>
      <c r="F188" s="28"/>
      <c r="G188" s="19"/>
      <c r="H188" s="33"/>
      <c r="I188" s="30"/>
      <c r="J188" s="43" t="e">
        <f t="shared" si="3"/>
        <v>#DIV/0!</v>
      </c>
      <c r="K188" s="18"/>
      <c r="L188" s="18"/>
      <c r="M188" s="17"/>
    </row>
    <row r="189" spans="1:13">
      <c r="A189">
        <v>182</v>
      </c>
      <c r="B189" s="17"/>
      <c r="C189" s="17"/>
      <c r="D189" s="17"/>
      <c r="E189" s="28"/>
      <c r="F189" s="28"/>
      <c r="G189" s="19"/>
      <c r="H189" s="33"/>
      <c r="I189" s="30"/>
      <c r="J189" s="9" t="e">
        <f t="shared" si="3"/>
        <v>#DIV/0!</v>
      </c>
      <c r="K189" s="18"/>
      <c r="L189" s="18"/>
      <c r="M189" s="17"/>
    </row>
    <row r="190" spans="1:13">
      <c r="A190">
        <v>183</v>
      </c>
      <c r="B190" s="17"/>
      <c r="C190" s="17"/>
      <c r="D190" s="17"/>
      <c r="E190" s="28"/>
      <c r="F190" s="28"/>
      <c r="G190" s="19"/>
      <c r="H190" s="33"/>
      <c r="I190" s="30"/>
      <c r="J190" s="9" t="e">
        <f t="shared" si="3"/>
        <v>#DIV/0!</v>
      </c>
      <c r="K190" s="18"/>
      <c r="L190" s="18"/>
      <c r="M190" s="17"/>
    </row>
    <row r="191" spans="1:13">
      <c r="A191">
        <v>184</v>
      </c>
      <c r="B191" s="17"/>
      <c r="C191" s="17"/>
      <c r="D191" s="17"/>
      <c r="E191" s="28"/>
      <c r="F191" s="28"/>
      <c r="G191" s="19"/>
      <c r="H191" s="33"/>
      <c r="I191" s="30"/>
      <c r="J191" s="9" t="e">
        <f t="shared" si="3"/>
        <v>#DIV/0!</v>
      </c>
      <c r="K191" s="18"/>
      <c r="L191" s="18"/>
      <c r="M191" s="17"/>
    </row>
    <row r="192" spans="1:13">
      <c r="A192">
        <v>185</v>
      </c>
      <c r="B192" s="17"/>
      <c r="C192" s="17"/>
      <c r="D192" s="17"/>
      <c r="E192" s="28"/>
      <c r="F192" s="28"/>
      <c r="G192" s="19"/>
      <c r="H192" s="33"/>
      <c r="I192" s="30"/>
      <c r="J192" s="9" t="e">
        <f t="shared" si="3"/>
        <v>#DIV/0!</v>
      </c>
      <c r="K192" s="18"/>
      <c r="L192" s="18"/>
      <c r="M192" s="17"/>
    </row>
    <row r="193" spans="1:13">
      <c r="A193" s="42">
        <v>186</v>
      </c>
      <c r="B193" s="17"/>
      <c r="C193" s="17"/>
      <c r="D193" s="17"/>
      <c r="E193" s="28"/>
      <c r="F193" s="28"/>
      <c r="G193" s="19"/>
      <c r="H193" s="33"/>
      <c r="I193" s="30"/>
      <c r="J193" s="43" t="e">
        <f t="shared" si="3"/>
        <v>#DIV/0!</v>
      </c>
      <c r="K193" s="18"/>
      <c r="L193" s="18"/>
      <c r="M193" s="17"/>
    </row>
    <row r="194" spans="1:13">
      <c r="A194" s="42">
        <v>187</v>
      </c>
      <c r="B194" s="17"/>
      <c r="C194" s="17"/>
      <c r="D194" s="17"/>
      <c r="E194" s="28"/>
      <c r="F194" s="28"/>
      <c r="G194" s="19"/>
      <c r="H194" s="33"/>
      <c r="I194" s="30"/>
      <c r="J194" s="43" t="e">
        <f t="shared" si="3"/>
        <v>#DIV/0!</v>
      </c>
      <c r="K194" s="18"/>
      <c r="L194" s="18"/>
      <c r="M194" s="17"/>
    </row>
    <row r="195" spans="1:13">
      <c r="A195">
        <v>188</v>
      </c>
      <c r="B195" s="17"/>
      <c r="C195" s="17"/>
      <c r="D195" s="17"/>
      <c r="E195" s="28"/>
      <c r="F195" s="28"/>
      <c r="G195" s="19"/>
      <c r="H195" s="33"/>
      <c r="I195" s="30"/>
      <c r="J195" s="9" t="e">
        <f t="shared" si="3"/>
        <v>#DIV/0!</v>
      </c>
      <c r="K195" s="18"/>
      <c r="L195" s="18"/>
      <c r="M195" s="17"/>
    </row>
    <row r="196" spans="1:13">
      <c r="A196">
        <v>189</v>
      </c>
      <c r="B196" s="17"/>
      <c r="C196" s="17"/>
      <c r="D196" s="17"/>
      <c r="E196" s="28"/>
      <c r="F196" s="28"/>
      <c r="G196" s="19"/>
      <c r="H196" s="33"/>
      <c r="I196" s="30"/>
      <c r="J196" s="43" t="e">
        <f t="shared" si="3"/>
        <v>#DIV/0!</v>
      </c>
      <c r="K196" s="18"/>
      <c r="L196" s="18"/>
      <c r="M196" s="17"/>
    </row>
    <row r="197" spans="1:13">
      <c r="A197">
        <v>190</v>
      </c>
      <c r="B197" s="17"/>
      <c r="C197" s="17"/>
      <c r="D197" s="17"/>
      <c r="E197" s="28"/>
      <c r="F197" s="28"/>
      <c r="G197" s="19"/>
      <c r="H197" s="33"/>
      <c r="I197" s="30"/>
      <c r="J197" s="43" t="e">
        <f t="shared" si="3"/>
        <v>#DIV/0!</v>
      </c>
      <c r="K197" s="18"/>
      <c r="L197" s="18"/>
      <c r="M197" s="17"/>
    </row>
    <row r="198" spans="1:13">
      <c r="A198">
        <v>191</v>
      </c>
      <c r="B198" s="17"/>
      <c r="C198" s="17"/>
      <c r="D198" s="17"/>
      <c r="E198" s="28"/>
      <c r="F198" s="28"/>
      <c r="G198" s="19"/>
      <c r="H198" s="33"/>
      <c r="I198" s="30"/>
      <c r="J198" s="9" t="e">
        <f t="shared" si="3"/>
        <v>#DIV/0!</v>
      </c>
      <c r="K198" s="18"/>
      <c r="L198" s="18"/>
      <c r="M198" s="17"/>
    </row>
    <row r="199" spans="1:13">
      <c r="A199">
        <v>192</v>
      </c>
      <c r="B199" s="17"/>
      <c r="C199" s="17"/>
      <c r="D199" s="17"/>
      <c r="E199" s="28"/>
      <c r="F199" s="28"/>
      <c r="G199" s="19"/>
      <c r="H199" s="33"/>
      <c r="I199" s="30"/>
      <c r="J199" s="9" t="e">
        <f t="shared" si="3"/>
        <v>#DIV/0!</v>
      </c>
      <c r="K199" s="18"/>
      <c r="L199" s="18"/>
      <c r="M199" s="17"/>
    </row>
    <row r="200" spans="1:13">
      <c r="A200">
        <v>193</v>
      </c>
      <c r="B200" s="17"/>
      <c r="C200" s="17"/>
      <c r="D200" s="17"/>
      <c r="E200" s="28"/>
      <c r="F200" s="28"/>
      <c r="G200" s="19"/>
      <c r="H200" s="33"/>
      <c r="I200" s="30"/>
      <c r="J200" s="9" t="e">
        <f t="shared" si="3"/>
        <v>#DIV/0!</v>
      </c>
      <c r="K200" s="18"/>
      <c r="L200" s="18"/>
      <c r="M200" s="17"/>
    </row>
    <row r="201" spans="1:13">
      <c r="A201">
        <v>194</v>
      </c>
      <c r="B201" s="17"/>
      <c r="C201" s="17"/>
      <c r="D201" s="17"/>
      <c r="E201" s="28"/>
      <c r="F201" s="28"/>
      <c r="G201" s="19"/>
      <c r="H201" s="33"/>
      <c r="I201" s="30"/>
      <c r="J201" s="9" t="e">
        <f t="shared" si="3"/>
        <v>#DIV/0!</v>
      </c>
      <c r="K201" s="18"/>
      <c r="L201" s="18"/>
      <c r="M201" s="17"/>
    </row>
    <row r="202" spans="1:13">
      <c r="A202">
        <v>195</v>
      </c>
      <c r="B202" s="17"/>
      <c r="C202" s="17"/>
      <c r="D202" s="17"/>
      <c r="E202" s="28"/>
      <c r="F202" s="28"/>
      <c r="G202" s="19"/>
      <c r="H202" s="33"/>
      <c r="I202" s="30"/>
      <c r="J202" s="43" t="e">
        <f t="shared" si="3"/>
        <v>#DIV/0!</v>
      </c>
      <c r="K202" s="18"/>
      <c r="L202" s="18"/>
      <c r="M202" s="17"/>
    </row>
    <row r="203" spans="1:13">
      <c r="A203" s="42">
        <v>196</v>
      </c>
      <c r="B203" s="17"/>
      <c r="C203" s="17"/>
      <c r="D203" s="17"/>
      <c r="E203" s="28"/>
      <c r="F203" s="28"/>
      <c r="G203" s="19"/>
      <c r="H203" s="33"/>
      <c r="I203" s="30"/>
      <c r="J203" s="43" t="e">
        <f t="shared" ref="J203:J266" si="4">H203/I203</f>
        <v>#DIV/0!</v>
      </c>
      <c r="K203" s="18"/>
      <c r="L203" s="18"/>
      <c r="M203" s="17"/>
    </row>
    <row r="204" spans="1:13">
      <c r="A204" s="42">
        <v>197</v>
      </c>
      <c r="B204" s="17"/>
      <c r="C204" s="17"/>
      <c r="D204" s="17"/>
      <c r="E204" s="28"/>
      <c r="F204" s="28"/>
      <c r="G204" s="19"/>
      <c r="H204" s="33"/>
      <c r="I204" s="30"/>
      <c r="J204" s="9" t="e">
        <f t="shared" si="4"/>
        <v>#DIV/0!</v>
      </c>
      <c r="K204" s="18"/>
      <c r="L204" s="18"/>
      <c r="M204" s="17"/>
    </row>
    <row r="205" spans="1:13">
      <c r="A205">
        <v>198</v>
      </c>
      <c r="B205" s="17"/>
      <c r="C205" s="17"/>
      <c r="D205" s="17"/>
      <c r="E205" s="28"/>
      <c r="F205" s="28"/>
      <c r="G205" s="19"/>
      <c r="H205" s="33"/>
      <c r="I205" s="30"/>
      <c r="J205" s="43" t="e">
        <f t="shared" si="4"/>
        <v>#DIV/0!</v>
      </c>
      <c r="K205" s="18"/>
      <c r="L205" s="18"/>
      <c r="M205" s="17"/>
    </row>
    <row r="206" spans="1:13">
      <c r="A206">
        <v>199</v>
      </c>
      <c r="B206" s="17"/>
      <c r="C206" s="17"/>
      <c r="D206" s="17"/>
      <c r="E206" s="28"/>
      <c r="F206" s="28"/>
      <c r="G206" s="19"/>
      <c r="H206" s="33"/>
      <c r="I206" s="30"/>
      <c r="J206" s="43" t="e">
        <f t="shared" si="4"/>
        <v>#DIV/0!</v>
      </c>
      <c r="K206" s="18"/>
      <c r="L206" s="18"/>
      <c r="M206" s="17"/>
    </row>
    <row r="207" spans="1:13">
      <c r="A207">
        <v>200</v>
      </c>
      <c r="B207" s="17"/>
      <c r="C207" s="17"/>
      <c r="D207" s="17"/>
      <c r="E207" s="28"/>
      <c r="F207" s="28"/>
      <c r="G207" s="19"/>
      <c r="H207" s="33"/>
      <c r="I207" s="30"/>
      <c r="J207" s="9" t="e">
        <f t="shared" si="4"/>
        <v>#DIV/0!</v>
      </c>
      <c r="K207" s="18"/>
      <c r="L207" s="18"/>
      <c r="M207" s="17"/>
    </row>
    <row r="208" spans="1:13">
      <c r="A208">
        <v>201</v>
      </c>
      <c r="B208" s="17"/>
      <c r="C208" s="17"/>
      <c r="D208" s="17"/>
      <c r="E208" s="28"/>
      <c r="F208" s="28"/>
      <c r="G208" s="19"/>
      <c r="H208" s="33"/>
      <c r="I208" s="30"/>
      <c r="J208" s="9" t="e">
        <f t="shared" si="4"/>
        <v>#DIV/0!</v>
      </c>
      <c r="K208" s="18"/>
      <c r="L208" s="18"/>
      <c r="M208" s="17"/>
    </row>
    <row r="209" spans="1:13">
      <c r="A209">
        <v>202</v>
      </c>
      <c r="B209" s="17"/>
      <c r="C209" s="17"/>
      <c r="D209" s="17"/>
      <c r="E209" s="28"/>
      <c r="F209" s="28"/>
      <c r="G209" s="19"/>
      <c r="H209" s="33"/>
      <c r="I209" s="30"/>
      <c r="J209" s="9" t="e">
        <f t="shared" si="4"/>
        <v>#DIV/0!</v>
      </c>
      <c r="K209" s="18"/>
      <c r="L209" s="18"/>
      <c r="M209" s="17"/>
    </row>
    <row r="210" spans="1:13">
      <c r="A210">
        <v>203</v>
      </c>
      <c r="B210" s="17"/>
      <c r="C210" s="17"/>
      <c r="D210" s="17"/>
      <c r="E210" s="28"/>
      <c r="F210" s="28"/>
      <c r="G210" s="19"/>
      <c r="H210" s="33"/>
      <c r="I210" s="30"/>
      <c r="J210" s="9" t="e">
        <f t="shared" si="4"/>
        <v>#DIV/0!</v>
      </c>
      <c r="K210" s="18"/>
      <c r="L210" s="18"/>
      <c r="M210" s="17"/>
    </row>
    <row r="211" spans="1:13">
      <c r="A211">
        <v>204</v>
      </c>
      <c r="B211" s="17"/>
      <c r="C211" s="17"/>
      <c r="D211" s="17"/>
      <c r="E211" s="28"/>
      <c r="F211" s="28"/>
      <c r="G211" s="19"/>
      <c r="H211" s="33"/>
      <c r="I211" s="30"/>
      <c r="J211" s="43" t="e">
        <f t="shared" si="4"/>
        <v>#DIV/0!</v>
      </c>
      <c r="K211" s="18"/>
      <c r="L211" s="18"/>
      <c r="M211" s="17"/>
    </row>
    <row r="212" spans="1:13">
      <c r="A212">
        <v>205</v>
      </c>
      <c r="B212" s="17"/>
      <c r="C212" s="17"/>
      <c r="D212" s="17"/>
      <c r="E212" s="28"/>
      <c r="F212" s="28"/>
      <c r="G212" s="19"/>
      <c r="H212" s="33"/>
      <c r="I212" s="30"/>
      <c r="J212" s="43" t="e">
        <f t="shared" si="4"/>
        <v>#DIV/0!</v>
      </c>
      <c r="K212" s="18"/>
      <c r="L212" s="18"/>
      <c r="M212" s="17"/>
    </row>
    <row r="213" spans="1:13">
      <c r="A213" s="42">
        <v>206</v>
      </c>
      <c r="B213" s="17"/>
      <c r="C213" s="17"/>
      <c r="D213" s="17"/>
      <c r="E213" s="28"/>
      <c r="F213" s="28"/>
      <c r="G213" s="19"/>
      <c r="H213" s="33"/>
      <c r="I213" s="30"/>
      <c r="J213" s="9" t="e">
        <f t="shared" si="4"/>
        <v>#DIV/0!</v>
      </c>
      <c r="K213" s="18"/>
      <c r="L213" s="18"/>
      <c r="M213" s="17"/>
    </row>
    <row r="214" spans="1:13">
      <c r="A214" s="42">
        <v>207</v>
      </c>
      <c r="B214" s="17"/>
      <c r="C214" s="17"/>
      <c r="D214" s="17"/>
      <c r="E214" s="28"/>
      <c r="F214" s="28"/>
      <c r="G214" s="19"/>
      <c r="H214" s="33"/>
      <c r="I214" s="30"/>
      <c r="J214" s="43" t="e">
        <f t="shared" si="4"/>
        <v>#DIV/0!</v>
      </c>
      <c r="K214" s="18"/>
      <c r="L214" s="18"/>
      <c r="M214" s="17"/>
    </row>
    <row r="215" spans="1:13">
      <c r="A215">
        <v>208</v>
      </c>
      <c r="B215" s="17"/>
      <c r="C215" s="17"/>
      <c r="D215" s="17"/>
      <c r="E215" s="28"/>
      <c r="F215" s="28"/>
      <c r="G215" s="19"/>
      <c r="H215" s="33"/>
      <c r="I215" s="30"/>
      <c r="J215" s="43" t="e">
        <f t="shared" si="4"/>
        <v>#DIV/0!</v>
      </c>
      <c r="K215" s="18"/>
      <c r="L215" s="18"/>
      <c r="M215" s="17"/>
    </row>
    <row r="216" spans="1:13">
      <c r="A216">
        <v>209</v>
      </c>
      <c r="B216" s="17"/>
      <c r="C216" s="17"/>
      <c r="D216" s="17"/>
      <c r="E216" s="28"/>
      <c r="F216" s="28"/>
      <c r="G216" s="19"/>
      <c r="H216" s="33"/>
      <c r="I216" s="30"/>
      <c r="J216" s="9" t="e">
        <f t="shared" si="4"/>
        <v>#DIV/0!</v>
      </c>
      <c r="K216" s="18"/>
      <c r="L216" s="18"/>
      <c r="M216" s="17"/>
    </row>
    <row r="217" spans="1:13">
      <c r="A217">
        <v>210</v>
      </c>
      <c r="B217" s="17"/>
      <c r="C217" s="17"/>
      <c r="D217" s="17"/>
      <c r="E217" s="28"/>
      <c r="F217" s="28"/>
      <c r="G217" s="19"/>
      <c r="H217" s="33"/>
      <c r="I217" s="30"/>
      <c r="J217" s="9" t="e">
        <f t="shared" si="4"/>
        <v>#DIV/0!</v>
      </c>
      <c r="K217" s="18"/>
      <c r="L217" s="18"/>
      <c r="M217" s="17"/>
    </row>
    <row r="218" spans="1:13">
      <c r="A218">
        <v>211</v>
      </c>
      <c r="B218" s="17"/>
      <c r="C218" s="17"/>
      <c r="D218" s="17"/>
      <c r="E218" s="28"/>
      <c r="F218" s="28"/>
      <c r="G218" s="19"/>
      <c r="H218" s="33"/>
      <c r="I218" s="30"/>
      <c r="J218" s="9" t="e">
        <f t="shared" si="4"/>
        <v>#DIV/0!</v>
      </c>
      <c r="K218" s="18"/>
      <c r="L218" s="18"/>
      <c r="M218" s="17"/>
    </row>
    <row r="219" spans="1:13">
      <c r="A219">
        <v>212</v>
      </c>
      <c r="B219" s="17"/>
      <c r="C219" s="17"/>
      <c r="D219" s="17"/>
      <c r="E219" s="28"/>
      <c r="F219" s="28"/>
      <c r="G219" s="19"/>
      <c r="H219" s="33"/>
      <c r="I219" s="30"/>
      <c r="J219" s="9" t="e">
        <f t="shared" si="4"/>
        <v>#DIV/0!</v>
      </c>
      <c r="K219" s="18"/>
      <c r="L219" s="18"/>
      <c r="M219" s="17"/>
    </row>
    <row r="220" spans="1:13">
      <c r="A220">
        <v>213</v>
      </c>
      <c r="B220" s="17"/>
      <c r="C220" s="17"/>
      <c r="D220" s="17"/>
      <c r="E220" s="28"/>
      <c r="F220" s="28"/>
      <c r="G220" s="19"/>
      <c r="H220" s="33"/>
      <c r="I220" s="30"/>
      <c r="J220" s="43" t="e">
        <f t="shared" si="4"/>
        <v>#DIV/0!</v>
      </c>
      <c r="K220" s="18"/>
      <c r="L220" s="18"/>
      <c r="M220" s="17"/>
    </row>
    <row r="221" spans="1:13">
      <c r="A221">
        <v>214</v>
      </c>
      <c r="B221" s="17"/>
      <c r="C221" s="17"/>
      <c r="D221" s="17"/>
      <c r="E221" s="28"/>
      <c r="F221" s="28"/>
      <c r="G221" s="19"/>
      <c r="H221" s="33"/>
      <c r="I221" s="30"/>
      <c r="J221" s="43" t="e">
        <f t="shared" si="4"/>
        <v>#DIV/0!</v>
      </c>
      <c r="K221" s="18"/>
      <c r="L221" s="18"/>
      <c r="M221" s="17"/>
    </row>
    <row r="222" spans="1:13">
      <c r="A222">
        <v>215</v>
      </c>
      <c r="B222" s="17"/>
      <c r="C222" s="17"/>
      <c r="D222" s="17"/>
      <c r="E222" s="28"/>
      <c r="F222" s="28"/>
      <c r="G222" s="19"/>
      <c r="H222" s="33"/>
      <c r="I222" s="30"/>
      <c r="J222" s="9" t="e">
        <f t="shared" si="4"/>
        <v>#DIV/0!</v>
      </c>
      <c r="K222" s="18"/>
      <c r="L222" s="18"/>
      <c r="M222" s="17"/>
    </row>
    <row r="223" spans="1:13">
      <c r="A223" s="42">
        <v>216</v>
      </c>
      <c r="B223" s="17"/>
      <c r="C223" s="17"/>
      <c r="D223" s="17"/>
      <c r="E223" s="28"/>
      <c r="F223" s="28"/>
      <c r="G223" s="19"/>
      <c r="H223" s="33"/>
      <c r="I223" s="30"/>
      <c r="J223" s="43" t="e">
        <f t="shared" si="4"/>
        <v>#DIV/0!</v>
      </c>
      <c r="K223" s="18"/>
      <c r="L223" s="18"/>
      <c r="M223" s="17"/>
    </row>
    <row r="224" spans="1:13">
      <c r="A224" s="42">
        <v>217</v>
      </c>
      <c r="B224" s="17"/>
      <c r="C224" s="17"/>
      <c r="D224" s="17"/>
      <c r="E224" s="28"/>
      <c r="F224" s="28"/>
      <c r="G224" s="19"/>
      <c r="H224" s="33"/>
      <c r="I224" s="30"/>
      <c r="J224" s="43" t="e">
        <f t="shared" si="4"/>
        <v>#DIV/0!</v>
      </c>
      <c r="K224" s="18"/>
      <c r="L224" s="18"/>
      <c r="M224" s="17"/>
    </row>
    <row r="225" spans="1:13">
      <c r="A225">
        <v>218</v>
      </c>
      <c r="B225" s="17"/>
      <c r="C225" s="17"/>
      <c r="D225" s="17"/>
      <c r="E225" s="28"/>
      <c r="F225" s="28"/>
      <c r="G225" s="19"/>
      <c r="H225" s="33"/>
      <c r="I225" s="30"/>
      <c r="J225" s="9" t="e">
        <f t="shared" si="4"/>
        <v>#DIV/0!</v>
      </c>
      <c r="K225" s="18"/>
      <c r="L225" s="18"/>
      <c r="M225" s="17"/>
    </row>
    <row r="226" spans="1:13">
      <c r="A226">
        <v>219</v>
      </c>
      <c r="B226" s="17"/>
      <c r="C226" s="17"/>
      <c r="D226" s="17"/>
      <c r="E226" s="28"/>
      <c r="F226" s="28"/>
      <c r="G226" s="19"/>
      <c r="H226" s="33"/>
      <c r="I226" s="30"/>
      <c r="J226" s="9" t="e">
        <f t="shared" si="4"/>
        <v>#DIV/0!</v>
      </c>
      <c r="K226" s="18"/>
      <c r="L226" s="18"/>
      <c r="M226" s="17"/>
    </row>
    <row r="227" spans="1:13">
      <c r="A227">
        <v>220</v>
      </c>
      <c r="B227" s="17"/>
      <c r="C227" s="17"/>
      <c r="D227" s="17"/>
      <c r="E227" s="28"/>
      <c r="F227" s="28"/>
      <c r="G227" s="19"/>
      <c r="H227" s="33"/>
      <c r="I227" s="30"/>
      <c r="J227" s="9" t="e">
        <f t="shared" si="4"/>
        <v>#DIV/0!</v>
      </c>
      <c r="K227" s="18"/>
      <c r="L227" s="18"/>
      <c r="M227" s="17"/>
    </row>
    <row r="228" spans="1:13">
      <c r="A228">
        <v>221</v>
      </c>
      <c r="B228" s="17"/>
      <c r="C228" s="17"/>
      <c r="D228" s="17"/>
      <c r="E228" s="28"/>
      <c r="F228" s="28"/>
      <c r="G228" s="19"/>
      <c r="H228" s="33"/>
      <c r="I228" s="30"/>
      <c r="J228" s="9" t="e">
        <f t="shared" si="4"/>
        <v>#DIV/0!</v>
      </c>
      <c r="K228" s="18"/>
      <c r="L228" s="18"/>
      <c r="M228" s="17"/>
    </row>
    <row r="229" spans="1:13">
      <c r="A229">
        <v>222</v>
      </c>
      <c r="B229" s="17"/>
      <c r="C229" s="17"/>
      <c r="D229" s="17"/>
      <c r="E229" s="28"/>
      <c r="F229" s="28"/>
      <c r="G229" s="19"/>
      <c r="H229" s="33"/>
      <c r="I229" s="30"/>
      <c r="J229" s="43" t="e">
        <f t="shared" si="4"/>
        <v>#DIV/0!</v>
      </c>
      <c r="K229" s="18"/>
      <c r="L229" s="18"/>
      <c r="M229" s="17"/>
    </row>
    <row r="230" spans="1:13">
      <c r="A230">
        <v>223</v>
      </c>
      <c r="B230" s="17"/>
      <c r="C230" s="17"/>
      <c r="D230" s="17"/>
      <c r="E230" s="28"/>
      <c r="F230" s="28"/>
      <c r="G230" s="19"/>
      <c r="H230" s="33"/>
      <c r="I230" s="30"/>
      <c r="J230" s="43" t="e">
        <f t="shared" si="4"/>
        <v>#DIV/0!</v>
      </c>
      <c r="K230" s="18"/>
      <c r="L230" s="18"/>
      <c r="M230" s="17"/>
    </row>
    <row r="231" spans="1:13">
      <c r="A231">
        <v>224</v>
      </c>
      <c r="B231" s="17"/>
      <c r="C231" s="17"/>
      <c r="D231" s="17"/>
      <c r="E231" s="28"/>
      <c r="F231" s="28"/>
      <c r="G231" s="19"/>
      <c r="H231" s="33"/>
      <c r="I231" s="30"/>
      <c r="J231" s="9" t="e">
        <f t="shared" si="4"/>
        <v>#DIV/0!</v>
      </c>
      <c r="K231" s="18"/>
      <c r="L231" s="18"/>
      <c r="M231" s="17"/>
    </row>
    <row r="232" spans="1:13">
      <c r="A232">
        <v>225</v>
      </c>
      <c r="B232" s="17"/>
      <c r="C232" s="17"/>
      <c r="D232" s="17"/>
      <c r="E232" s="28"/>
      <c r="F232" s="28"/>
      <c r="G232" s="19"/>
      <c r="H232" s="33"/>
      <c r="I232" s="30"/>
      <c r="J232" s="43" t="e">
        <f t="shared" si="4"/>
        <v>#DIV/0!</v>
      </c>
      <c r="K232" s="18"/>
      <c r="L232" s="18"/>
      <c r="M232" s="17"/>
    </row>
    <row r="233" spans="1:13">
      <c r="A233" s="42">
        <v>226</v>
      </c>
      <c r="B233" s="17"/>
      <c r="C233" s="17"/>
      <c r="D233" s="17"/>
      <c r="E233" s="28"/>
      <c r="F233" s="28"/>
      <c r="G233" s="19"/>
      <c r="H233" s="33"/>
      <c r="I233" s="30"/>
      <c r="J233" s="43" t="e">
        <f t="shared" si="4"/>
        <v>#DIV/0!</v>
      </c>
      <c r="K233" s="18"/>
      <c r="L233" s="18"/>
      <c r="M233" s="17"/>
    </row>
    <row r="234" spans="1:13">
      <c r="A234" s="42">
        <v>227</v>
      </c>
      <c r="B234" s="17"/>
      <c r="C234" s="17"/>
      <c r="D234" s="17"/>
      <c r="E234" s="28"/>
      <c r="F234" s="28"/>
      <c r="G234" s="19"/>
      <c r="H234" s="33"/>
      <c r="I234" s="30"/>
      <c r="J234" s="9" t="e">
        <f t="shared" si="4"/>
        <v>#DIV/0!</v>
      </c>
      <c r="K234" s="18"/>
      <c r="L234" s="18"/>
      <c r="M234" s="17"/>
    </row>
    <row r="235" spans="1:13">
      <c r="A235">
        <v>228</v>
      </c>
      <c r="B235" s="17"/>
      <c r="C235" s="17"/>
      <c r="D235" s="17"/>
      <c r="E235" s="28"/>
      <c r="F235" s="28"/>
      <c r="G235" s="19"/>
      <c r="H235" s="33"/>
      <c r="I235" s="30"/>
      <c r="J235" s="9" t="e">
        <f t="shared" si="4"/>
        <v>#DIV/0!</v>
      </c>
      <c r="K235" s="18"/>
      <c r="L235" s="18"/>
      <c r="M235" s="17"/>
    </row>
    <row r="236" spans="1:13">
      <c r="A236">
        <v>229</v>
      </c>
      <c r="B236" s="17"/>
      <c r="C236" s="17"/>
      <c r="D236" s="17"/>
      <c r="E236" s="28"/>
      <c r="F236" s="28"/>
      <c r="G236" s="19"/>
      <c r="H236" s="33"/>
      <c r="I236" s="30"/>
      <c r="J236" s="9" t="e">
        <f t="shared" si="4"/>
        <v>#DIV/0!</v>
      </c>
      <c r="K236" s="18"/>
      <c r="L236" s="18"/>
      <c r="M236" s="17"/>
    </row>
    <row r="237" spans="1:13">
      <c r="A237">
        <v>230</v>
      </c>
      <c r="B237" s="17"/>
      <c r="C237" s="17"/>
      <c r="D237" s="17"/>
      <c r="E237" s="28"/>
      <c r="F237" s="28"/>
      <c r="G237" s="19"/>
      <c r="H237" s="33"/>
      <c r="I237" s="30"/>
      <c r="J237" s="9" t="e">
        <f t="shared" si="4"/>
        <v>#DIV/0!</v>
      </c>
      <c r="K237" s="18"/>
      <c r="L237" s="18"/>
      <c r="M237" s="17"/>
    </row>
    <row r="238" spans="1:13">
      <c r="A238">
        <v>231</v>
      </c>
      <c r="B238" s="17"/>
      <c r="C238" s="17"/>
      <c r="D238" s="17"/>
      <c r="E238" s="28"/>
      <c r="F238" s="28"/>
      <c r="G238" s="19"/>
      <c r="H238" s="33"/>
      <c r="I238" s="30"/>
      <c r="J238" s="43" t="e">
        <f t="shared" si="4"/>
        <v>#DIV/0!</v>
      </c>
      <c r="K238" s="18"/>
      <c r="L238" s="18"/>
      <c r="M238" s="17"/>
    </row>
    <row r="239" spans="1:13">
      <c r="A239">
        <v>232</v>
      </c>
      <c r="B239" s="17"/>
      <c r="C239" s="17"/>
      <c r="D239" s="17"/>
      <c r="E239" s="28"/>
      <c r="F239" s="28"/>
      <c r="G239" s="19"/>
      <c r="H239" s="33"/>
      <c r="I239" s="30"/>
      <c r="J239" s="43" t="e">
        <f t="shared" si="4"/>
        <v>#DIV/0!</v>
      </c>
      <c r="K239" s="18"/>
      <c r="L239" s="18"/>
      <c r="M239" s="17"/>
    </row>
    <row r="240" spans="1:13">
      <c r="A240">
        <v>233</v>
      </c>
      <c r="B240" s="17"/>
      <c r="C240" s="17"/>
      <c r="D240" s="17"/>
      <c r="E240" s="28"/>
      <c r="F240" s="28"/>
      <c r="G240" s="19"/>
      <c r="H240" s="33"/>
      <c r="I240" s="30"/>
      <c r="J240" s="9" t="e">
        <f t="shared" si="4"/>
        <v>#DIV/0!</v>
      </c>
      <c r="K240" s="18"/>
      <c r="L240" s="18"/>
      <c r="M240" s="17"/>
    </row>
    <row r="241" spans="1:13">
      <c r="A241">
        <v>234</v>
      </c>
      <c r="B241" s="17"/>
      <c r="C241" s="17"/>
      <c r="D241" s="17"/>
      <c r="E241" s="28"/>
      <c r="F241" s="28"/>
      <c r="G241" s="19"/>
      <c r="H241" s="33"/>
      <c r="I241" s="30"/>
      <c r="J241" s="43" t="e">
        <f t="shared" si="4"/>
        <v>#DIV/0!</v>
      </c>
      <c r="K241" s="18"/>
      <c r="L241" s="18"/>
      <c r="M241" s="17"/>
    </row>
    <row r="242" spans="1:13">
      <c r="A242">
        <v>235</v>
      </c>
      <c r="B242" s="17"/>
      <c r="C242" s="17"/>
      <c r="D242" s="17"/>
      <c r="E242" s="28"/>
      <c r="F242" s="28"/>
      <c r="G242" s="19"/>
      <c r="H242" s="33"/>
      <c r="I242" s="30"/>
      <c r="J242" s="43" t="e">
        <f t="shared" si="4"/>
        <v>#DIV/0!</v>
      </c>
      <c r="K242" s="18"/>
      <c r="L242" s="18"/>
      <c r="M242" s="17"/>
    </row>
    <row r="243" spans="1:13">
      <c r="A243" s="42">
        <v>236</v>
      </c>
      <c r="B243" s="17"/>
      <c r="C243" s="17"/>
      <c r="D243" s="17"/>
      <c r="E243" s="28"/>
      <c r="F243" s="28"/>
      <c r="G243" s="19"/>
      <c r="H243" s="33"/>
      <c r="I243" s="30"/>
      <c r="J243" s="9" t="e">
        <f t="shared" si="4"/>
        <v>#DIV/0!</v>
      </c>
      <c r="K243" s="18"/>
      <c r="L243" s="18"/>
      <c r="M243" s="17"/>
    </row>
    <row r="244" spans="1:13">
      <c r="A244" s="42">
        <v>237</v>
      </c>
      <c r="B244" s="17"/>
      <c r="C244" s="17"/>
      <c r="D244" s="17"/>
      <c r="E244" s="28"/>
      <c r="F244" s="28"/>
      <c r="G244" s="19"/>
      <c r="H244" s="33"/>
      <c r="I244" s="30"/>
      <c r="J244" s="9" t="e">
        <f t="shared" si="4"/>
        <v>#DIV/0!</v>
      </c>
      <c r="K244" s="18"/>
      <c r="L244" s="18"/>
      <c r="M244" s="17"/>
    </row>
    <row r="245" spans="1:13">
      <c r="A245">
        <v>238</v>
      </c>
      <c r="B245" s="17"/>
      <c r="C245" s="17"/>
      <c r="D245" s="17"/>
      <c r="E245" s="28"/>
      <c r="F245" s="28"/>
      <c r="G245" s="19"/>
      <c r="H245" s="33"/>
      <c r="I245" s="30"/>
      <c r="J245" s="9" t="e">
        <f t="shared" si="4"/>
        <v>#DIV/0!</v>
      </c>
      <c r="K245" s="18"/>
      <c r="L245" s="18"/>
      <c r="M245" s="17"/>
    </row>
    <row r="246" spans="1:13">
      <c r="A246">
        <v>239</v>
      </c>
      <c r="B246" s="17"/>
      <c r="C246" s="17"/>
      <c r="D246" s="17"/>
      <c r="E246" s="28"/>
      <c r="F246" s="28"/>
      <c r="G246" s="19"/>
      <c r="H246" s="33"/>
      <c r="I246" s="30"/>
      <c r="J246" s="9" t="e">
        <f t="shared" si="4"/>
        <v>#DIV/0!</v>
      </c>
      <c r="K246" s="18"/>
      <c r="L246" s="18"/>
      <c r="M246" s="17"/>
    </row>
    <row r="247" spans="1:13">
      <c r="A247">
        <v>240</v>
      </c>
      <c r="B247" s="17"/>
      <c r="C247" s="17"/>
      <c r="D247" s="17"/>
      <c r="E247" s="28"/>
      <c r="F247" s="28"/>
      <c r="G247" s="19"/>
      <c r="H247" s="33"/>
      <c r="I247" s="30"/>
      <c r="J247" s="43" t="e">
        <f t="shared" si="4"/>
        <v>#DIV/0!</v>
      </c>
      <c r="K247" s="18"/>
      <c r="L247" s="18"/>
      <c r="M247" s="17"/>
    </row>
    <row r="248" spans="1:13">
      <c r="A248">
        <v>241</v>
      </c>
      <c r="B248" s="17"/>
      <c r="C248" s="17"/>
      <c r="D248" s="17"/>
      <c r="E248" s="28"/>
      <c r="F248" s="28"/>
      <c r="G248" s="19"/>
      <c r="H248" s="33"/>
      <c r="I248" s="30"/>
      <c r="J248" s="43" t="e">
        <f t="shared" si="4"/>
        <v>#DIV/0!</v>
      </c>
      <c r="K248" s="18"/>
      <c r="L248" s="18"/>
      <c r="M248" s="17"/>
    </row>
    <row r="249" spans="1:13">
      <c r="A249">
        <v>242</v>
      </c>
      <c r="B249" s="17"/>
      <c r="C249" s="17"/>
      <c r="D249" s="17"/>
      <c r="E249" s="28"/>
      <c r="F249" s="28"/>
      <c r="G249" s="19"/>
      <c r="H249" s="33"/>
      <c r="I249" s="30"/>
      <c r="J249" s="9" t="e">
        <f t="shared" si="4"/>
        <v>#DIV/0!</v>
      </c>
      <c r="K249" s="18"/>
      <c r="L249" s="18"/>
      <c r="M249" s="17"/>
    </row>
    <row r="250" spans="1:13">
      <c r="A250">
        <v>243</v>
      </c>
      <c r="B250" s="17"/>
      <c r="C250" s="17"/>
      <c r="D250" s="17"/>
      <c r="E250" s="28"/>
      <c r="F250" s="28"/>
      <c r="G250" s="19"/>
      <c r="H250" s="33"/>
      <c r="I250" s="30"/>
      <c r="J250" s="43" t="e">
        <f t="shared" si="4"/>
        <v>#DIV/0!</v>
      </c>
      <c r="K250" s="18"/>
      <c r="L250" s="18"/>
      <c r="M250" s="17"/>
    </row>
    <row r="251" spans="1:13">
      <c r="A251">
        <v>244</v>
      </c>
      <c r="B251" s="17"/>
      <c r="C251" s="17"/>
      <c r="D251" s="17"/>
      <c r="E251" s="28"/>
      <c r="F251" s="28"/>
      <c r="G251" s="19"/>
      <c r="H251" s="33"/>
      <c r="I251" s="30"/>
      <c r="J251" s="43" t="e">
        <f t="shared" si="4"/>
        <v>#DIV/0!</v>
      </c>
      <c r="K251" s="18"/>
      <c r="L251" s="18"/>
      <c r="M251" s="17"/>
    </row>
    <row r="252" spans="1:13">
      <c r="A252">
        <v>245</v>
      </c>
      <c r="B252" s="17"/>
      <c r="C252" s="17"/>
      <c r="D252" s="17"/>
      <c r="E252" s="28"/>
      <c r="F252" s="28"/>
      <c r="G252" s="19"/>
      <c r="H252" s="33"/>
      <c r="I252" s="30"/>
      <c r="J252" s="9" t="e">
        <f t="shared" si="4"/>
        <v>#DIV/0!</v>
      </c>
      <c r="K252" s="18"/>
      <c r="L252" s="18"/>
      <c r="M252" s="17"/>
    </row>
    <row r="253" spans="1:13">
      <c r="A253" s="42">
        <v>246</v>
      </c>
      <c r="B253" s="17"/>
      <c r="C253" s="17"/>
      <c r="D253" s="17"/>
      <c r="E253" s="28"/>
      <c r="F253" s="28"/>
      <c r="G253" s="19"/>
      <c r="H253" s="33"/>
      <c r="I253" s="30"/>
      <c r="J253" s="9" t="e">
        <f t="shared" si="4"/>
        <v>#DIV/0!</v>
      </c>
      <c r="K253" s="18"/>
      <c r="L253" s="18"/>
      <c r="M253" s="17"/>
    </row>
    <row r="254" spans="1:13">
      <c r="A254" s="42">
        <v>247</v>
      </c>
      <c r="B254" s="17"/>
      <c r="C254" s="17"/>
      <c r="D254" s="17"/>
      <c r="E254" s="28"/>
      <c r="F254" s="28"/>
      <c r="G254" s="19"/>
      <c r="H254" s="33"/>
      <c r="I254" s="30"/>
      <c r="J254" s="9" t="e">
        <f t="shared" si="4"/>
        <v>#DIV/0!</v>
      </c>
      <c r="K254" s="18"/>
      <c r="L254" s="18"/>
      <c r="M254" s="17"/>
    </row>
    <row r="255" spans="1:13">
      <c r="A255">
        <v>248</v>
      </c>
      <c r="B255" s="17"/>
      <c r="C255" s="17"/>
      <c r="D255" s="17"/>
      <c r="E255" s="28"/>
      <c r="F255" s="28"/>
      <c r="G255" s="19"/>
      <c r="H255" s="33"/>
      <c r="I255" s="30"/>
      <c r="J255" s="9" t="e">
        <f t="shared" si="4"/>
        <v>#DIV/0!</v>
      </c>
      <c r="K255" s="18"/>
      <c r="L255" s="18"/>
      <c r="M255" s="17"/>
    </row>
    <row r="256" spans="1:13">
      <c r="A256">
        <v>249</v>
      </c>
      <c r="B256" s="17"/>
      <c r="C256" s="17"/>
      <c r="D256" s="17"/>
      <c r="E256" s="28"/>
      <c r="F256" s="28"/>
      <c r="G256" s="19"/>
      <c r="H256" s="33"/>
      <c r="I256" s="30"/>
      <c r="J256" s="43" t="e">
        <f t="shared" si="4"/>
        <v>#DIV/0!</v>
      </c>
      <c r="K256" s="18"/>
      <c r="L256" s="18"/>
      <c r="M256" s="17"/>
    </row>
    <row r="257" spans="1:13">
      <c r="A257">
        <v>250</v>
      </c>
      <c r="B257" s="17"/>
      <c r="C257" s="17"/>
      <c r="D257" s="17"/>
      <c r="E257" s="28"/>
      <c r="F257" s="28"/>
      <c r="G257" s="19"/>
      <c r="H257" s="33"/>
      <c r="I257" s="30"/>
      <c r="J257" s="43" t="e">
        <f t="shared" si="4"/>
        <v>#DIV/0!</v>
      </c>
      <c r="K257" s="18"/>
      <c r="L257" s="18"/>
      <c r="M257" s="17"/>
    </row>
    <row r="258" spans="1:13">
      <c r="A258">
        <v>251</v>
      </c>
      <c r="B258" s="17"/>
      <c r="C258" s="17"/>
      <c r="D258" s="17"/>
      <c r="E258" s="28"/>
      <c r="F258" s="28"/>
      <c r="G258" s="19"/>
      <c r="H258" s="33"/>
      <c r="I258" s="30"/>
      <c r="J258" s="9" t="e">
        <f t="shared" si="4"/>
        <v>#DIV/0!</v>
      </c>
      <c r="K258" s="18"/>
      <c r="L258" s="18"/>
      <c r="M258" s="17"/>
    </row>
    <row r="259" spans="1:13">
      <c r="A259">
        <v>252</v>
      </c>
      <c r="B259" s="17"/>
      <c r="C259" s="17"/>
      <c r="D259" s="17"/>
      <c r="E259" s="28"/>
      <c r="F259" s="28"/>
      <c r="G259" s="19"/>
      <c r="H259" s="33"/>
      <c r="I259" s="30"/>
      <c r="J259" s="43" t="e">
        <f t="shared" si="4"/>
        <v>#DIV/0!</v>
      </c>
      <c r="K259" s="18"/>
      <c r="L259" s="18"/>
      <c r="M259" s="17"/>
    </row>
    <row r="260" spans="1:13">
      <c r="A260">
        <v>253</v>
      </c>
      <c r="B260" s="17"/>
      <c r="C260" s="17"/>
      <c r="D260" s="17"/>
      <c r="E260" s="28"/>
      <c r="F260" s="28"/>
      <c r="G260" s="19"/>
      <c r="H260" s="33"/>
      <c r="I260" s="30"/>
      <c r="J260" s="43" t="e">
        <f t="shared" si="4"/>
        <v>#DIV/0!</v>
      </c>
      <c r="K260" s="18"/>
      <c r="L260" s="18"/>
      <c r="M260" s="17"/>
    </row>
    <row r="261" spans="1:13">
      <c r="A261">
        <v>254</v>
      </c>
      <c r="B261" s="17"/>
      <c r="C261" s="17"/>
      <c r="D261" s="17"/>
      <c r="E261" s="28"/>
      <c r="F261" s="28"/>
      <c r="G261" s="19"/>
      <c r="H261" s="33"/>
      <c r="I261" s="30"/>
      <c r="J261" s="9" t="e">
        <f t="shared" si="4"/>
        <v>#DIV/0!</v>
      </c>
      <c r="K261" s="18"/>
      <c r="L261" s="18"/>
      <c r="M261" s="17"/>
    </row>
    <row r="262" spans="1:13">
      <c r="A262">
        <v>255</v>
      </c>
      <c r="B262" s="17"/>
      <c r="C262" s="17"/>
      <c r="D262" s="17"/>
      <c r="E262" s="28"/>
      <c r="F262" s="28"/>
      <c r="G262" s="19"/>
      <c r="H262" s="33"/>
      <c r="I262" s="30"/>
      <c r="J262" s="9" t="e">
        <f t="shared" si="4"/>
        <v>#DIV/0!</v>
      </c>
      <c r="K262" s="18"/>
      <c r="L262" s="18"/>
      <c r="M262" s="17"/>
    </row>
    <row r="263" spans="1:13">
      <c r="A263" s="42">
        <v>256</v>
      </c>
      <c r="B263" s="17"/>
      <c r="C263" s="17"/>
      <c r="D263" s="17"/>
      <c r="E263" s="28"/>
      <c r="F263" s="28"/>
      <c r="G263" s="19"/>
      <c r="H263" s="33"/>
      <c r="I263" s="30"/>
      <c r="J263" s="9" t="e">
        <f t="shared" si="4"/>
        <v>#DIV/0!</v>
      </c>
      <c r="K263" s="18"/>
      <c r="L263" s="18"/>
      <c r="M263" s="17"/>
    </row>
    <row r="264" spans="1:13">
      <c r="A264" s="42">
        <v>257</v>
      </c>
      <c r="B264" s="17"/>
      <c r="C264" s="17"/>
      <c r="D264" s="17"/>
      <c r="E264" s="28"/>
      <c r="F264" s="28"/>
      <c r="G264" s="19"/>
      <c r="H264" s="33"/>
      <c r="I264" s="30"/>
      <c r="J264" s="9" t="e">
        <f t="shared" si="4"/>
        <v>#DIV/0!</v>
      </c>
      <c r="K264" s="18"/>
      <c r="L264" s="18"/>
      <c r="M264" s="17"/>
    </row>
    <row r="265" spans="1:13">
      <c r="A265">
        <v>258</v>
      </c>
      <c r="B265" s="17"/>
      <c r="C265" s="17"/>
      <c r="D265" s="17"/>
      <c r="E265" s="28"/>
      <c r="F265" s="28"/>
      <c r="G265" s="19"/>
      <c r="H265" s="33"/>
      <c r="I265" s="30"/>
      <c r="J265" s="43" t="e">
        <f t="shared" si="4"/>
        <v>#DIV/0!</v>
      </c>
      <c r="K265" s="18"/>
      <c r="L265" s="18"/>
      <c r="M265" s="17"/>
    </row>
    <row r="266" spans="1:13">
      <c r="A266">
        <v>259</v>
      </c>
      <c r="B266" s="17"/>
      <c r="C266" s="17"/>
      <c r="D266" s="17"/>
      <c r="E266" s="28"/>
      <c r="F266" s="28"/>
      <c r="G266" s="19"/>
      <c r="H266" s="33"/>
      <c r="I266" s="30"/>
      <c r="J266" s="43" t="e">
        <f t="shared" si="4"/>
        <v>#DIV/0!</v>
      </c>
      <c r="K266" s="18"/>
      <c r="L266" s="18"/>
      <c r="M266" s="17"/>
    </row>
    <row r="267" spans="1:13">
      <c r="A267">
        <v>260</v>
      </c>
      <c r="B267" s="17"/>
      <c r="C267" s="17"/>
      <c r="D267" s="17"/>
      <c r="E267" s="28"/>
      <c r="F267" s="28"/>
      <c r="G267" s="19"/>
      <c r="H267" s="33"/>
      <c r="I267" s="30"/>
      <c r="J267" s="9" t="e">
        <f t="shared" ref="J267:J330" si="5">H267/I267</f>
        <v>#DIV/0!</v>
      </c>
      <c r="K267" s="18"/>
      <c r="L267" s="18"/>
      <c r="M267" s="17"/>
    </row>
    <row r="268" spans="1:13">
      <c r="A268">
        <v>261</v>
      </c>
      <c r="B268" s="17"/>
      <c r="C268" s="17"/>
      <c r="D268" s="17"/>
      <c r="E268" s="28"/>
      <c r="F268" s="28"/>
      <c r="G268" s="19"/>
      <c r="H268" s="33"/>
      <c r="I268" s="30"/>
      <c r="J268" s="43" t="e">
        <f t="shared" si="5"/>
        <v>#DIV/0!</v>
      </c>
      <c r="K268" s="18"/>
      <c r="L268" s="18"/>
      <c r="M268" s="17"/>
    </row>
    <row r="269" spans="1:13">
      <c r="A269">
        <v>262</v>
      </c>
      <c r="B269" s="17"/>
      <c r="C269" s="17"/>
      <c r="D269" s="17"/>
      <c r="E269" s="28"/>
      <c r="F269" s="28"/>
      <c r="G269" s="19"/>
      <c r="H269" s="33"/>
      <c r="I269" s="30"/>
      <c r="J269" s="43" t="e">
        <f t="shared" si="5"/>
        <v>#DIV/0!</v>
      </c>
      <c r="K269" s="18"/>
      <c r="L269" s="18"/>
      <c r="M269" s="17"/>
    </row>
    <row r="270" spans="1:13">
      <c r="A270">
        <v>263</v>
      </c>
      <c r="B270" s="17"/>
      <c r="C270" s="17"/>
      <c r="D270" s="17"/>
      <c r="E270" s="28"/>
      <c r="F270" s="28"/>
      <c r="G270" s="19"/>
      <c r="H270" s="33"/>
      <c r="I270" s="30"/>
      <c r="J270" s="9" t="e">
        <f t="shared" si="5"/>
        <v>#DIV/0!</v>
      </c>
      <c r="K270" s="18"/>
      <c r="L270" s="18"/>
      <c r="M270" s="17"/>
    </row>
    <row r="271" spans="1:13">
      <c r="A271">
        <v>264</v>
      </c>
      <c r="B271" s="17"/>
      <c r="C271" s="17"/>
      <c r="D271" s="17"/>
      <c r="E271" s="28"/>
      <c r="F271" s="28"/>
      <c r="G271" s="19"/>
      <c r="H271" s="33"/>
      <c r="I271" s="30"/>
      <c r="J271" s="9" t="e">
        <f t="shared" si="5"/>
        <v>#DIV/0!</v>
      </c>
      <c r="K271" s="18"/>
      <c r="L271" s="18"/>
      <c r="M271" s="17"/>
    </row>
    <row r="272" spans="1:13">
      <c r="A272">
        <v>265</v>
      </c>
      <c r="B272" s="17"/>
      <c r="C272" s="17"/>
      <c r="D272" s="17"/>
      <c r="E272" s="28"/>
      <c r="F272" s="28"/>
      <c r="G272" s="19"/>
      <c r="H272" s="33"/>
      <c r="I272" s="30"/>
      <c r="J272" s="9" t="e">
        <f t="shared" si="5"/>
        <v>#DIV/0!</v>
      </c>
      <c r="K272" s="18"/>
      <c r="L272" s="18"/>
      <c r="M272" s="17"/>
    </row>
    <row r="273" spans="1:13">
      <c r="A273" s="42">
        <v>266</v>
      </c>
      <c r="B273" s="17"/>
      <c r="C273" s="17"/>
      <c r="D273" s="17"/>
      <c r="E273" s="28"/>
      <c r="F273" s="28"/>
      <c r="G273" s="19"/>
      <c r="H273" s="33"/>
      <c r="I273" s="30"/>
      <c r="J273" s="9" t="e">
        <f t="shared" si="5"/>
        <v>#DIV/0!</v>
      </c>
      <c r="K273" s="18"/>
      <c r="L273" s="18"/>
      <c r="M273" s="17"/>
    </row>
    <row r="274" spans="1:13">
      <c r="A274" s="42">
        <v>267</v>
      </c>
      <c r="B274" s="17"/>
      <c r="C274" s="17"/>
      <c r="D274" s="17"/>
      <c r="E274" s="28"/>
      <c r="F274" s="28"/>
      <c r="G274" s="19"/>
      <c r="H274" s="33"/>
      <c r="I274" s="30"/>
      <c r="J274" s="43" t="e">
        <f t="shared" si="5"/>
        <v>#DIV/0!</v>
      </c>
      <c r="K274" s="18"/>
      <c r="L274" s="18"/>
      <c r="M274" s="17"/>
    </row>
    <row r="275" spans="1:13">
      <c r="A275">
        <v>268</v>
      </c>
      <c r="B275" s="17"/>
      <c r="C275" s="17"/>
      <c r="D275" s="17"/>
      <c r="E275" s="28"/>
      <c r="F275" s="28"/>
      <c r="G275" s="19"/>
      <c r="H275" s="33"/>
      <c r="I275" s="30"/>
      <c r="J275" s="43" t="e">
        <f t="shared" si="5"/>
        <v>#DIV/0!</v>
      </c>
      <c r="K275" s="18"/>
      <c r="L275" s="18"/>
      <c r="M275" s="17"/>
    </row>
    <row r="276" spans="1:13">
      <c r="A276">
        <v>269</v>
      </c>
      <c r="B276" s="17"/>
      <c r="C276" s="17"/>
      <c r="D276" s="17"/>
      <c r="E276" s="28"/>
      <c r="F276" s="28"/>
      <c r="G276" s="19"/>
      <c r="H276" s="33"/>
      <c r="I276" s="30"/>
      <c r="J276" s="9" t="e">
        <f t="shared" si="5"/>
        <v>#DIV/0!</v>
      </c>
      <c r="K276" s="18"/>
      <c r="L276" s="18"/>
      <c r="M276" s="17"/>
    </row>
    <row r="277" spans="1:13">
      <c r="A277">
        <v>270</v>
      </c>
      <c r="B277" s="17"/>
      <c r="C277" s="17"/>
      <c r="D277" s="17"/>
      <c r="E277" s="28"/>
      <c r="F277" s="28"/>
      <c r="G277" s="19"/>
      <c r="H277" s="33"/>
      <c r="I277" s="30"/>
      <c r="J277" s="43" t="e">
        <f t="shared" si="5"/>
        <v>#DIV/0!</v>
      </c>
      <c r="K277" s="18"/>
      <c r="L277" s="18"/>
      <c r="M277" s="17"/>
    </row>
    <row r="278" spans="1:13">
      <c r="A278">
        <v>271</v>
      </c>
      <c r="B278" s="17"/>
      <c r="C278" s="17"/>
      <c r="D278" s="17"/>
      <c r="E278" s="28"/>
      <c r="F278" s="28"/>
      <c r="G278" s="19"/>
      <c r="H278" s="33"/>
      <c r="I278" s="30"/>
      <c r="J278" s="43" t="e">
        <f t="shared" si="5"/>
        <v>#DIV/0!</v>
      </c>
      <c r="K278" s="18"/>
      <c r="L278" s="18"/>
      <c r="M278" s="17"/>
    </row>
    <row r="279" spans="1:13">
      <c r="A279">
        <v>272</v>
      </c>
      <c r="B279" s="17"/>
      <c r="C279" s="17"/>
      <c r="D279" s="17"/>
      <c r="E279" s="28"/>
      <c r="F279" s="28"/>
      <c r="G279" s="19"/>
      <c r="H279" s="33"/>
      <c r="I279" s="30"/>
      <c r="J279" s="9" t="e">
        <f t="shared" si="5"/>
        <v>#DIV/0!</v>
      </c>
      <c r="K279" s="18"/>
      <c r="L279" s="18"/>
      <c r="M279" s="17"/>
    </row>
    <row r="280" spans="1:13">
      <c r="A280">
        <v>273</v>
      </c>
      <c r="B280" s="17"/>
      <c r="C280" s="17"/>
      <c r="D280" s="17"/>
      <c r="E280" s="28"/>
      <c r="F280" s="28"/>
      <c r="G280" s="19"/>
      <c r="H280" s="33"/>
      <c r="I280" s="30"/>
      <c r="J280" s="9" t="e">
        <f t="shared" si="5"/>
        <v>#DIV/0!</v>
      </c>
      <c r="K280" s="18"/>
      <c r="L280" s="18"/>
      <c r="M280" s="17"/>
    </row>
    <row r="281" spans="1:13">
      <c r="A281">
        <v>274</v>
      </c>
      <c r="B281" s="17"/>
      <c r="C281" s="17"/>
      <c r="D281" s="17"/>
      <c r="E281" s="28"/>
      <c r="F281" s="28"/>
      <c r="G281" s="19"/>
      <c r="H281" s="33"/>
      <c r="I281" s="30"/>
      <c r="J281" s="9" t="e">
        <f t="shared" si="5"/>
        <v>#DIV/0!</v>
      </c>
      <c r="K281" s="18"/>
      <c r="L281" s="18"/>
      <c r="M281" s="17"/>
    </row>
    <row r="282" spans="1:13">
      <c r="A282">
        <v>275</v>
      </c>
      <c r="B282" s="17"/>
      <c r="C282" s="17"/>
      <c r="D282" s="17"/>
      <c r="E282" s="28"/>
      <c r="F282" s="28"/>
      <c r="G282" s="19"/>
      <c r="H282" s="33"/>
      <c r="I282" s="30"/>
      <c r="J282" s="9" t="e">
        <f t="shared" si="5"/>
        <v>#DIV/0!</v>
      </c>
      <c r="K282" s="18"/>
      <c r="L282" s="18"/>
      <c r="M282" s="17"/>
    </row>
    <row r="283" spans="1:13">
      <c r="A283" s="42">
        <v>276</v>
      </c>
      <c r="B283" s="17"/>
      <c r="C283" s="17"/>
      <c r="D283" s="17"/>
      <c r="E283" s="28"/>
      <c r="F283" s="28"/>
      <c r="G283" s="19"/>
      <c r="H283" s="33"/>
      <c r="I283" s="30"/>
      <c r="J283" s="43" t="e">
        <f t="shared" si="5"/>
        <v>#DIV/0!</v>
      </c>
      <c r="K283" s="18"/>
      <c r="L283" s="18"/>
      <c r="M283" s="17"/>
    </row>
    <row r="284" spans="1:13">
      <c r="A284" s="42">
        <v>277</v>
      </c>
      <c r="B284" s="17"/>
      <c r="C284" s="17"/>
      <c r="D284" s="17"/>
      <c r="E284" s="28"/>
      <c r="F284" s="28"/>
      <c r="G284" s="19"/>
      <c r="H284" s="33"/>
      <c r="I284" s="30"/>
      <c r="J284" s="43" t="e">
        <f t="shared" si="5"/>
        <v>#DIV/0!</v>
      </c>
      <c r="K284" s="18"/>
      <c r="L284" s="18"/>
      <c r="M284" s="17"/>
    </row>
    <row r="285" spans="1:13">
      <c r="A285">
        <v>278</v>
      </c>
      <c r="B285" s="17"/>
      <c r="C285" s="17"/>
      <c r="D285" s="17"/>
      <c r="E285" s="28"/>
      <c r="F285" s="28"/>
      <c r="G285" s="19"/>
      <c r="H285" s="33"/>
      <c r="I285" s="30"/>
      <c r="J285" s="9" t="e">
        <f t="shared" si="5"/>
        <v>#DIV/0!</v>
      </c>
      <c r="K285" s="18"/>
      <c r="L285" s="18"/>
      <c r="M285" s="17"/>
    </row>
    <row r="286" spans="1:13">
      <c r="A286">
        <v>279</v>
      </c>
      <c r="B286" s="17"/>
      <c r="C286" s="17"/>
      <c r="D286" s="17"/>
      <c r="E286" s="28"/>
      <c r="F286" s="28"/>
      <c r="G286" s="19"/>
      <c r="H286" s="33"/>
      <c r="I286" s="30"/>
      <c r="J286" s="43" t="e">
        <f t="shared" si="5"/>
        <v>#DIV/0!</v>
      </c>
      <c r="K286" s="18"/>
      <c r="L286" s="18"/>
      <c r="M286" s="17"/>
    </row>
    <row r="287" spans="1:13">
      <c r="A287">
        <v>280</v>
      </c>
      <c r="B287" s="17"/>
      <c r="C287" s="17"/>
      <c r="D287" s="17"/>
      <c r="E287" s="28"/>
      <c r="F287" s="28"/>
      <c r="G287" s="19"/>
      <c r="H287" s="33"/>
      <c r="I287" s="30"/>
      <c r="J287" s="43" t="e">
        <f t="shared" si="5"/>
        <v>#DIV/0!</v>
      </c>
      <c r="K287" s="18"/>
      <c r="L287" s="18"/>
      <c r="M287" s="17"/>
    </row>
    <row r="288" spans="1:13">
      <c r="A288">
        <v>281</v>
      </c>
      <c r="B288" s="17"/>
      <c r="C288" s="17"/>
      <c r="D288" s="17"/>
      <c r="E288" s="28"/>
      <c r="F288" s="28"/>
      <c r="G288" s="19"/>
      <c r="H288" s="33"/>
      <c r="I288" s="30"/>
      <c r="J288" s="9" t="e">
        <f t="shared" si="5"/>
        <v>#DIV/0!</v>
      </c>
      <c r="K288" s="18"/>
      <c r="L288" s="18"/>
      <c r="M288" s="17"/>
    </row>
    <row r="289" spans="1:13">
      <c r="A289">
        <v>282</v>
      </c>
      <c r="B289" s="17"/>
      <c r="C289" s="17"/>
      <c r="D289" s="17"/>
      <c r="E289" s="28"/>
      <c r="F289" s="28"/>
      <c r="G289" s="19"/>
      <c r="H289" s="33"/>
      <c r="I289" s="30"/>
      <c r="J289" s="9" t="e">
        <f t="shared" si="5"/>
        <v>#DIV/0!</v>
      </c>
      <c r="K289" s="18"/>
      <c r="L289" s="18"/>
      <c r="M289" s="17"/>
    </row>
    <row r="290" spans="1:13">
      <c r="A290">
        <v>283</v>
      </c>
      <c r="B290" s="17"/>
      <c r="C290" s="17"/>
      <c r="D290" s="17"/>
      <c r="E290" s="28"/>
      <c r="F290" s="28"/>
      <c r="G290" s="19"/>
      <c r="H290" s="33"/>
      <c r="I290" s="30"/>
      <c r="J290" s="9" t="e">
        <f t="shared" si="5"/>
        <v>#DIV/0!</v>
      </c>
      <c r="K290" s="18"/>
      <c r="L290" s="18"/>
      <c r="M290" s="17"/>
    </row>
    <row r="291" spans="1:13">
      <c r="A291">
        <v>284</v>
      </c>
      <c r="B291" s="17"/>
      <c r="C291" s="17"/>
      <c r="D291" s="17"/>
      <c r="E291" s="28"/>
      <c r="F291" s="28"/>
      <c r="G291" s="19"/>
      <c r="H291" s="33"/>
      <c r="I291" s="30"/>
      <c r="J291" s="9" t="e">
        <f t="shared" si="5"/>
        <v>#DIV/0!</v>
      </c>
      <c r="K291" s="18"/>
      <c r="L291" s="18"/>
      <c r="M291" s="17"/>
    </row>
    <row r="292" spans="1:13">
      <c r="A292">
        <v>285</v>
      </c>
      <c r="B292" s="17"/>
      <c r="C292" s="17"/>
      <c r="D292" s="17"/>
      <c r="E292" s="28"/>
      <c r="F292" s="28"/>
      <c r="G292" s="19"/>
      <c r="H292" s="33"/>
      <c r="I292" s="30"/>
      <c r="J292" s="43" t="e">
        <f t="shared" si="5"/>
        <v>#DIV/0!</v>
      </c>
      <c r="K292" s="18"/>
      <c r="L292" s="18"/>
      <c r="M292" s="17"/>
    </row>
    <row r="293" spans="1:13">
      <c r="A293" s="42">
        <v>286</v>
      </c>
      <c r="B293" s="17"/>
      <c r="C293" s="17"/>
      <c r="D293" s="17"/>
      <c r="E293" s="28"/>
      <c r="F293" s="28"/>
      <c r="G293" s="19"/>
      <c r="H293" s="33"/>
      <c r="I293" s="30"/>
      <c r="J293" s="43" t="e">
        <f t="shared" si="5"/>
        <v>#DIV/0!</v>
      </c>
      <c r="K293" s="18"/>
      <c r="L293" s="18"/>
      <c r="M293" s="17"/>
    </row>
    <row r="294" spans="1:13">
      <c r="A294" s="42">
        <v>287</v>
      </c>
      <c r="B294" s="17"/>
      <c r="C294" s="17"/>
      <c r="D294" s="17"/>
      <c r="E294" s="28"/>
      <c r="F294" s="28"/>
      <c r="G294" s="19"/>
      <c r="H294" s="33"/>
      <c r="I294" s="30"/>
      <c r="J294" s="9" t="e">
        <f t="shared" si="5"/>
        <v>#DIV/0!</v>
      </c>
      <c r="K294" s="18"/>
      <c r="L294" s="18"/>
      <c r="M294" s="17"/>
    </row>
    <row r="295" spans="1:13">
      <c r="A295">
        <v>288</v>
      </c>
      <c r="B295" s="17"/>
      <c r="C295" s="17"/>
      <c r="D295" s="17"/>
      <c r="E295" s="28"/>
      <c r="F295" s="28"/>
      <c r="G295" s="19"/>
      <c r="H295" s="33"/>
      <c r="I295" s="30"/>
      <c r="J295" s="43" t="e">
        <f t="shared" si="5"/>
        <v>#DIV/0!</v>
      </c>
      <c r="K295" s="18"/>
      <c r="L295" s="18"/>
      <c r="M295" s="17"/>
    </row>
    <row r="296" spans="1:13">
      <c r="A296">
        <v>289</v>
      </c>
      <c r="B296" s="17"/>
      <c r="C296" s="17"/>
      <c r="D296" s="17"/>
      <c r="E296" s="28"/>
      <c r="F296" s="28"/>
      <c r="G296" s="19"/>
      <c r="H296" s="33"/>
      <c r="I296" s="30"/>
      <c r="J296" s="43" t="e">
        <f t="shared" si="5"/>
        <v>#DIV/0!</v>
      </c>
      <c r="K296" s="18"/>
      <c r="L296" s="18"/>
      <c r="M296" s="17"/>
    </row>
    <row r="297" spans="1:13">
      <c r="A297">
        <v>290</v>
      </c>
      <c r="B297" s="17"/>
      <c r="C297" s="17"/>
      <c r="D297" s="17"/>
      <c r="E297" s="28"/>
      <c r="F297" s="28"/>
      <c r="G297" s="19"/>
      <c r="H297" s="33"/>
      <c r="I297" s="30"/>
      <c r="J297" s="9" t="e">
        <f t="shared" si="5"/>
        <v>#DIV/0!</v>
      </c>
      <c r="K297" s="18"/>
      <c r="L297" s="18"/>
      <c r="M297" s="17"/>
    </row>
    <row r="298" spans="1:13">
      <c r="A298">
        <v>291</v>
      </c>
      <c r="B298" s="17"/>
      <c r="C298" s="17"/>
      <c r="D298" s="17"/>
      <c r="E298" s="28"/>
      <c r="F298" s="28"/>
      <c r="G298" s="19"/>
      <c r="H298" s="33"/>
      <c r="I298" s="30"/>
      <c r="J298" s="9" t="e">
        <f t="shared" si="5"/>
        <v>#DIV/0!</v>
      </c>
      <c r="K298" s="18"/>
      <c r="L298" s="18"/>
      <c r="M298" s="17"/>
    </row>
    <row r="299" spans="1:13">
      <c r="A299">
        <v>292</v>
      </c>
      <c r="B299" s="17"/>
      <c r="C299" s="17"/>
      <c r="D299" s="17"/>
      <c r="E299" s="28"/>
      <c r="F299" s="28"/>
      <c r="G299" s="19"/>
      <c r="H299" s="33"/>
      <c r="I299" s="30"/>
      <c r="J299" s="9" t="e">
        <f t="shared" si="5"/>
        <v>#DIV/0!</v>
      </c>
      <c r="K299" s="18"/>
      <c r="L299" s="18"/>
      <c r="M299" s="17"/>
    </row>
    <row r="300" spans="1:13">
      <c r="A300">
        <v>293</v>
      </c>
      <c r="B300" s="17"/>
      <c r="C300" s="17"/>
      <c r="D300" s="17"/>
      <c r="E300" s="28"/>
      <c r="F300" s="28"/>
      <c r="G300" s="19"/>
      <c r="H300" s="33"/>
      <c r="I300" s="30"/>
      <c r="J300" s="9" t="e">
        <f t="shared" si="5"/>
        <v>#DIV/0!</v>
      </c>
      <c r="K300" s="18"/>
      <c r="L300" s="18"/>
      <c r="M300" s="17"/>
    </row>
    <row r="301" spans="1:13">
      <c r="A301">
        <v>294</v>
      </c>
      <c r="B301" s="17"/>
      <c r="C301" s="17"/>
      <c r="D301" s="17"/>
      <c r="E301" s="28"/>
      <c r="F301" s="28"/>
      <c r="G301" s="19"/>
      <c r="H301" s="33"/>
      <c r="I301" s="30"/>
      <c r="J301" s="43" t="e">
        <f t="shared" si="5"/>
        <v>#DIV/0!</v>
      </c>
      <c r="K301" s="18"/>
      <c r="L301" s="18"/>
      <c r="M301" s="17"/>
    </row>
    <row r="302" spans="1:13">
      <c r="A302">
        <v>295</v>
      </c>
      <c r="B302" s="17"/>
      <c r="C302" s="17"/>
      <c r="D302" s="17"/>
      <c r="E302" s="28"/>
      <c r="F302" s="28"/>
      <c r="G302" s="19"/>
      <c r="H302" s="33"/>
      <c r="I302" s="30"/>
      <c r="J302" s="43" t="e">
        <f t="shared" si="5"/>
        <v>#DIV/0!</v>
      </c>
      <c r="K302" s="18"/>
      <c r="L302" s="18"/>
      <c r="M302" s="17"/>
    </row>
    <row r="303" spans="1:13">
      <c r="A303" s="42">
        <v>296</v>
      </c>
      <c r="B303" s="17"/>
      <c r="C303" s="17"/>
      <c r="D303" s="17"/>
      <c r="E303" s="28"/>
      <c r="F303" s="28"/>
      <c r="G303" s="19"/>
      <c r="H303" s="33"/>
      <c r="I303" s="30"/>
      <c r="J303" s="9" t="e">
        <f t="shared" si="5"/>
        <v>#DIV/0!</v>
      </c>
      <c r="K303" s="18"/>
      <c r="L303" s="18"/>
      <c r="M303" s="17"/>
    </row>
    <row r="304" spans="1:13">
      <c r="A304" s="42">
        <v>297</v>
      </c>
      <c r="B304" s="17"/>
      <c r="C304" s="17"/>
      <c r="D304" s="17"/>
      <c r="E304" s="28"/>
      <c r="F304" s="28"/>
      <c r="G304" s="19"/>
      <c r="H304" s="33"/>
      <c r="I304" s="30"/>
      <c r="J304" s="43" t="e">
        <f t="shared" si="5"/>
        <v>#DIV/0!</v>
      </c>
      <c r="K304" s="18"/>
      <c r="L304" s="18"/>
      <c r="M304" s="17"/>
    </row>
    <row r="305" spans="1:13">
      <c r="A305">
        <v>298</v>
      </c>
      <c r="B305" s="17"/>
      <c r="C305" s="17"/>
      <c r="D305" s="17"/>
      <c r="E305" s="28"/>
      <c r="F305" s="28"/>
      <c r="G305" s="19"/>
      <c r="H305" s="33"/>
      <c r="I305" s="30"/>
      <c r="J305" s="43" t="e">
        <f t="shared" si="5"/>
        <v>#DIV/0!</v>
      </c>
      <c r="K305" s="18"/>
      <c r="L305" s="18"/>
      <c r="M305" s="17"/>
    </row>
    <row r="306" spans="1:13">
      <c r="A306">
        <v>299</v>
      </c>
      <c r="B306" s="17"/>
      <c r="C306" s="17"/>
      <c r="D306" s="17"/>
      <c r="E306" s="28"/>
      <c r="F306" s="28"/>
      <c r="G306" s="19"/>
      <c r="H306" s="33"/>
      <c r="I306" s="30"/>
      <c r="J306" s="9" t="e">
        <f t="shared" si="5"/>
        <v>#DIV/0!</v>
      </c>
      <c r="K306" s="18"/>
      <c r="L306" s="18"/>
      <c r="M306" s="17"/>
    </row>
    <row r="307" spans="1:13">
      <c r="A307">
        <v>300</v>
      </c>
      <c r="B307" s="17"/>
      <c r="C307" s="17"/>
      <c r="D307" s="17"/>
      <c r="E307" s="28"/>
      <c r="F307" s="28"/>
      <c r="G307" s="19"/>
      <c r="H307" s="33"/>
      <c r="I307" s="30"/>
      <c r="J307" s="9" t="e">
        <f t="shared" si="5"/>
        <v>#DIV/0!</v>
      </c>
      <c r="K307" s="18"/>
      <c r="L307" s="18"/>
      <c r="M307" s="17"/>
    </row>
    <row r="308" spans="1:13">
      <c r="A308">
        <v>301</v>
      </c>
      <c r="B308" s="17"/>
      <c r="C308" s="17"/>
      <c r="D308" s="17"/>
      <c r="E308" s="28"/>
      <c r="F308" s="28"/>
      <c r="G308" s="19"/>
      <c r="H308" s="33"/>
      <c r="I308" s="30"/>
      <c r="J308" s="9" t="e">
        <f t="shared" si="5"/>
        <v>#DIV/0!</v>
      </c>
      <c r="K308" s="18"/>
      <c r="L308" s="18"/>
      <c r="M308" s="17"/>
    </row>
    <row r="309" spans="1:13">
      <c r="A309">
        <v>302</v>
      </c>
      <c r="B309" s="17"/>
      <c r="C309" s="17"/>
      <c r="D309" s="17"/>
      <c r="E309" s="28"/>
      <c r="F309" s="28"/>
      <c r="G309" s="19"/>
      <c r="H309" s="33"/>
      <c r="I309" s="30"/>
      <c r="J309" s="9" t="e">
        <f t="shared" si="5"/>
        <v>#DIV/0!</v>
      </c>
      <c r="K309" s="18"/>
      <c r="L309" s="18"/>
      <c r="M309" s="17"/>
    </row>
    <row r="310" spans="1:13">
      <c r="A310">
        <v>303</v>
      </c>
      <c r="B310" s="17"/>
      <c r="C310" s="17"/>
      <c r="D310" s="17"/>
      <c r="E310" s="28"/>
      <c r="F310" s="28"/>
      <c r="G310" s="19"/>
      <c r="H310" s="33"/>
      <c r="I310" s="30"/>
      <c r="J310" s="43" t="e">
        <f t="shared" si="5"/>
        <v>#DIV/0!</v>
      </c>
      <c r="K310" s="18"/>
      <c r="L310" s="18"/>
      <c r="M310" s="17"/>
    </row>
    <row r="311" spans="1:13">
      <c r="A311">
        <v>304</v>
      </c>
      <c r="B311" s="17"/>
      <c r="C311" s="17"/>
      <c r="D311" s="17"/>
      <c r="E311" s="28"/>
      <c r="F311" s="28"/>
      <c r="G311" s="19"/>
      <c r="H311" s="33"/>
      <c r="I311" s="30"/>
      <c r="J311" s="43" t="e">
        <f t="shared" si="5"/>
        <v>#DIV/0!</v>
      </c>
      <c r="K311" s="18"/>
      <c r="L311" s="18"/>
      <c r="M311" s="17"/>
    </row>
    <row r="312" spans="1:13">
      <c r="A312">
        <v>305</v>
      </c>
      <c r="B312" s="17"/>
      <c r="C312" s="17"/>
      <c r="D312" s="17"/>
      <c r="E312" s="28"/>
      <c r="F312" s="28"/>
      <c r="G312" s="19"/>
      <c r="H312" s="33"/>
      <c r="I312" s="30"/>
      <c r="J312" s="9" t="e">
        <f t="shared" si="5"/>
        <v>#DIV/0!</v>
      </c>
      <c r="K312" s="18"/>
      <c r="L312" s="18"/>
      <c r="M312" s="17"/>
    </row>
    <row r="313" spans="1:13">
      <c r="A313" s="42">
        <v>306</v>
      </c>
      <c r="B313" s="17"/>
      <c r="C313" s="17"/>
      <c r="D313" s="17"/>
      <c r="E313" s="28"/>
      <c r="F313" s="28"/>
      <c r="G313" s="19"/>
      <c r="H313" s="33"/>
      <c r="I313" s="30"/>
      <c r="J313" s="43" t="e">
        <f t="shared" si="5"/>
        <v>#DIV/0!</v>
      </c>
      <c r="K313" s="18"/>
      <c r="L313" s="18"/>
      <c r="M313" s="17"/>
    </row>
    <row r="314" spans="1:13">
      <c r="A314" s="42">
        <v>307</v>
      </c>
      <c r="B314" s="17"/>
      <c r="C314" s="17"/>
      <c r="D314" s="17"/>
      <c r="E314" s="28"/>
      <c r="F314" s="28"/>
      <c r="G314" s="19"/>
      <c r="H314" s="33"/>
      <c r="I314" s="30"/>
      <c r="J314" s="43" t="e">
        <f t="shared" si="5"/>
        <v>#DIV/0!</v>
      </c>
      <c r="K314" s="18"/>
      <c r="L314" s="18"/>
      <c r="M314" s="17"/>
    </row>
    <row r="315" spans="1:13">
      <c r="A315">
        <v>308</v>
      </c>
      <c r="B315" s="17"/>
      <c r="C315" s="17"/>
      <c r="D315" s="17"/>
      <c r="E315" s="28"/>
      <c r="F315" s="28"/>
      <c r="G315" s="19"/>
      <c r="H315" s="33"/>
      <c r="I315" s="30"/>
      <c r="J315" s="9" t="e">
        <f t="shared" si="5"/>
        <v>#DIV/0!</v>
      </c>
      <c r="K315" s="18"/>
      <c r="L315" s="18"/>
      <c r="M315" s="17"/>
    </row>
    <row r="316" spans="1:13">
      <c r="A316">
        <v>309</v>
      </c>
      <c r="B316" s="17"/>
      <c r="C316" s="17"/>
      <c r="D316" s="17"/>
      <c r="E316" s="28"/>
      <c r="F316" s="28"/>
      <c r="G316" s="19"/>
      <c r="H316" s="33"/>
      <c r="I316" s="30"/>
      <c r="J316" s="9" t="e">
        <f t="shared" si="5"/>
        <v>#DIV/0!</v>
      </c>
      <c r="K316" s="18"/>
      <c r="L316" s="18"/>
      <c r="M316" s="17"/>
    </row>
    <row r="317" spans="1:13">
      <c r="A317">
        <v>310</v>
      </c>
      <c r="B317" s="17"/>
      <c r="C317" s="17"/>
      <c r="D317" s="17"/>
      <c r="E317" s="28"/>
      <c r="F317" s="28"/>
      <c r="G317" s="19"/>
      <c r="H317" s="33"/>
      <c r="I317" s="30"/>
      <c r="J317" s="9" t="e">
        <f t="shared" si="5"/>
        <v>#DIV/0!</v>
      </c>
      <c r="K317" s="18"/>
      <c r="L317" s="18"/>
      <c r="M317" s="17"/>
    </row>
    <row r="318" spans="1:13">
      <c r="A318">
        <v>311</v>
      </c>
      <c r="B318" s="17"/>
      <c r="C318" s="17"/>
      <c r="D318" s="17"/>
      <c r="E318" s="28"/>
      <c r="F318" s="28"/>
      <c r="G318" s="19"/>
      <c r="H318" s="33"/>
      <c r="I318" s="30"/>
      <c r="J318" s="9" t="e">
        <f t="shared" si="5"/>
        <v>#DIV/0!</v>
      </c>
      <c r="K318" s="18"/>
      <c r="L318" s="18"/>
      <c r="M318" s="17"/>
    </row>
    <row r="319" spans="1:13">
      <c r="A319">
        <v>312</v>
      </c>
      <c r="B319" s="17"/>
      <c r="C319" s="17"/>
      <c r="D319" s="17"/>
      <c r="E319" s="28"/>
      <c r="F319" s="28"/>
      <c r="G319" s="19"/>
      <c r="H319" s="33"/>
      <c r="I319" s="30"/>
      <c r="J319" s="43" t="e">
        <f t="shared" si="5"/>
        <v>#DIV/0!</v>
      </c>
      <c r="K319" s="18"/>
      <c r="L319" s="18"/>
      <c r="M319" s="17"/>
    </row>
    <row r="320" spans="1:13">
      <c r="A320">
        <v>313</v>
      </c>
      <c r="B320" s="17"/>
      <c r="C320" s="17"/>
      <c r="D320" s="17"/>
      <c r="E320" s="28"/>
      <c r="F320" s="28"/>
      <c r="G320" s="19"/>
      <c r="H320" s="33"/>
      <c r="I320" s="30"/>
      <c r="J320" s="43" t="e">
        <f t="shared" si="5"/>
        <v>#DIV/0!</v>
      </c>
      <c r="K320" s="18"/>
      <c r="L320" s="18"/>
      <c r="M320" s="17"/>
    </row>
    <row r="321" spans="1:13">
      <c r="A321">
        <v>314</v>
      </c>
      <c r="B321" s="17"/>
      <c r="C321" s="17"/>
      <c r="D321" s="17"/>
      <c r="E321" s="28"/>
      <c r="F321" s="28"/>
      <c r="G321" s="19"/>
      <c r="H321" s="33"/>
      <c r="I321" s="30"/>
      <c r="J321" s="9" t="e">
        <f t="shared" si="5"/>
        <v>#DIV/0!</v>
      </c>
      <c r="K321" s="18"/>
      <c r="L321" s="18"/>
      <c r="M321" s="17"/>
    </row>
    <row r="322" spans="1:13">
      <c r="A322">
        <v>315</v>
      </c>
      <c r="B322" s="17"/>
      <c r="C322" s="17"/>
      <c r="D322" s="17"/>
      <c r="E322" s="28"/>
      <c r="F322" s="28"/>
      <c r="G322" s="19"/>
      <c r="H322" s="33"/>
      <c r="I322" s="30"/>
      <c r="J322" s="43" t="e">
        <f t="shared" si="5"/>
        <v>#DIV/0!</v>
      </c>
      <c r="K322" s="18"/>
      <c r="L322" s="18"/>
      <c r="M322" s="17"/>
    </row>
    <row r="323" spans="1:13">
      <c r="A323" s="42">
        <v>316</v>
      </c>
      <c r="B323" s="17"/>
      <c r="C323" s="17"/>
      <c r="D323" s="17"/>
      <c r="E323" s="28"/>
      <c r="F323" s="28"/>
      <c r="G323" s="19"/>
      <c r="H323" s="33"/>
      <c r="I323" s="30"/>
      <c r="J323" s="43" t="e">
        <f t="shared" si="5"/>
        <v>#DIV/0!</v>
      </c>
      <c r="K323" s="18"/>
      <c r="L323" s="18"/>
      <c r="M323" s="17"/>
    </row>
    <row r="324" spans="1:13">
      <c r="A324" s="42">
        <v>317</v>
      </c>
      <c r="B324" s="17"/>
      <c r="C324" s="17"/>
      <c r="D324" s="17"/>
      <c r="E324" s="28"/>
      <c r="F324" s="28"/>
      <c r="G324" s="19"/>
      <c r="H324" s="33"/>
      <c r="I324" s="30"/>
      <c r="J324" s="9" t="e">
        <f t="shared" si="5"/>
        <v>#DIV/0!</v>
      </c>
      <c r="K324" s="18"/>
      <c r="L324" s="18"/>
      <c r="M324" s="17"/>
    </row>
    <row r="325" spans="1:13">
      <c r="A325">
        <v>318</v>
      </c>
      <c r="B325" s="17"/>
      <c r="C325" s="17"/>
      <c r="D325" s="17"/>
      <c r="E325" s="28"/>
      <c r="F325" s="28"/>
      <c r="G325" s="19"/>
      <c r="H325" s="33"/>
      <c r="I325" s="30"/>
      <c r="J325" s="9" t="e">
        <f t="shared" si="5"/>
        <v>#DIV/0!</v>
      </c>
      <c r="K325" s="18"/>
      <c r="L325" s="18"/>
      <c r="M325" s="17"/>
    </row>
    <row r="326" spans="1:13">
      <c r="A326">
        <v>319</v>
      </c>
      <c r="B326" s="17"/>
      <c r="C326" s="17"/>
      <c r="D326" s="17"/>
      <c r="E326" s="28"/>
      <c r="F326" s="28"/>
      <c r="G326" s="19"/>
      <c r="H326" s="33"/>
      <c r="I326" s="30"/>
      <c r="J326" s="9" t="e">
        <f t="shared" si="5"/>
        <v>#DIV/0!</v>
      </c>
      <c r="K326" s="18"/>
      <c r="L326" s="18"/>
      <c r="M326" s="17"/>
    </row>
    <row r="327" spans="1:13">
      <c r="A327">
        <v>320</v>
      </c>
      <c r="B327" s="17"/>
      <c r="C327" s="17"/>
      <c r="D327" s="17"/>
      <c r="E327" s="28"/>
      <c r="F327" s="28"/>
      <c r="G327" s="19"/>
      <c r="H327" s="33"/>
      <c r="I327" s="30"/>
      <c r="J327" s="9" t="e">
        <f t="shared" si="5"/>
        <v>#DIV/0!</v>
      </c>
      <c r="K327" s="18"/>
      <c r="L327" s="18"/>
      <c r="M327" s="17"/>
    </row>
    <row r="328" spans="1:13">
      <c r="A328">
        <v>321</v>
      </c>
      <c r="B328" s="17"/>
      <c r="C328" s="17"/>
      <c r="D328" s="17"/>
      <c r="E328" s="28"/>
      <c r="F328" s="28"/>
      <c r="G328" s="19"/>
      <c r="H328" s="33"/>
      <c r="I328" s="30"/>
      <c r="J328" s="43" t="e">
        <f t="shared" si="5"/>
        <v>#DIV/0!</v>
      </c>
      <c r="K328" s="18"/>
      <c r="L328" s="18"/>
      <c r="M328" s="17"/>
    </row>
    <row r="329" spans="1:13">
      <c r="A329">
        <v>322</v>
      </c>
      <c r="B329" s="17"/>
      <c r="C329" s="17"/>
      <c r="D329" s="17"/>
      <c r="E329" s="28"/>
      <c r="F329" s="28"/>
      <c r="G329" s="19"/>
      <c r="H329" s="33"/>
      <c r="I329" s="30"/>
      <c r="J329" s="43" t="e">
        <f t="shared" si="5"/>
        <v>#DIV/0!</v>
      </c>
      <c r="K329" s="18"/>
      <c r="L329" s="18"/>
      <c r="M329" s="17"/>
    </row>
    <row r="330" spans="1:13">
      <c r="A330">
        <v>323</v>
      </c>
      <c r="B330" s="17"/>
      <c r="C330" s="17"/>
      <c r="D330" s="17"/>
      <c r="E330" s="28"/>
      <c r="F330" s="28"/>
      <c r="G330" s="19"/>
      <c r="H330" s="33"/>
      <c r="I330" s="30"/>
      <c r="J330" s="9" t="e">
        <f t="shared" si="5"/>
        <v>#DIV/0!</v>
      </c>
      <c r="K330" s="18"/>
      <c r="L330" s="18"/>
      <c r="M330" s="17"/>
    </row>
    <row r="331" spans="1:13">
      <c r="A331">
        <v>324</v>
      </c>
      <c r="B331" s="17"/>
      <c r="C331" s="17"/>
      <c r="D331" s="17"/>
      <c r="E331" s="28"/>
      <c r="F331" s="28"/>
      <c r="G331" s="19"/>
      <c r="H331" s="33"/>
      <c r="I331" s="30"/>
      <c r="J331" s="43" t="e">
        <f t="shared" ref="J331:J357" si="6">H331/I331</f>
        <v>#DIV/0!</v>
      </c>
      <c r="K331" s="18"/>
      <c r="L331" s="18"/>
      <c r="M331" s="17"/>
    </row>
    <row r="332" spans="1:13">
      <c r="A332">
        <v>325</v>
      </c>
      <c r="B332" s="17"/>
      <c r="C332" s="17"/>
      <c r="D332" s="17"/>
      <c r="E332" s="28"/>
      <c r="F332" s="28"/>
      <c r="G332" s="19"/>
      <c r="H332" s="33"/>
      <c r="I332" s="30"/>
      <c r="J332" s="43" t="e">
        <f t="shared" si="6"/>
        <v>#DIV/0!</v>
      </c>
      <c r="K332" s="18"/>
      <c r="L332" s="18"/>
      <c r="M332" s="17"/>
    </row>
    <row r="333" spans="1:13">
      <c r="A333" s="42">
        <v>326</v>
      </c>
      <c r="B333" s="17"/>
      <c r="C333" s="17"/>
      <c r="D333" s="17"/>
      <c r="E333" s="28"/>
      <c r="F333" s="28"/>
      <c r="G333" s="19"/>
      <c r="H333" s="33"/>
      <c r="I333" s="30"/>
      <c r="J333" s="9" t="e">
        <f t="shared" si="6"/>
        <v>#DIV/0!</v>
      </c>
      <c r="K333" s="18"/>
      <c r="L333" s="18"/>
      <c r="M333" s="17"/>
    </row>
    <row r="334" spans="1:13">
      <c r="A334" s="42">
        <v>327</v>
      </c>
      <c r="B334" s="17"/>
      <c r="C334" s="17"/>
      <c r="D334" s="17"/>
      <c r="E334" s="28"/>
      <c r="F334" s="28"/>
      <c r="G334" s="19"/>
      <c r="H334" s="33"/>
      <c r="I334" s="30"/>
      <c r="J334" s="9" t="e">
        <f t="shared" si="6"/>
        <v>#DIV/0!</v>
      </c>
      <c r="K334" s="18"/>
      <c r="L334" s="18"/>
      <c r="M334" s="17"/>
    </row>
    <row r="335" spans="1:13">
      <c r="A335">
        <v>328</v>
      </c>
      <c r="B335" s="17"/>
      <c r="C335" s="17"/>
      <c r="D335" s="17"/>
      <c r="E335" s="28"/>
      <c r="F335" s="28"/>
      <c r="G335" s="19"/>
      <c r="H335" s="33"/>
      <c r="I335" s="30"/>
      <c r="J335" s="9" t="e">
        <f t="shared" si="6"/>
        <v>#DIV/0!</v>
      </c>
      <c r="K335" s="18"/>
      <c r="L335" s="18"/>
      <c r="M335" s="17"/>
    </row>
    <row r="336" spans="1:13">
      <c r="A336">
        <v>329</v>
      </c>
      <c r="B336" s="17"/>
      <c r="C336" s="17"/>
      <c r="D336" s="17"/>
      <c r="E336" s="28"/>
      <c r="F336" s="28"/>
      <c r="G336" s="19"/>
      <c r="H336" s="33"/>
      <c r="I336" s="30"/>
      <c r="J336" s="9" t="e">
        <f t="shared" si="6"/>
        <v>#DIV/0!</v>
      </c>
      <c r="K336" s="18"/>
      <c r="L336" s="18"/>
      <c r="M336" s="17"/>
    </row>
    <row r="337" spans="1:13">
      <c r="A337">
        <v>330</v>
      </c>
      <c r="B337" s="17"/>
      <c r="C337" s="17"/>
      <c r="D337" s="17"/>
      <c r="E337" s="28"/>
      <c r="F337" s="28"/>
      <c r="G337" s="19"/>
      <c r="H337" s="33"/>
      <c r="I337" s="30"/>
      <c r="J337" s="43" t="e">
        <f t="shared" si="6"/>
        <v>#DIV/0!</v>
      </c>
      <c r="K337" s="18"/>
      <c r="L337" s="18"/>
      <c r="M337" s="17"/>
    </row>
    <row r="338" spans="1:13">
      <c r="A338">
        <v>331</v>
      </c>
      <c r="B338" s="17"/>
      <c r="C338" s="17"/>
      <c r="D338" s="17"/>
      <c r="E338" s="28"/>
      <c r="F338" s="28"/>
      <c r="G338" s="19"/>
      <c r="H338" s="33"/>
      <c r="I338" s="30"/>
      <c r="J338" s="43" t="e">
        <f t="shared" si="6"/>
        <v>#DIV/0!</v>
      </c>
      <c r="K338" s="18"/>
      <c r="L338" s="18"/>
      <c r="M338" s="17"/>
    </row>
    <row r="339" spans="1:13">
      <c r="A339">
        <v>332</v>
      </c>
      <c r="B339" s="17"/>
      <c r="C339" s="17"/>
      <c r="D339" s="17"/>
      <c r="E339" s="28"/>
      <c r="F339" s="28"/>
      <c r="G339" s="19"/>
      <c r="H339" s="33"/>
      <c r="I339" s="30"/>
      <c r="J339" s="9" t="e">
        <f t="shared" si="6"/>
        <v>#DIV/0!</v>
      </c>
      <c r="K339" s="18"/>
      <c r="L339" s="18"/>
      <c r="M339" s="17"/>
    </row>
    <row r="340" spans="1:13">
      <c r="A340">
        <v>333</v>
      </c>
      <c r="B340" s="17"/>
      <c r="C340" s="17"/>
      <c r="D340" s="17"/>
      <c r="E340" s="28"/>
      <c r="F340" s="28"/>
      <c r="G340" s="19"/>
      <c r="H340" s="33"/>
      <c r="I340" s="30"/>
      <c r="J340" s="43" t="e">
        <f t="shared" si="6"/>
        <v>#DIV/0!</v>
      </c>
      <c r="K340" s="18"/>
      <c r="L340" s="18"/>
      <c r="M340" s="17"/>
    </row>
    <row r="341" spans="1:13">
      <c r="A341">
        <v>334</v>
      </c>
      <c r="B341" s="17"/>
      <c r="C341" s="17"/>
      <c r="D341" s="17"/>
      <c r="E341" s="28"/>
      <c r="F341" s="28"/>
      <c r="G341" s="19"/>
      <c r="H341" s="33"/>
      <c r="I341" s="30"/>
      <c r="J341" s="43" t="e">
        <f t="shared" si="6"/>
        <v>#DIV/0!</v>
      </c>
      <c r="K341" s="18"/>
      <c r="L341" s="18"/>
      <c r="M341" s="17"/>
    </row>
    <row r="342" spans="1:13">
      <c r="A342">
        <v>335</v>
      </c>
      <c r="B342" s="17"/>
      <c r="C342" s="17"/>
      <c r="D342" s="17"/>
      <c r="E342" s="28"/>
      <c r="F342" s="28"/>
      <c r="G342" s="19"/>
      <c r="H342" s="33"/>
      <c r="I342" s="30"/>
      <c r="J342" s="9" t="e">
        <f t="shared" si="6"/>
        <v>#DIV/0!</v>
      </c>
      <c r="K342" s="18"/>
      <c r="L342" s="18"/>
      <c r="M342" s="17"/>
    </row>
    <row r="343" spans="1:13">
      <c r="A343" s="42">
        <v>336</v>
      </c>
      <c r="B343" s="17"/>
      <c r="C343" s="17"/>
      <c r="D343" s="17"/>
      <c r="E343" s="28"/>
      <c r="F343" s="28"/>
      <c r="G343" s="19"/>
      <c r="H343" s="33"/>
      <c r="I343" s="30"/>
      <c r="J343" s="9" t="e">
        <f t="shared" si="6"/>
        <v>#DIV/0!</v>
      </c>
      <c r="K343" s="18"/>
      <c r="L343" s="18"/>
      <c r="M343" s="17"/>
    </row>
    <row r="344" spans="1:13">
      <c r="A344" s="42">
        <v>337</v>
      </c>
      <c r="B344" s="17"/>
      <c r="C344" s="17"/>
      <c r="D344" s="17"/>
      <c r="E344" s="28"/>
      <c r="F344" s="28"/>
      <c r="G344" s="19"/>
      <c r="H344" s="33"/>
      <c r="I344" s="30"/>
      <c r="J344" s="9" t="e">
        <f t="shared" si="6"/>
        <v>#DIV/0!</v>
      </c>
      <c r="K344" s="18"/>
      <c r="L344" s="18"/>
      <c r="M344" s="17"/>
    </row>
    <row r="345" spans="1:13">
      <c r="A345">
        <v>338</v>
      </c>
      <c r="B345" s="17"/>
      <c r="C345" s="17"/>
      <c r="D345" s="17"/>
      <c r="E345" s="28"/>
      <c r="F345" s="28"/>
      <c r="G345" s="19"/>
      <c r="H345" s="33"/>
      <c r="I345" s="30"/>
      <c r="J345" s="9" t="e">
        <f t="shared" si="6"/>
        <v>#DIV/0!</v>
      </c>
      <c r="K345" s="18"/>
      <c r="L345" s="18"/>
      <c r="M345" s="17"/>
    </row>
    <row r="346" spans="1:13">
      <c r="A346">
        <v>339</v>
      </c>
      <c r="B346" s="17"/>
      <c r="C346" s="17"/>
      <c r="D346" s="17"/>
      <c r="E346" s="28"/>
      <c r="F346" s="28"/>
      <c r="G346" s="19"/>
      <c r="H346" s="33"/>
      <c r="I346" s="30"/>
      <c r="J346" s="43" t="e">
        <f t="shared" si="6"/>
        <v>#DIV/0!</v>
      </c>
      <c r="K346" s="18"/>
      <c r="L346" s="18"/>
      <c r="M346" s="17"/>
    </row>
    <row r="347" spans="1:13">
      <c r="A347">
        <v>340</v>
      </c>
      <c r="B347" s="17"/>
      <c r="C347" s="17"/>
      <c r="D347" s="17"/>
      <c r="E347" s="28"/>
      <c r="F347" s="28"/>
      <c r="G347" s="19"/>
      <c r="H347" s="33"/>
      <c r="I347" s="30"/>
      <c r="J347" s="43" t="e">
        <f t="shared" si="6"/>
        <v>#DIV/0!</v>
      </c>
      <c r="K347" s="18"/>
      <c r="L347" s="18"/>
      <c r="M347" s="17"/>
    </row>
    <row r="348" spans="1:13">
      <c r="A348">
        <v>341</v>
      </c>
      <c r="B348" s="17"/>
      <c r="C348" s="17"/>
      <c r="D348" s="17"/>
      <c r="E348" s="28"/>
      <c r="F348" s="28"/>
      <c r="G348" s="19"/>
      <c r="H348" s="33"/>
      <c r="I348" s="30"/>
      <c r="J348" s="9" t="e">
        <f t="shared" si="6"/>
        <v>#DIV/0!</v>
      </c>
      <c r="K348" s="18"/>
      <c r="L348" s="18"/>
      <c r="M348" s="17"/>
    </row>
    <row r="349" spans="1:13">
      <c r="A349">
        <v>342</v>
      </c>
      <c r="B349" s="17"/>
      <c r="C349" s="17"/>
      <c r="D349" s="17"/>
      <c r="E349" s="28"/>
      <c r="F349" s="28"/>
      <c r="G349" s="19"/>
      <c r="H349" s="33"/>
      <c r="I349" s="30"/>
      <c r="J349" s="43" t="e">
        <f t="shared" si="6"/>
        <v>#DIV/0!</v>
      </c>
      <c r="K349" s="18"/>
      <c r="L349" s="18"/>
      <c r="M349" s="17"/>
    </row>
    <row r="350" spans="1:13">
      <c r="A350">
        <v>343</v>
      </c>
      <c r="B350" s="17"/>
      <c r="C350" s="17"/>
      <c r="D350" s="17"/>
      <c r="E350" s="28"/>
      <c r="F350" s="28"/>
      <c r="G350" s="19"/>
      <c r="H350" s="33"/>
      <c r="I350" s="30"/>
      <c r="J350" s="43" t="e">
        <f t="shared" si="6"/>
        <v>#DIV/0!</v>
      </c>
      <c r="K350" s="18"/>
      <c r="L350" s="18"/>
      <c r="M350" s="17"/>
    </row>
    <row r="351" spans="1:13">
      <c r="A351">
        <v>344</v>
      </c>
      <c r="B351" s="17"/>
      <c r="C351" s="17"/>
      <c r="D351" s="17"/>
      <c r="E351" s="28"/>
      <c r="F351" s="28"/>
      <c r="G351" s="19"/>
      <c r="H351" s="33"/>
      <c r="I351" s="30"/>
      <c r="J351" s="9" t="e">
        <f t="shared" si="6"/>
        <v>#DIV/0!</v>
      </c>
      <c r="K351" s="18"/>
      <c r="L351" s="18"/>
      <c r="M351" s="17"/>
    </row>
    <row r="352" spans="1:13">
      <c r="A352">
        <v>345</v>
      </c>
      <c r="B352" s="17"/>
      <c r="C352" s="17"/>
      <c r="D352" s="17"/>
      <c r="E352" s="28"/>
      <c r="F352" s="28"/>
      <c r="G352" s="19"/>
      <c r="H352" s="33"/>
      <c r="I352" s="30"/>
      <c r="J352" s="9" t="e">
        <f t="shared" si="6"/>
        <v>#DIV/0!</v>
      </c>
      <c r="K352" s="18"/>
      <c r="L352" s="18"/>
      <c r="M352" s="17"/>
    </row>
    <row r="353" spans="1:13">
      <c r="A353" s="42">
        <v>346</v>
      </c>
      <c r="B353" s="17"/>
      <c r="C353" s="17"/>
      <c r="D353" s="17"/>
      <c r="E353" s="28"/>
      <c r="F353" s="28"/>
      <c r="G353" s="19"/>
      <c r="H353" s="33"/>
      <c r="I353" s="30"/>
      <c r="J353" s="9" t="e">
        <f t="shared" si="6"/>
        <v>#DIV/0!</v>
      </c>
      <c r="K353" s="18"/>
      <c r="L353" s="18"/>
      <c r="M353" s="17"/>
    </row>
    <row r="354" spans="1:13">
      <c r="A354" s="42">
        <v>347</v>
      </c>
      <c r="B354" s="17"/>
      <c r="C354" s="17"/>
      <c r="D354" s="17"/>
      <c r="E354" s="28"/>
      <c r="F354" s="28"/>
      <c r="G354" s="19"/>
      <c r="H354" s="33"/>
      <c r="I354" s="30"/>
      <c r="J354" s="9" t="e">
        <f t="shared" si="6"/>
        <v>#DIV/0!</v>
      </c>
      <c r="K354" s="18"/>
      <c r="L354" s="18"/>
      <c r="M354" s="17"/>
    </row>
    <row r="355" spans="1:13">
      <c r="A355">
        <v>348</v>
      </c>
      <c r="B355" s="17"/>
      <c r="C355" s="17"/>
      <c r="D355" s="17"/>
      <c r="E355" s="28"/>
      <c r="F355" s="28"/>
      <c r="G355" s="19"/>
      <c r="H355" s="33"/>
      <c r="I355" s="30"/>
      <c r="J355" s="43" t="e">
        <f t="shared" si="6"/>
        <v>#DIV/0!</v>
      </c>
      <c r="K355" s="18"/>
      <c r="L355" s="18"/>
      <c r="M355" s="17"/>
    </row>
    <row r="356" spans="1:13">
      <c r="A356">
        <v>349</v>
      </c>
      <c r="B356" s="17"/>
      <c r="C356" s="17"/>
      <c r="D356" s="17"/>
      <c r="E356" s="28"/>
      <c r="F356" s="28"/>
      <c r="G356" s="19"/>
      <c r="H356" s="33"/>
      <c r="I356" s="30"/>
      <c r="J356" s="43" t="e">
        <f t="shared" si="6"/>
        <v>#DIV/0!</v>
      </c>
      <c r="K356" s="18"/>
      <c r="L356" s="18"/>
      <c r="M356" s="17"/>
    </row>
    <row r="357" spans="1:13">
      <c r="A357">
        <v>350</v>
      </c>
      <c r="B357" s="17"/>
      <c r="C357" s="17"/>
      <c r="D357" s="17"/>
      <c r="E357" s="28"/>
      <c r="F357" s="28"/>
      <c r="G357" s="19"/>
      <c r="H357" s="33"/>
      <c r="I357" s="30"/>
      <c r="J357" s="9" t="e">
        <f t="shared" si="6"/>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
  <sheetViews>
    <sheetView topLeftCell="B2" zoomScale="85" zoomScaleNormal="85" workbookViewId="0">
      <selection activeCell="H7" sqref="H7"/>
    </sheetView>
  </sheetViews>
  <sheetFormatPr defaultRowHeight="13.5"/>
  <cols>
    <col min="2" max="2" width="20" customWidth="1"/>
    <col min="3" max="3" width="14.25"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3">
      <c r="A1" t="s">
        <v>0</v>
      </c>
      <c r="B1" s="1" t="e">
        <f>#REF!</f>
        <v>#REF!</v>
      </c>
      <c r="I1" t="s">
        <v>1</v>
      </c>
    </row>
    <row r="2" spans="1:13" ht="54" customHeight="1">
      <c r="B2" s="4"/>
      <c r="E2" s="813" t="s">
        <v>2</v>
      </c>
      <c r="F2" s="813"/>
      <c r="G2" s="814"/>
      <c r="H2" s="5">
        <f>SUMIF(E8:E11,"PPS",H8:H11)</f>
        <v>177604.23199999999</v>
      </c>
      <c r="I2" s="6"/>
      <c r="J2" s="3"/>
    </row>
    <row r="3" spans="1:13" ht="57" customHeight="1">
      <c r="B3" s="2"/>
      <c r="E3" s="815" t="s">
        <v>3</v>
      </c>
      <c r="F3" s="815"/>
      <c r="G3" s="816"/>
      <c r="H3" s="5">
        <f>M7</f>
        <v>60866.828999999998</v>
      </c>
      <c r="I3" s="6"/>
      <c r="J3" s="7"/>
    </row>
    <row r="4" spans="1:13" s="7" customFormat="1" ht="55.5" customHeight="1">
      <c r="B4" s="8"/>
      <c r="E4" s="817" t="s">
        <v>4</v>
      </c>
      <c r="F4" s="817"/>
      <c r="G4" s="817"/>
      <c r="H4" s="9">
        <f>H3/I7</f>
        <v>0.75546368518298679</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SUM(H8:H11)</f>
        <v>177604.23199999999</v>
      </c>
      <c r="I7" s="23">
        <f>SUM(I8:I11)</f>
        <v>80568.834999999992</v>
      </c>
      <c r="J7" s="24">
        <f>H7/I7</f>
        <v>2.2043788022999218</v>
      </c>
      <c r="K7" s="25">
        <f>SUM(K8:K11)</f>
        <v>4473</v>
      </c>
      <c r="L7" s="26">
        <f>SUM(L8:L11)</f>
        <v>9705000</v>
      </c>
      <c r="M7" s="27">
        <f>SUM(M8:M11)</f>
        <v>60866.828999999998</v>
      </c>
    </row>
    <row r="8" spans="1:13" ht="91.5" customHeight="1" thickTop="1">
      <c r="A8">
        <v>1</v>
      </c>
      <c r="B8" s="419" t="s">
        <v>757</v>
      </c>
      <c r="C8" s="35" t="s">
        <v>758</v>
      </c>
      <c r="D8" s="40" t="s">
        <v>157</v>
      </c>
      <c r="E8" s="40" t="s">
        <v>54</v>
      </c>
      <c r="F8" s="35" t="s">
        <v>23</v>
      </c>
      <c r="G8" s="38">
        <v>5</v>
      </c>
      <c r="H8" s="38">
        <v>50317.45</v>
      </c>
      <c r="I8" s="41">
        <v>68240.399999999994</v>
      </c>
      <c r="J8" s="9">
        <f>H8/I8</f>
        <v>0.73735573062291548</v>
      </c>
      <c r="K8" s="41">
        <v>1700</v>
      </c>
      <c r="L8" s="41">
        <v>2914000</v>
      </c>
      <c r="M8" s="17">
        <f>IF(ISBLANK(I8),"",H8)</f>
        <v>50317.45</v>
      </c>
    </row>
    <row r="9" spans="1:13" ht="91.5" customHeight="1">
      <c r="A9">
        <v>2</v>
      </c>
      <c r="B9" s="419" t="s">
        <v>759</v>
      </c>
      <c r="C9" s="35" t="s">
        <v>758</v>
      </c>
      <c r="D9" s="40" t="s">
        <v>144</v>
      </c>
      <c r="E9" s="40" t="s">
        <v>54</v>
      </c>
      <c r="F9" s="35" t="s">
        <v>23</v>
      </c>
      <c r="G9" s="38">
        <v>3</v>
      </c>
      <c r="H9" s="38">
        <v>10549.379000000001</v>
      </c>
      <c r="I9" s="41">
        <v>12328.434999999999</v>
      </c>
      <c r="J9" s="9">
        <f>H9/I9</f>
        <v>0.85569490369215573</v>
      </c>
      <c r="K9" s="41">
        <v>273</v>
      </c>
      <c r="L9" s="41">
        <v>533000</v>
      </c>
      <c r="M9" s="17">
        <f>IF(ISBLANK(I9),"",H9)</f>
        <v>10549.379000000001</v>
      </c>
    </row>
    <row r="10" spans="1:13" ht="91.5" customHeight="1">
      <c r="A10">
        <v>3</v>
      </c>
      <c r="B10" s="419" t="s">
        <v>760</v>
      </c>
      <c r="C10" s="35" t="s">
        <v>761</v>
      </c>
      <c r="D10" s="40" t="s">
        <v>154</v>
      </c>
      <c r="E10" s="40" t="s">
        <v>54</v>
      </c>
      <c r="F10" s="35" t="s">
        <v>23</v>
      </c>
      <c r="G10" s="38">
        <v>5</v>
      </c>
      <c r="H10" s="38">
        <v>60055.402999999998</v>
      </c>
      <c r="I10" s="41"/>
      <c r="J10" s="9" t="e">
        <f>H10/I10</f>
        <v>#DIV/0!</v>
      </c>
      <c r="K10" s="41">
        <v>1800</v>
      </c>
      <c r="L10" s="41">
        <v>3497000</v>
      </c>
      <c r="M10" s="17" t="str">
        <f>IF(ISBLANK(I10),"",H10)</f>
        <v/>
      </c>
    </row>
    <row r="11" spans="1:13" ht="91.5" customHeight="1">
      <c r="A11">
        <v>4</v>
      </c>
      <c r="B11" s="419" t="s">
        <v>762</v>
      </c>
      <c r="C11" s="35" t="s">
        <v>763</v>
      </c>
      <c r="D11" s="40" t="s">
        <v>764</v>
      </c>
      <c r="E11" s="40" t="s">
        <v>54</v>
      </c>
      <c r="F11" s="35" t="s">
        <v>23</v>
      </c>
      <c r="G11" s="38">
        <v>2</v>
      </c>
      <c r="H11" s="38">
        <v>56682</v>
      </c>
      <c r="I11" s="41"/>
      <c r="J11" s="9" t="e">
        <f>H11/I11</f>
        <v>#DIV/0!</v>
      </c>
      <c r="K11" s="41">
        <v>700</v>
      </c>
      <c r="L11" s="41">
        <v>2761000</v>
      </c>
      <c r="M11" s="35" t="str">
        <f>IF(ISBLANK(I11),"",H11)</f>
        <v/>
      </c>
    </row>
    <row r="12" spans="1:13">
      <c r="B12" s="2"/>
      <c r="H12" s="44"/>
      <c r="I12" s="44"/>
      <c r="J12" s="45"/>
    </row>
    <row r="13" spans="1:13">
      <c r="B13" s="2"/>
      <c r="H13" s="44"/>
      <c r="I13" s="44"/>
      <c r="J13" s="45"/>
    </row>
  </sheetData>
  <mergeCells count="3">
    <mergeCell ref="E2:G2"/>
    <mergeCell ref="E3:G3"/>
    <mergeCell ref="E4:G4"/>
  </mergeCells>
  <phoneticPr fontId="2"/>
  <dataValidations count="1">
    <dataValidation type="list" allowBlank="1" showInputMessage="1" showErrorMessage="1" sqref="E8:E11">
      <formula1>"10電力,PPS"</formula1>
    </dataValidation>
  </dataValidations>
  <pageMargins left="0.78700000000000003" right="0.78700000000000003" top="0.59" bottom="0.55000000000000004" header="0.51200000000000001" footer="0.51200000000000001"/>
  <pageSetup paperSize="9" scale="8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D7" sqref="D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7" sqref="D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
  <sheetViews>
    <sheetView workbookViewId="0">
      <selection activeCell="D7" sqref="D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0</v>
      </c>
      <c r="B1" s="1" t="e">
        <f>#REF!</f>
        <v>#REF!</v>
      </c>
    </row>
    <row r="2" spans="1:10" s="2" customFormat="1" ht="56.25" customHeight="1">
      <c r="B2" s="46"/>
      <c r="E2" s="818" t="s">
        <v>55</v>
      </c>
      <c r="F2" s="818"/>
      <c r="G2" s="819"/>
      <c r="H2" s="78">
        <f>SUMIF(G6:G296,"PPS",H6:H296)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86</v>
      </c>
      <c r="I4" s="73" t="s">
        <v>87</v>
      </c>
      <c r="J4" s="74" t="s">
        <v>48</v>
      </c>
    </row>
    <row r="5" spans="1:10" s="21" customFormat="1" ht="14.25" thickBot="1">
      <c r="B5" s="22" t="s">
        <v>18</v>
      </c>
      <c r="C5" s="22"/>
      <c r="D5" s="22"/>
      <c r="E5" s="22"/>
      <c r="F5" s="22"/>
      <c r="G5" s="22"/>
      <c r="H5" s="75">
        <f>SUM(H6:H6)</f>
        <v>1093450</v>
      </c>
      <c r="I5" s="75">
        <f>SUM(I6:I6)</f>
        <v>49250</v>
      </c>
      <c r="J5" s="22">
        <f>H5/I5</f>
        <v>22.202030456852793</v>
      </c>
    </row>
    <row r="6" spans="1:10" ht="41.25" thickTop="1">
      <c r="A6">
        <v>1</v>
      </c>
      <c r="B6" s="18" t="s">
        <v>765</v>
      </c>
      <c r="C6" s="18" t="s">
        <v>766</v>
      </c>
      <c r="D6" s="17" t="s">
        <v>90</v>
      </c>
      <c r="E6" s="77" t="s">
        <v>767</v>
      </c>
      <c r="F6" s="18" t="s">
        <v>768</v>
      </c>
      <c r="G6" s="28" t="s">
        <v>78</v>
      </c>
      <c r="H6" s="5">
        <v>1093450</v>
      </c>
      <c r="I6" s="5">
        <v>49250</v>
      </c>
      <c r="J6" s="76">
        <f>H6/I6</f>
        <v>22.202030456852793</v>
      </c>
    </row>
  </sheetData>
  <mergeCells count="1">
    <mergeCell ref="E2:G2"/>
  </mergeCells>
  <phoneticPr fontId="2"/>
  <dataValidations count="1">
    <dataValidation type="list" allowBlank="1" showInputMessage="1" showErrorMessage="1" sqref="G6">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8"/>
  <sheetViews>
    <sheetView zoomScale="90" zoomScaleNormal="90" workbookViewId="0">
      <selection activeCell="A5" sqref="A5:IV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68" max="268" width="10.875" customWidth="1"/>
    <col min="269" max="269" width="14.5" customWidth="1"/>
    <col min="270" max="270" width="7.25" bestFit="1"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4" max="524" width="10.875" customWidth="1"/>
    <col min="525" max="525" width="14.5" customWidth="1"/>
    <col min="526" max="526" width="7.25" bestFit="1"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0" max="780" width="10.875" customWidth="1"/>
    <col min="781" max="781" width="14.5" customWidth="1"/>
    <col min="782" max="782" width="7.25" bestFit="1"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6" max="1036" width="10.875" customWidth="1"/>
    <col min="1037" max="1037" width="14.5" customWidth="1"/>
    <col min="1038" max="1038" width="7.25" bestFit="1"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2" max="1292" width="10.875" customWidth="1"/>
    <col min="1293" max="1293" width="14.5" customWidth="1"/>
    <col min="1294" max="1294" width="7.25" bestFit="1"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48" max="1548" width="10.875" customWidth="1"/>
    <col min="1549" max="1549" width="14.5" customWidth="1"/>
    <col min="1550" max="1550" width="7.25" bestFit="1"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4" max="1804" width="10.875" customWidth="1"/>
    <col min="1805" max="1805" width="14.5" customWidth="1"/>
    <col min="1806" max="1806" width="7.25" bestFit="1"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0" max="2060" width="10.875" customWidth="1"/>
    <col min="2061" max="2061" width="14.5" customWidth="1"/>
    <col min="2062" max="2062" width="7.25" bestFit="1"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6" max="2316" width="10.875" customWidth="1"/>
    <col min="2317" max="2317" width="14.5" customWidth="1"/>
    <col min="2318" max="2318" width="7.25" bestFit="1"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2" max="2572" width="10.875" customWidth="1"/>
    <col min="2573" max="2573" width="14.5" customWidth="1"/>
    <col min="2574" max="2574" width="7.25" bestFit="1"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28" max="2828" width="10.875" customWidth="1"/>
    <col min="2829" max="2829" width="14.5" customWidth="1"/>
    <col min="2830" max="2830" width="7.25" bestFit="1"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4" max="3084" width="10.875" customWidth="1"/>
    <col min="3085" max="3085" width="14.5" customWidth="1"/>
    <col min="3086" max="3086" width="7.25" bestFit="1"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0" max="3340" width="10.875" customWidth="1"/>
    <col min="3341" max="3341" width="14.5" customWidth="1"/>
    <col min="3342" max="3342" width="7.25" bestFit="1"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6" max="3596" width="10.875" customWidth="1"/>
    <col min="3597" max="3597" width="14.5" customWidth="1"/>
    <col min="3598" max="3598" width="7.25" bestFit="1"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2" max="3852" width="10.875" customWidth="1"/>
    <col min="3853" max="3853" width="14.5" customWidth="1"/>
    <col min="3854" max="3854" width="7.25" bestFit="1"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08" max="4108" width="10.875" customWidth="1"/>
    <col min="4109" max="4109" width="14.5" customWidth="1"/>
    <col min="4110" max="4110" width="7.25" bestFit="1"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4" max="4364" width="10.875" customWidth="1"/>
    <col min="4365" max="4365" width="14.5" customWidth="1"/>
    <col min="4366" max="4366" width="7.25" bestFit="1"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0" max="4620" width="10.875" customWidth="1"/>
    <col min="4621" max="4621" width="14.5" customWidth="1"/>
    <col min="4622" max="4622" width="7.25" bestFit="1"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6" max="4876" width="10.875" customWidth="1"/>
    <col min="4877" max="4877" width="14.5" customWidth="1"/>
    <col min="4878" max="4878" width="7.25" bestFit="1"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2" max="5132" width="10.875" customWidth="1"/>
    <col min="5133" max="5133" width="14.5" customWidth="1"/>
    <col min="5134" max="5134" width="7.25" bestFit="1"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88" max="5388" width="10.875" customWidth="1"/>
    <col min="5389" max="5389" width="14.5" customWidth="1"/>
    <col min="5390" max="5390" width="7.25" bestFit="1"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4" max="5644" width="10.875" customWidth="1"/>
    <col min="5645" max="5645" width="14.5" customWidth="1"/>
    <col min="5646" max="5646" width="7.25" bestFit="1"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0" max="5900" width="10.875" customWidth="1"/>
    <col min="5901" max="5901" width="14.5" customWidth="1"/>
    <col min="5902" max="5902" width="7.25" bestFit="1"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6" max="6156" width="10.875" customWidth="1"/>
    <col min="6157" max="6157" width="14.5" customWidth="1"/>
    <col min="6158" max="6158" width="7.25" bestFit="1"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2" max="6412" width="10.875" customWidth="1"/>
    <col min="6413" max="6413" width="14.5" customWidth="1"/>
    <col min="6414" max="6414" width="7.25" bestFit="1"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68" max="6668" width="10.875" customWidth="1"/>
    <col min="6669" max="6669" width="14.5" customWidth="1"/>
    <col min="6670" max="6670" width="7.25" bestFit="1"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4" max="6924" width="10.875" customWidth="1"/>
    <col min="6925" max="6925" width="14.5" customWidth="1"/>
    <col min="6926" max="6926" width="7.25" bestFit="1"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0" max="7180" width="10.875" customWidth="1"/>
    <col min="7181" max="7181" width="14.5" customWidth="1"/>
    <col min="7182" max="7182" width="7.25" bestFit="1"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6" max="7436" width="10.875" customWidth="1"/>
    <col min="7437" max="7437" width="14.5" customWidth="1"/>
    <col min="7438" max="7438" width="7.25" bestFit="1"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2" max="7692" width="10.875" customWidth="1"/>
    <col min="7693" max="7693" width="14.5" customWidth="1"/>
    <col min="7694" max="7694" width="7.25" bestFit="1"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48" max="7948" width="10.875" customWidth="1"/>
    <col min="7949" max="7949" width="14.5" customWidth="1"/>
    <col min="7950" max="7950" width="7.25" bestFit="1"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4" max="8204" width="10.875" customWidth="1"/>
    <col min="8205" max="8205" width="14.5" customWidth="1"/>
    <col min="8206" max="8206" width="7.25" bestFit="1"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0" max="8460" width="10.875" customWidth="1"/>
    <col min="8461" max="8461" width="14.5" customWidth="1"/>
    <col min="8462" max="8462" width="7.25" bestFit="1"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6" max="8716" width="10.875" customWidth="1"/>
    <col min="8717" max="8717" width="14.5" customWidth="1"/>
    <col min="8718" max="8718" width="7.25" bestFit="1"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2" max="8972" width="10.875" customWidth="1"/>
    <col min="8973" max="8973" width="14.5" customWidth="1"/>
    <col min="8974" max="8974" width="7.25" bestFit="1"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28" max="9228" width="10.875" customWidth="1"/>
    <col min="9229" max="9229" width="14.5" customWidth="1"/>
    <col min="9230" max="9230" width="7.25" bestFit="1"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4" max="9484" width="10.875" customWidth="1"/>
    <col min="9485" max="9485" width="14.5" customWidth="1"/>
    <col min="9486" max="9486" width="7.25" bestFit="1"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0" max="9740" width="10.875" customWidth="1"/>
    <col min="9741" max="9741" width="14.5" customWidth="1"/>
    <col min="9742" max="9742" width="7.25" bestFit="1"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6" max="9996" width="10.875" customWidth="1"/>
    <col min="9997" max="9997" width="14.5" customWidth="1"/>
    <col min="9998" max="9998" width="7.25" bestFit="1"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2" max="10252" width="10.875" customWidth="1"/>
    <col min="10253" max="10253" width="14.5" customWidth="1"/>
    <col min="10254" max="10254" width="7.25" bestFit="1"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08" max="10508" width="10.875" customWidth="1"/>
    <col min="10509" max="10509" width="14.5" customWidth="1"/>
    <col min="10510" max="10510" width="7.25" bestFit="1"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4" max="10764" width="10.875" customWidth="1"/>
    <col min="10765" max="10765" width="14.5" customWidth="1"/>
    <col min="10766" max="10766" width="7.25" bestFit="1"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0" max="11020" width="10.875" customWidth="1"/>
    <col min="11021" max="11021" width="14.5" customWidth="1"/>
    <col min="11022" max="11022" width="7.25" bestFit="1"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6" max="11276" width="10.875" customWidth="1"/>
    <col min="11277" max="11277" width="14.5" customWidth="1"/>
    <col min="11278" max="11278" width="7.25" bestFit="1"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2" max="11532" width="10.875" customWidth="1"/>
    <col min="11533" max="11533" width="14.5" customWidth="1"/>
    <col min="11534" max="11534" width="7.25" bestFit="1"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88" max="11788" width="10.875" customWidth="1"/>
    <col min="11789" max="11789" width="14.5" customWidth="1"/>
    <col min="11790" max="11790" width="7.25" bestFit="1"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4" max="12044" width="10.875" customWidth="1"/>
    <col min="12045" max="12045" width="14.5" customWidth="1"/>
    <col min="12046" max="12046" width="7.25" bestFit="1"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0" max="12300" width="10.875" customWidth="1"/>
    <col min="12301" max="12301" width="14.5" customWidth="1"/>
    <col min="12302" max="12302" width="7.25" bestFit="1"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6" max="12556" width="10.875" customWidth="1"/>
    <col min="12557" max="12557" width="14.5" customWidth="1"/>
    <col min="12558" max="12558" width="7.25" bestFit="1"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2" max="12812" width="10.875" customWidth="1"/>
    <col min="12813" max="12813" width="14.5" customWidth="1"/>
    <col min="12814" max="12814" width="7.25" bestFit="1"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68" max="13068" width="10.875" customWidth="1"/>
    <col min="13069" max="13069" width="14.5" customWidth="1"/>
    <col min="13070" max="13070" width="7.25" bestFit="1"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4" max="13324" width="10.875" customWidth="1"/>
    <col min="13325" max="13325" width="14.5" customWidth="1"/>
    <col min="13326" max="13326" width="7.25" bestFit="1"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0" max="13580" width="10.875" customWidth="1"/>
    <col min="13581" max="13581" width="14.5" customWidth="1"/>
    <col min="13582" max="13582" width="7.25" bestFit="1"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6" max="13836" width="10.875" customWidth="1"/>
    <col min="13837" max="13837" width="14.5" customWidth="1"/>
    <col min="13838" max="13838" width="7.25" bestFit="1"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2" max="14092" width="10.875" customWidth="1"/>
    <col min="14093" max="14093" width="14.5" customWidth="1"/>
    <col min="14094" max="14094" width="7.25" bestFit="1"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48" max="14348" width="10.875" customWidth="1"/>
    <col min="14349" max="14349" width="14.5" customWidth="1"/>
    <col min="14350" max="14350" width="7.25" bestFit="1"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4" max="14604" width="10.875" customWidth="1"/>
    <col min="14605" max="14605" width="14.5" customWidth="1"/>
    <col min="14606" max="14606" width="7.25" bestFit="1"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0" max="14860" width="10.875" customWidth="1"/>
    <col min="14861" max="14861" width="14.5" customWidth="1"/>
    <col min="14862" max="14862" width="7.25" bestFit="1"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6" max="15116" width="10.875" customWidth="1"/>
    <col min="15117" max="15117" width="14.5" customWidth="1"/>
    <col min="15118" max="15118" width="7.25" bestFit="1"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2" max="15372" width="10.875" customWidth="1"/>
    <col min="15373" max="15373" width="14.5" customWidth="1"/>
    <col min="15374" max="15374" width="7.25" bestFit="1"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28" max="15628" width="10.875" customWidth="1"/>
    <col min="15629" max="15629" width="14.5" customWidth="1"/>
    <col min="15630" max="15630" width="7.25" bestFit="1"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4" max="15884" width="10.875" customWidth="1"/>
    <col min="15885" max="15885" width="14.5" customWidth="1"/>
    <col min="15886" max="15886" width="7.25" bestFit="1"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0" max="16140" width="10.875" customWidth="1"/>
    <col min="16141" max="16141" width="14.5" customWidth="1"/>
    <col min="16142" max="16142" width="7.25" bestFit="1" customWidth="1"/>
  </cols>
  <sheetData>
    <row r="1" spans="1:13">
      <c r="A1" t="s">
        <v>0</v>
      </c>
      <c r="B1" s="1" t="e">
        <f>#REF!</f>
        <v>#REF!</v>
      </c>
      <c r="I1" t="s">
        <v>1</v>
      </c>
    </row>
    <row r="2" spans="1:13" ht="54" customHeight="1">
      <c r="B2" s="4"/>
      <c r="E2" s="813" t="s">
        <v>2</v>
      </c>
      <c r="F2" s="813"/>
      <c r="G2" s="814"/>
      <c r="H2" s="5">
        <f>SUMIF(E8:E356,"PPS",H8:H356)</f>
        <v>1029048</v>
      </c>
      <c r="I2" s="6"/>
      <c r="J2" s="3"/>
    </row>
    <row r="3" spans="1:13" ht="57" customHeight="1">
      <c r="B3" s="2"/>
      <c r="E3" s="815" t="s">
        <v>3</v>
      </c>
      <c r="F3" s="815"/>
      <c r="G3" s="816"/>
      <c r="H3" s="5">
        <f>M7</f>
        <v>1241458</v>
      </c>
      <c r="I3" s="6"/>
      <c r="J3" s="7"/>
    </row>
    <row r="4" spans="1:13" s="7" customFormat="1" ht="55.5" customHeight="1">
      <c r="B4" s="8"/>
      <c r="E4" s="817" t="s">
        <v>1640</v>
      </c>
      <c r="F4" s="817"/>
      <c r="G4" s="817"/>
      <c r="H4" s="9">
        <f>H3/I7</f>
        <v>1.682949511162203</v>
      </c>
      <c r="I4" s="6"/>
      <c r="K4" s="10"/>
      <c r="L4" s="10"/>
    </row>
    <row r="5" spans="1:13" s="2" customFormat="1" ht="17.25" customHeight="1">
      <c r="B5" s="11"/>
      <c r="E5" s="12"/>
      <c r="F5" s="12"/>
      <c r="G5" s="12"/>
      <c r="H5" s="13"/>
      <c r="I5" s="14"/>
      <c r="J5" s="11"/>
      <c r="K5" s="15"/>
      <c r="L5" s="15"/>
    </row>
    <row r="6" spans="1:13" ht="54">
      <c r="A6" s="16" t="s">
        <v>5</v>
      </c>
      <c r="B6" s="17" t="s">
        <v>6</v>
      </c>
      <c r="C6" s="17" t="s">
        <v>7</v>
      </c>
      <c r="D6" s="17" t="s">
        <v>8</v>
      </c>
      <c r="E6" s="18" t="s">
        <v>9</v>
      </c>
      <c r="F6" s="17" t="s">
        <v>10</v>
      </c>
      <c r="G6" s="19" t="s">
        <v>11</v>
      </c>
      <c r="H6" s="18" t="s">
        <v>12</v>
      </c>
      <c r="I6" s="18" t="s">
        <v>13</v>
      </c>
      <c r="J6" s="18" t="s">
        <v>14</v>
      </c>
      <c r="K6" s="18" t="s">
        <v>15</v>
      </c>
      <c r="L6" s="18" t="s">
        <v>16</v>
      </c>
      <c r="M6" s="20" t="s">
        <v>17</v>
      </c>
    </row>
    <row r="7" spans="1:13" s="21" customFormat="1" ht="14.25" thickBot="1">
      <c r="B7" s="22" t="s">
        <v>18</v>
      </c>
      <c r="C7" s="22"/>
      <c r="D7" s="22"/>
      <c r="E7" s="22"/>
      <c r="F7" s="22"/>
      <c r="G7" s="22"/>
      <c r="H7" s="23">
        <f>SUM(H8:H356)</f>
        <v>1241458</v>
      </c>
      <c r="I7" s="23">
        <f>SUM(I8:I356)</f>
        <v>737668</v>
      </c>
      <c r="J7" s="24">
        <v>0.996</v>
      </c>
      <c r="K7" s="25">
        <f>SUM(K8:K356)</f>
        <v>9381</v>
      </c>
      <c r="L7" s="26">
        <f>SUM(L8:L356)</f>
        <v>77890275</v>
      </c>
      <c r="M7" s="739">
        <f>SUM(M8:M356)</f>
        <v>1241458</v>
      </c>
    </row>
    <row r="8" spans="1:13" ht="14.25" thickTop="1">
      <c r="A8">
        <v>1</v>
      </c>
      <c r="B8" s="39" t="s">
        <v>1641</v>
      </c>
      <c r="C8" s="35" t="s">
        <v>727</v>
      </c>
      <c r="D8" s="40" t="s">
        <v>1642</v>
      </c>
      <c r="E8" s="40" t="s">
        <v>54</v>
      </c>
      <c r="F8" s="35" t="s">
        <v>1643</v>
      </c>
      <c r="G8" s="38">
        <v>1</v>
      </c>
      <c r="H8" s="38">
        <v>8028</v>
      </c>
      <c r="I8" s="740" t="s">
        <v>1644</v>
      </c>
      <c r="J8" s="9" t="e">
        <v>#VALUE!</v>
      </c>
      <c r="K8" s="41">
        <v>1700</v>
      </c>
      <c r="L8" s="41">
        <v>5821200</v>
      </c>
      <c r="M8" s="373">
        <v>8028</v>
      </c>
    </row>
    <row r="9" spans="1:13">
      <c r="A9">
        <v>2</v>
      </c>
      <c r="B9" s="39" t="s">
        <v>1645</v>
      </c>
      <c r="C9" s="35" t="s">
        <v>719</v>
      </c>
      <c r="D9" s="40" t="s">
        <v>1646</v>
      </c>
      <c r="E9" s="40" t="s">
        <v>78</v>
      </c>
      <c r="F9" s="35" t="s">
        <v>140</v>
      </c>
      <c r="G9" s="38">
        <v>1</v>
      </c>
      <c r="H9" s="38">
        <v>51630</v>
      </c>
      <c r="I9" s="5">
        <v>51630</v>
      </c>
      <c r="J9" s="9">
        <f t="shared" ref="J9:J14" si="0">H9/I9</f>
        <v>1</v>
      </c>
      <c r="K9" s="5">
        <v>630</v>
      </c>
      <c r="L9" s="5">
        <v>2763000</v>
      </c>
      <c r="M9" s="675">
        <f t="shared" ref="M9:M15" si="1">IF(ISBLANK(I9),"",H9)</f>
        <v>51630</v>
      </c>
    </row>
    <row r="10" spans="1:13">
      <c r="A10">
        <v>3</v>
      </c>
      <c r="B10" s="39" t="s">
        <v>1647</v>
      </c>
      <c r="C10" s="35" t="s">
        <v>719</v>
      </c>
      <c r="D10" s="40" t="s">
        <v>1646</v>
      </c>
      <c r="E10" s="40" t="s">
        <v>78</v>
      </c>
      <c r="F10" s="35" t="s">
        <v>140</v>
      </c>
      <c r="G10" s="38">
        <v>1</v>
      </c>
      <c r="H10" s="38">
        <v>52545</v>
      </c>
      <c r="I10" s="5">
        <v>52545</v>
      </c>
      <c r="J10" s="9">
        <f t="shared" si="0"/>
        <v>1</v>
      </c>
      <c r="K10" s="5">
        <v>600</v>
      </c>
      <c r="L10" s="5">
        <v>2947000</v>
      </c>
      <c r="M10" s="5">
        <f t="shared" si="1"/>
        <v>52545</v>
      </c>
    </row>
    <row r="11" spans="1:13">
      <c r="A11">
        <v>4</v>
      </c>
      <c r="B11" s="34" t="s">
        <v>1648</v>
      </c>
      <c r="C11" s="35" t="s">
        <v>719</v>
      </c>
      <c r="D11" s="36" t="s">
        <v>1646</v>
      </c>
      <c r="E11" s="37" t="s">
        <v>78</v>
      </c>
      <c r="F11" s="35" t="s">
        <v>140</v>
      </c>
      <c r="G11" s="38">
        <v>1</v>
      </c>
      <c r="H11" s="38">
        <v>58392</v>
      </c>
      <c r="I11" s="38">
        <v>58392</v>
      </c>
      <c r="J11" s="9">
        <f t="shared" si="0"/>
        <v>1</v>
      </c>
      <c r="K11" s="5">
        <v>750</v>
      </c>
      <c r="L11" s="38">
        <v>3125000</v>
      </c>
      <c r="M11" s="5">
        <f t="shared" si="1"/>
        <v>58392</v>
      </c>
    </row>
    <row r="12" spans="1:13">
      <c r="A12">
        <v>5</v>
      </c>
      <c r="B12" s="39" t="s">
        <v>1649</v>
      </c>
      <c r="C12" s="35" t="s">
        <v>719</v>
      </c>
      <c r="D12" s="40" t="s">
        <v>1646</v>
      </c>
      <c r="E12" s="28" t="s">
        <v>78</v>
      </c>
      <c r="F12" s="40" t="s">
        <v>140</v>
      </c>
      <c r="G12" s="35">
        <v>1</v>
      </c>
      <c r="H12" s="38">
        <v>16560</v>
      </c>
      <c r="I12" s="5">
        <v>16560</v>
      </c>
      <c r="J12" s="9">
        <f t="shared" si="0"/>
        <v>1</v>
      </c>
      <c r="K12" s="73">
        <v>169</v>
      </c>
      <c r="L12" s="73">
        <v>937000</v>
      </c>
      <c r="M12" s="5">
        <f t="shared" si="1"/>
        <v>16560</v>
      </c>
    </row>
    <row r="13" spans="1:13" s="42" customFormat="1">
      <c r="A13" s="42">
        <v>6</v>
      </c>
      <c r="B13" s="39" t="s">
        <v>1650</v>
      </c>
      <c r="C13" s="35" t="s">
        <v>719</v>
      </c>
      <c r="D13" s="40" t="s">
        <v>144</v>
      </c>
      <c r="E13" s="28" t="s">
        <v>54</v>
      </c>
      <c r="F13" s="40" t="s">
        <v>140</v>
      </c>
      <c r="G13" s="35">
        <v>3</v>
      </c>
      <c r="H13" s="38">
        <v>15256</v>
      </c>
      <c r="I13" s="5">
        <v>17541</v>
      </c>
      <c r="J13" s="9">
        <f t="shared" si="0"/>
        <v>0.8697337666039564</v>
      </c>
      <c r="K13" s="73">
        <v>432</v>
      </c>
      <c r="L13" s="73">
        <v>761000</v>
      </c>
      <c r="M13" s="5">
        <f t="shared" si="1"/>
        <v>15256</v>
      </c>
    </row>
    <row r="14" spans="1:13" s="42" customFormat="1" ht="96">
      <c r="A14" s="42">
        <v>7</v>
      </c>
      <c r="B14" s="34" t="s">
        <v>1651</v>
      </c>
      <c r="C14" s="35" t="s">
        <v>719</v>
      </c>
      <c r="D14" s="36" t="s">
        <v>1196</v>
      </c>
      <c r="E14" s="37" t="s">
        <v>78</v>
      </c>
      <c r="F14" s="35" t="s">
        <v>23</v>
      </c>
      <c r="G14" s="38">
        <v>1</v>
      </c>
      <c r="H14" s="38">
        <v>33283</v>
      </c>
      <c r="I14" s="38">
        <v>33283</v>
      </c>
      <c r="J14" s="9">
        <f t="shared" si="0"/>
        <v>1</v>
      </c>
      <c r="K14" s="741" t="s">
        <v>1652</v>
      </c>
      <c r="L14" s="41">
        <v>2188000</v>
      </c>
      <c r="M14" s="5">
        <f t="shared" si="1"/>
        <v>33283</v>
      </c>
    </row>
    <row r="15" spans="1:13" ht="24">
      <c r="A15">
        <v>8</v>
      </c>
      <c r="B15" s="39" t="s">
        <v>1653</v>
      </c>
      <c r="C15" s="35" t="s">
        <v>719</v>
      </c>
      <c r="D15" s="40" t="s">
        <v>465</v>
      </c>
      <c r="E15" s="40" t="s">
        <v>54</v>
      </c>
      <c r="F15" s="35" t="s">
        <v>23</v>
      </c>
      <c r="G15" s="38">
        <v>2</v>
      </c>
      <c r="H15" s="38">
        <v>506763</v>
      </c>
      <c r="I15" s="41">
        <v>507717</v>
      </c>
      <c r="J15" s="9">
        <f>H15/I15</f>
        <v>0.99812100047861307</v>
      </c>
      <c r="K15" s="41">
        <v>5100</v>
      </c>
      <c r="L15" s="41">
        <v>30932000</v>
      </c>
      <c r="M15" s="5">
        <f t="shared" si="1"/>
        <v>506763</v>
      </c>
    </row>
    <row r="16" spans="1:13">
      <c r="A16">
        <v>10</v>
      </c>
      <c r="B16" s="17" t="s">
        <v>1654</v>
      </c>
      <c r="C16" s="17" t="s">
        <v>1655</v>
      </c>
      <c r="D16" s="17" t="s">
        <v>1656</v>
      </c>
      <c r="E16" s="28" t="s">
        <v>54</v>
      </c>
      <c r="F16" s="28" t="s">
        <v>728</v>
      </c>
      <c r="G16" s="19">
        <v>6</v>
      </c>
      <c r="H16" s="33">
        <v>166613</v>
      </c>
      <c r="I16" s="30" t="s">
        <v>1644</v>
      </c>
      <c r="J16" s="43" t="e">
        <v>#VALUE!</v>
      </c>
      <c r="K16" s="18" t="s">
        <v>1657</v>
      </c>
      <c r="L16" s="66">
        <v>9001873</v>
      </c>
      <c r="M16" s="32">
        <v>166613</v>
      </c>
    </row>
    <row r="17" spans="1:13">
      <c r="A17">
        <v>11</v>
      </c>
      <c r="B17" s="17" t="s">
        <v>1658</v>
      </c>
      <c r="C17" s="17" t="s">
        <v>1659</v>
      </c>
      <c r="D17" s="17" t="s">
        <v>1656</v>
      </c>
      <c r="E17" s="28" t="s">
        <v>54</v>
      </c>
      <c r="F17" s="28" t="s">
        <v>728</v>
      </c>
      <c r="G17" s="19">
        <v>6</v>
      </c>
      <c r="H17" s="33">
        <v>332388</v>
      </c>
      <c r="I17" s="30" t="s">
        <v>1644</v>
      </c>
      <c r="J17" s="9" t="e">
        <v>#VALUE!</v>
      </c>
      <c r="K17" s="18" t="s">
        <v>1660</v>
      </c>
      <c r="L17" s="66">
        <v>19414202</v>
      </c>
      <c r="M17" s="32">
        <v>332388</v>
      </c>
    </row>
    <row r="18" spans="1:13">
      <c r="A18">
        <v>12</v>
      </c>
      <c r="B18" s="17"/>
      <c r="C18" s="17"/>
      <c r="D18" s="17"/>
      <c r="E18" s="28"/>
      <c r="F18" s="28"/>
      <c r="G18" s="19"/>
      <c r="H18" s="33"/>
      <c r="I18" s="30"/>
      <c r="J18" s="9" t="e">
        <f t="shared" ref="J18:J81" si="2">H18/I18</f>
        <v>#DIV/0!</v>
      </c>
      <c r="K18" s="18"/>
      <c r="L18" s="18"/>
      <c r="M18" s="17"/>
    </row>
    <row r="19" spans="1:13">
      <c r="A19">
        <v>13</v>
      </c>
      <c r="B19" s="17"/>
      <c r="C19" s="17"/>
      <c r="D19" s="17"/>
      <c r="E19" s="28"/>
      <c r="F19" s="28"/>
      <c r="G19" s="19"/>
      <c r="H19" s="33"/>
      <c r="I19" s="30"/>
      <c r="J19" s="9" t="e">
        <f t="shared" si="2"/>
        <v>#DIV/0!</v>
      </c>
      <c r="K19" s="18"/>
      <c r="L19" s="18"/>
      <c r="M19" s="17"/>
    </row>
    <row r="20" spans="1:13">
      <c r="A20">
        <v>14</v>
      </c>
      <c r="B20" s="17"/>
      <c r="C20" s="17"/>
      <c r="D20" s="17"/>
      <c r="E20" s="28"/>
      <c r="F20" s="28"/>
      <c r="G20" s="19"/>
      <c r="H20" s="33"/>
      <c r="I20" s="30"/>
      <c r="J20" s="9" t="e">
        <f t="shared" si="2"/>
        <v>#DIV/0!</v>
      </c>
      <c r="K20" s="18"/>
      <c r="L20" s="18"/>
      <c r="M20" s="17"/>
    </row>
    <row r="21" spans="1:13">
      <c r="A21">
        <v>15</v>
      </c>
      <c r="B21" s="17"/>
      <c r="C21" s="17"/>
      <c r="D21" s="17"/>
      <c r="E21" s="28"/>
      <c r="F21" s="28"/>
      <c r="G21" s="19"/>
      <c r="H21" s="33"/>
      <c r="I21" s="30"/>
      <c r="J21" s="43" t="e">
        <f t="shared" si="2"/>
        <v>#DIV/0!</v>
      </c>
      <c r="K21" s="18"/>
      <c r="L21" s="18"/>
      <c r="M21" s="17"/>
    </row>
    <row r="22" spans="1:13">
      <c r="A22" s="42">
        <v>16</v>
      </c>
      <c r="B22" s="17"/>
      <c r="C22" s="17"/>
      <c r="D22" s="17"/>
      <c r="E22" s="28"/>
      <c r="F22" s="28"/>
      <c r="G22" s="19"/>
      <c r="H22" s="33"/>
      <c r="I22" s="30"/>
      <c r="J22" s="43" t="e">
        <f t="shared" si="2"/>
        <v>#DIV/0!</v>
      </c>
      <c r="K22" s="18"/>
      <c r="L22" s="18"/>
      <c r="M22" s="17"/>
    </row>
    <row r="23" spans="1:13">
      <c r="A23" s="42">
        <v>17</v>
      </c>
      <c r="B23" s="17"/>
      <c r="C23" s="17"/>
      <c r="D23" s="17"/>
      <c r="E23" s="28"/>
      <c r="F23" s="28"/>
      <c r="G23" s="19"/>
      <c r="H23" s="33"/>
      <c r="I23" s="30"/>
      <c r="J23" s="9" t="e">
        <f t="shared" si="2"/>
        <v>#DIV/0!</v>
      </c>
      <c r="K23" s="18"/>
      <c r="L23" s="18"/>
      <c r="M23" s="17"/>
    </row>
    <row r="24" spans="1:13">
      <c r="A24">
        <v>18</v>
      </c>
      <c r="B24" s="17"/>
      <c r="C24" s="17"/>
      <c r="D24" s="17"/>
      <c r="E24" s="28"/>
      <c r="F24" s="28"/>
      <c r="G24" s="19"/>
      <c r="H24" s="33"/>
      <c r="I24" s="30"/>
      <c r="J24" s="43" t="e">
        <f t="shared" si="2"/>
        <v>#DIV/0!</v>
      </c>
      <c r="K24" s="18"/>
      <c r="L24" s="18"/>
      <c r="M24" s="17"/>
    </row>
    <row r="25" spans="1:13">
      <c r="A25">
        <v>19</v>
      </c>
      <c r="B25" s="17"/>
      <c r="C25" s="17"/>
      <c r="D25" s="17"/>
      <c r="E25" s="28"/>
      <c r="F25" s="28"/>
      <c r="G25" s="19"/>
      <c r="H25" s="33"/>
      <c r="I25" s="30"/>
      <c r="J25" s="43" t="e">
        <f t="shared" si="2"/>
        <v>#DIV/0!</v>
      </c>
      <c r="K25" s="18"/>
      <c r="L25" s="18"/>
      <c r="M25" s="17"/>
    </row>
    <row r="26" spans="1:13">
      <c r="A26">
        <v>20</v>
      </c>
      <c r="B26" s="17"/>
      <c r="C26" s="17"/>
      <c r="D26" s="17"/>
      <c r="E26" s="28"/>
      <c r="F26" s="28"/>
      <c r="G26" s="19"/>
      <c r="H26" s="33"/>
      <c r="I26" s="30"/>
      <c r="J26" s="9" t="e">
        <f t="shared" si="2"/>
        <v>#DIV/0!</v>
      </c>
      <c r="K26" s="18"/>
      <c r="L26" s="18"/>
      <c r="M26" s="17"/>
    </row>
    <row r="27" spans="1:13">
      <c r="A27">
        <v>21</v>
      </c>
      <c r="B27" s="17"/>
      <c r="C27" s="17"/>
      <c r="D27" s="17"/>
      <c r="E27" s="28"/>
      <c r="F27" s="28"/>
      <c r="G27" s="19"/>
      <c r="H27" s="33"/>
      <c r="I27" s="30"/>
      <c r="J27" s="9" t="e">
        <f t="shared" si="2"/>
        <v>#DIV/0!</v>
      </c>
      <c r="K27" s="18"/>
      <c r="L27" s="18"/>
      <c r="M27" s="17"/>
    </row>
    <row r="28" spans="1:13">
      <c r="A28">
        <v>22</v>
      </c>
      <c r="B28" s="17"/>
      <c r="C28" s="17"/>
      <c r="D28" s="17"/>
      <c r="E28" s="28"/>
      <c r="F28" s="28"/>
      <c r="G28" s="19"/>
      <c r="H28" s="33"/>
      <c r="I28" s="30"/>
      <c r="J28" s="9" t="e">
        <f t="shared" si="2"/>
        <v>#DIV/0!</v>
      </c>
      <c r="K28" s="18"/>
      <c r="L28" s="18"/>
      <c r="M28" s="17"/>
    </row>
    <row r="29" spans="1:13">
      <c r="A29">
        <v>23</v>
      </c>
      <c r="B29" s="17"/>
      <c r="C29" s="17"/>
      <c r="D29" s="17"/>
      <c r="E29" s="28"/>
      <c r="F29" s="28"/>
      <c r="G29" s="19"/>
      <c r="H29" s="33"/>
      <c r="I29" s="30"/>
      <c r="J29" s="9" t="e">
        <f t="shared" si="2"/>
        <v>#DIV/0!</v>
      </c>
      <c r="K29" s="18"/>
      <c r="L29" s="18"/>
      <c r="M29" s="17"/>
    </row>
    <row r="30" spans="1:13">
      <c r="A30">
        <v>24</v>
      </c>
      <c r="B30" s="17"/>
      <c r="C30" s="17"/>
      <c r="D30" s="17"/>
      <c r="E30" s="28"/>
      <c r="F30" s="28"/>
      <c r="G30" s="19"/>
      <c r="H30" s="33"/>
      <c r="I30" s="30"/>
      <c r="J30" s="43" t="e">
        <f t="shared" si="2"/>
        <v>#DIV/0!</v>
      </c>
      <c r="K30" s="18"/>
      <c r="L30" s="18"/>
      <c r="M30" s="17"/>
    </row>
    <row r="31" spans="1:13">
      <c r="A31">
        <v>25</v>
      </c>
      <c r="B31" s="17"/>
      <c r="C31" s="17"/>
      <c r="D31" s="17"/>
      <c r="E31" s="28"/>
      <c r="F31" s="28"/>
      <c r="G31" s="19"/>
      <c r="H31" s="33"/>
      <c r="I31" s="30"/>
      <c r="J31" s="43" t="e">
        <f t="shared" si="2"/>
        <v>#DIV/0!</v>
      </c>
      <c r="K31" s="18"/>
      <c r="L31" s="18"/>
      <c r="M31" s="17"/>
    </row>
    <row r="32" spans="1:13">
      <c r="A32" s="42">
        <v>26</v>
      </c>
      <c r="B32" s="17"/>
      <c r="C32" s="17"/>
      <c r="D32" s="17"/>
      <c r="E32" s="28"/>
      <c r="F32" s="28"/>
      <c r="G32" s="19"/>
      <c r="H32" s="33"/>
      <c r="I32" s="30"/>
      <c r="J32" s="9" t="e">
        <f t="shared" si="2"/>
        <v>#DIV/0!</v>
      </c>
      <c r="K32" s="18"/>
      <c r="L32" s="18"/>
      <c r="M32" s="17"/>
    </row>
    <row r="33" spans="1:13">
      <c r="A33" s="42">
        <v>27</v>
      </c>
      <c r="B33" s="17"/>
      <c r="C33" s="17"/>
      <c r="D33" s="17"/>
      <c r="E33" s="28"/>
      <c r="F33" s="28"/>
      <c r="G33" s="19"/>
      <c r="H33" s="33"/>
      <c r="I33" s="30"/>
      <c r="J33" s="43" t="e">
        <f t="shared" si="2"/>
        <v>#DIV/0!</v>
      </c>
      <c r="K33" s="18"/>
      <c r="L33" s="18"/>
      <c r="M33" s="17"/>
    </row>
    <row r="34" spans="1:13">
      <c r="A34">
        <v>28</v>
      </c>
      <c r="B34" s="17"/>
      <c r="C34" s="17"/>
      <c r="D34" s="17"/>
      <c r="E34" s="28"/>
      <c r="F34" s="28"/>
      <c r="G34" s="19"/>
      <c r="H34" s="33"/>
      <c r="I34" s="30"/>
      <c r="J34" s="43" t="e">
        <f t="shared" si="2"/>
        <v>#DIV/0!</v>
      </c>
      <c r="K34" s="18"/>
      <c r="L34" s="18"/>
      <c r="M34" s="17"/>
    </row>
    <row r="35" spans="1:13">
      <c r="A35">
        <v>29</v>
      </c>
      <c r="B35" s="17"/>
      <c r="C35" s="17"/>
      <c r="D35" s="17"/>
      <c r="E35" s="28"/>
      <c r="F35" s="28"/>
      <c r="G35" s="19"/>
      <c r="H35" s="33"/>
      <c r="I35" s="30"/>
      <c r="J35" s="9" t="e">
        <f t="shared" si="2"/>
        <v>#DIV/0!</v>
      </c>
      <c r="K35" s="18"/>
      <c r="L35" s="18"/>
      <c r="M35" s="17"/>
    </row>
    <row r="36" spans="1:13">
      <c r="A36">
        <v>30</v>
      </c>
      <c r="B36" s="17"/>
      <c r="C36" s="17"/>
      <c r="D36" s="17"/>
      <c r="E36" s="28"/>
      <c r="F36" s="28"/>
      <c r="G36" s="19"/>
      <c r="H36" s="33"/>
      <c r="I36" s="30"/>
      <c r="J36" s="9" t="e">
        <f t="shared" si="2"/>
        <v>#DIV/0!</v>
      </c>
      <c r="K36" s="18"/>
      <c r="L36" s="18"/>
      <c r="M36" s="17"/>
    </row>
    <row r="37" spans="1:13">
      <c r="A37">
        <v>31</v>
      </c>
      <c r="B37" s="17"/>
      <c r="C37" s="17"/>
      <c r="D37" s="17"/>
      <c r="E37" s="28"/>
      <c r="F37" s="28"/>
      <c r="G37" s="19"/>
      <c r="H37" s="33"/>
      <c r="I37" s="30"/>
      <c r="J37" s="9" t="e">
        <f t="shared" si="2"/>
        <v>#DIV/0!</v>
      </c>
      <c r="K37" s="18"/>
      <c r="L37" s="18"/>
      <c r="M37" s="17"/>
    </row>
    <row r="38" spans="1:13">
      <c r="A38">
        <v>32</v>
      </c>
      <c r="B38" s="17"/>
      <c r="C38" s="17"/>
      <c r="D38" s="17"/>
      <c r="E38" s="28"/>
      <c r="F38" s="28"/>
      <c r="G38" s="19"/>
      <c r="H38" s="33"/>
      <c r="I38" s="30"/>
      <c r="J38" s="9" t="e">
        <f t="shared" si="2"/>
        <v>#DIV/0!</v>
      </c>
      <c r="K38" s="18"/>
      <c r="L38" s="18"/>
      <c r="M38" s="17"/>
    </row>
    <row r="39" spans="1:13">
      <c r="A39">
        <v>33</v>
      </c>
      <c r="B39" s="17"/>
      <c r="C39" s="17"/>
      <c r="D39" s="17"/>
      <c r="E39" s="28"/>
      <c r="F39" s="28"/>
      <c r="G39" s="19"/>
      <c r="H39" s="33"/>
      <c r="I39" s="30"/>
      <c r="J39" s="43" t="e">
        <f t="shared" si="2"/>
        <v>#DIV/0!</v>
      </c>
      <c r="K39" s="18"/>
      <c r="L39" s="18"/>
      <c r="M39" s="17"/>
    </row>
    <row r="40" spans="1:13">
      <c r="A40">
        <v>34</v>
      </c>
      <c r="B40" s="17"/>
      <c r="C40" s="17"/>
      <c r="D40" s="17"/>
      <c r="E40" s="28"/>
      <c r="F40" s="28"/>
      <c r="G40" s="19"/>
      <c r="H40" s="33"/>
      <c r="I40" s="30"/>
      <c r="J40" s="43" t="e">
        <f t="shared" si="2"/>
        <v>#DIV/0!</v>
      </c>
      <c r="K40" s="18"/>
      <c r="L40" s="18"/>
      <c r="M40" s="17"/>
    </row>
    <row r="41" spans="1:13">
      <c r="A41">
        <v>35</v>
      </c>
      <c r="B41" s="17"/>
      <c r="C41" s="17"/>
      <c r="D41" s="17"/>
      <c r="E41" s="28"/>
      <c r="F41" s="28"/>
      <c r="G41" s="19"/>
      <c r="H41" s="33"/>
      <c r="I41" s="30"/>
      <c r="J41" s="9" t="e">
        <f t="shared" si="2"/>
        <v>#DIV/0!</v>
      </c>
      <c r="K41" s="18"/>
      <c r="L41" s="18"/>
      <c r="M41" s="17"/>
    </row>
    <row r="42" spans="1:13">
      <c r="A42" s="42">
        <v>36</v>
      </c>
      <c r="B42" s="17"/>
      <c r="C42" s="17"/>
      <c r="D42" s="17"/>
      <c r="E42" s="28"/>
      <c r="F42" s="28"/>
      <c r="G42" s="19"/>
      <c r="H42" s="33"/>
      <c r="I42" s="30"/>
      <c r="J42" s="43" t="e">
        <f t="shared" si="2"/>
        <v>#DIV/0!</v>
      </c>
      <c r="K42" s="18"/>
      <c r="L42" s="18"/>
      <c r="M42" s="17"/>
    </row>
    <row r="43" spans="1:13">
      <c r="A43" s="42">
        <v>37</v>
      </c>
      <c r="B43" s="17"/>
      <c r="C43" s="17"/>
      <c r="D43" s="17"/>
      <c r="E43" s="28"/>
      <c r="F43" s="28"/>
      <c r="G43" s="19"/>
      <c r="H43" s="33"/>
      <c r="I43" s="30"/>
      <c r="J43" s="43" t="e">
        <f t="shared" si="2"/>
        <v>#DIV/0!</v>
      </c>
      <c r="K43" s="18"/>
      <c r="L43" s="18"/>
      <c r="M43" s="17"/>
    </row>
    <row r="44" spans="1:13">
      <c r="A44">
        <v>38</v>
      </c>
      <c r="B44" s="17"/>
      <c r="C44" s="17"/>
      <c r="D44" s="17"/>
      <c r="E44" s="28"/>
      <c r="F44" s="28"/>
      <c r="G44" s="19"/>
      <c r="H44" s="33"/>
      <c r="I44" s="30"/>
      <c r="J44" s="9" t="e">
        <f t="shared" si="2"/>
        <v>#DIV/0!</v>
      </c>
      <c r="K44" s="18"/>
      <c r="L44" s="18"/>
      <c r="M44" s="17"/>
    </row>
    <row r="45" spans="1:13">
      <c r="A45">
        <v>39</v>
      </c>
      <c r="B45" s="17"/>
      <c r="C45" s="17"/>
      <c r="D45" s="17"/>
      <c r="E45" s="28"/>
      <c r="F45" s="28"/>
      <c r="G45" s="19"/>
      <c r="H45" s="33"/>
      <c r="I45" s="30"/>
      <c r="J45" s="9" t="e">
        <f t="shared" si="2"/>
        <v>#DIV/0!</v>
      </c>
      <c r="K45" s="18"/>
      <c r="L45" s="18"/>
      <c r="M45" s="17"/>
    </row>
    <row r="46" spans="1:13">
      <c r="A46">
        <v>40</v>
      </c>
      <c r="B46" s="17"/>
      <c r="C46" s="17"/>
      <c r="D46" s="17"/>
      <c r="E46" s="28"/>
      <c r="F46" s="28"/>
      <c r="G46" s="19"/>
      <c r="H46" s="33"/>
      <c r="I46" s="30"/>
      <c r="J46" s="9" t="e">
        <f t="shared" si="2"/>
        <v>#DIV/0!</v>
      </c>
      <c r="K46" s="18"/>
      <c r="L46" s="18"/>
      <c r="M46" s="17"/>
    </row>
    <row r="47" spans="1:13">
      <c r="A47">
        <v>41</v>
      </c>
      <c r="B47" s="17"/>
      <c r="C47" s="17"/>
      <c r="D47" s="17"/>
      <c r="E47" s="28"/>
      <c r="F47" s="28"/>
      <c r="G47" s="19"/>
      <c r="H47" s="33"/>
      <c r="I47" s="30"/>
      <c r="J47" s="9" t="e">
        <f t="shared" si="2"/>
        <v>#DIV/0!</v>
      </c>
      <c r="K47" s="18"/>
      <c r="L47" s="18"/>
      <c r="M47" s="17"/>
    </row>
    <row r="48" spans="1:13">
      <c r="A48">
        <v>42</v>
      </c>
      <c r="B48" s="17"/>
      <c r="C48" s="17"/>
      <c r="D48" s="17"/>
      <c r="E48" s="28"/>
      <c r="F48" s="28"/>
      <c r="G48" s="19"/>
      <c r="H48" s="33"/>
      <c r="I48" s="30"/>
      <c r="J48" s="43" t="e">
        <f t="shared" si="2"/>
        <v>#DIV/0!</v>
      </c>
      <c r="K48" s="18"/>
      <c r="L48" s="18"/>
      <c r="M48" s="17"/>
    </row>
    <row r="49" spans="1:13">
      <c r="A49">
        <v>43</v>
      </c>
      <c r="B49" s="17"/>
      <c r="C49" s="17"/>
      <c r="D49" s="17"/>
      <c r="E49" s="28"/>
      <c r="F49" s="28"/>
      <c r="G49" s="19"/>
      <c r="H49" s="33"/>
      <c r="I49" s="30"/>
      <c r="J49" s="43" t="e">
        <f t="shared" si="2"/>
        <v>#DIV/0!</v>
      </c>
      <c r="K49" s="18"/>
      <c r="L49" s="18"/>
      <c r="M49" s="17"/>
    </row>
    <row r="50" spans="1:13">
      <c r="A50">
        <v>44</v>
      </c>
      <c r="B50" s="17"/>
      <c r="C50" s="17"/>
      <c r="D50" s="17"/>
      <c r="E50" s="28"/>
      <c r="F50" s="28"/>
      <c r="G50" s="19"/>
      <c r="H50" s="33"/>
      <c r="I50" s="30"/>
      <c r="J50" s="9" t="e">
        <f t="shared" si="2"/>
        <v>#DIV/0!</v>
      </c>
      <c r="K50" s="18"/>
      <c r="L50" s="18"/>
      <c r="M50" s="17"/>
    </row>
    <row r="51" spans="1:13">
      <c r="A51">
        <v>45</v>
      </c>
      <c r="B51" s="17"/>
      <c r="C51" s="17"/>
      <c r="D51" s="17"/>
      <c r="E51" s="28"/>
      <c r="F51" s="28"/>
      <c r="G51" s="19"/>
      <c r="H51" s="33"/>
      <c r="I51" s="30"/>
      <c r="J51" s="43" t="e">
        <f t="shared" si="2"/>
        <v>#DIV/0!</v>
      </c>
      <c r="K51" s="18"/>
      <c r="L51" s="18"/>
      <c r="M51" s="17"/>
    </row>
    <row r="52" spans="1:13">
      <c r="A52" s="42">
        <v>46</v>
      </c>
      <c r="B52" s="17"/>
      <c r="C52" s="17"/>
      <c r="D52" s="17"/>
      <c r="E52" s="28"/>
      <c r="F52" s="28"/>
      <c r="G52" s="19"/>
      <c r="H52" s="33"/>
      <c r="I52" s="30"/>
      <c r="J52" s="43" t="e">
        <f t="shared" si="2"/>
        <v>#DIV/0!</v>
      </c>
      <c r="K52" s="18"/>
      <c r="L52" s="18"/>
      <c r="M52" s="17"/>
    </row>
    <row r="53" spans="1:13">
      <c r="A53" s="42">
        <v>47</v>
      </c>
      <c r="B53" s="17"/>
      <c r="C53" s="17"/>
      <c r="D53" s="17"/>
      <c r="E53" s="28"/>
      <c r="F53" s="28"/>
      <c r="G53" s="19"/>
      <c r="H53" s="33"/>
      <c r="I53" s="30"/>
      <c r="J53" s="9" t="e">
        <f t="shared" si="2"/>
        <v>#DIV/0!</v>
      </c>
      <c r="K53" s="18"/>
      <c r="L53" s="18"/>
      <c r="M53" s="17"/>
    </row>
    <row r="54" spans="1:13">
      <c r="A54">
        <v>48</v>
      </c>
      <c r="B54" s="17"/>
      <c r="C54" s="17"/>
      <c r="D54" s="17"/>
      <c r="E54" s="28"/>
      <c r="F54" s="28"/>
      <c r="G54" s="19"/>
      <c r="H54" s="33"/>
      <c r="I54" s="30"/>
      <c r="J54" s="9" t="e">
        <f t="shared" si="2"/>
        <v>#DIV/0!</v>
      </c>
      <c r="K54" s="18"/>
      <c r="L54" s="18"/>
      <c r="M54" s="17"/>
    </row>
    <row r="55" spans="1:13">
      <c r="A55">
        <v>49</v>
      </c>
      <c r="B55" s="17"/>
      <c r="C55" s="17"/>
      <c r="D55" s="17"/>
      <c r="E55" s="28"/>
      <c r="F55" s="28"/>
      <c r="G55" s="19"/>
      <c r="H55" s="33"/>
      <c r="I55" s="30"/>
      <c r="J55" s="9" t="e">
        <f t="shared" si="2"/>
        <v>#DIV/0!</v>
      </c>
      <c r="K55" s="18"/>
      <c r="L55" s="18"/>
      <c r="M55" s="17"/>
    </row>
    <row r="56" spans="1:13">
      <c r="A56">
        <v>50</v>
      </c>
      <c r="B56" s="17"/>
      <c r="C56" s="17"/>
      <c r="D56" s="17"/>
      <c r="E56" s="28"/>
      <c r="F56" s="28"/>
      <c r="G56" s="19"/>
      <c r="H56" s="33"/>
      <c r="I56" s="30"/>
      <c r="J56" s="9" t="e">
        <f t="shared" si="2"/>
        <v>#DIV/0!</v>
      </c>
      <c r="K56" s="18"/>
      <c r="L56" s="18"/>
      <c r="M56" s="17"/>
    </row>
    <row r="57" spans="1:13">
      <c r="A57">
        <v>51</v>
      </c>
      <c r="B57" s="17"/>
      <c r="C57" s="17"/>
      <c r="D57" s="17"/>
      <c r="E57" s="28"/>
      <c r="F57" s="28"/>
      <c r="G57" s="19"/>
      <c r="H57" s="33"/>
      <c r="I57" s="30"/>
      <c r="J57" s="43" t="e">
        <f t="shared" si="2"/>
        <v>#DIV/0!</v>
      </c>
      <c r="K57" s="18"/>
      <c r="L57" s="18"/>
      <c r="M57" s="17"/>
    </row>
    <row r="58" spans="1:13">
      <c r="A58">
        <v>52</v>
      </c>
      <c r="B58" s="17"/>
      <c r="C58" s="17"/>
      <c r="D58" s="17"/>
      <c r="E58" s="28"/>
      <c r="F58" s="28"/>
      <c r="G58" s="19"/>
      <c r="H58" s="33"/>
      <c r="I58" s="30"/>
      <c r="J58" s="43" t="e">
        <f t="shared" si="2"/>
        <v>#DIV/0!</v>
      </c>
      <c r="K58" s="18"/>
      <c r="L58" s="18"/>
      <c r="M58" s="17"/>
    </row>
    <row r="59" spans="1:13">
      <c r="A59">
        <v>53</v>
      </c>
      <c r="B59" s="17"/>
      <c r="C59" s="17"/>
      <c r="D59" s="17"/>
      <c r="E59" s="28"/>
      <c r="F59" s="28"/>
      <c r="G59" s="19"/>
      <c r="H59" s="33"/>
      <c r="I59" s="30"/>
      <c r="J59" s="9" t="e">
        <f t="shared" si="2"/>
        <v>#DIV/0!</v>
      </c>
      <c r="K59" s="18"/>
      <c r="L59" s="18"/>
      <c r="M59" s="17"/>
    </row>
    <row r="60" spans="1:13">
      <c r="A60">
        <v>54</v>
      </c>
      <c r="B60" s="17"/>
      <c r="C60" s="17"/>
      <c r="D60" s="17"/>
      <c r="E60" s="28"/>
      <c r="F60" s="28"/>
      <c r="G60" s="19"/>
      <c r="H60" s="33"/>
      <c r="I60" s="30"/>
      <c r="J60" s="43" t="e">
        <f t="shared" si="2"/>
        <v>#DIV/0!</v>
      </c>
      <c r="K60" s="18"/>
      <c r="L60" s="18"/>
      <c r="M60" s="17"/>
    </row>
    <row r="61" spans="1:13">
      <c r="A61">
        <v>55</v>
      </c>
      <c r="B61" s="17"/>
      <c r="C61" s="17"/>
      <c r="D61" s="17"/>
      <c r="E61" s="28"/>
      <c r="F61" s="28"/>
      <c r="G61" s="19"/>
      <c r="H61" s="33"/>
      <c r="I61" s="30"/>
      <c r="J61" s="43" t="e">
        <f t="shared" si="2"/>
        <v>#DIV/0!</v>
      </c>
      <c r="K61" s="18"/>
      <c r="L61" s="18"/>
      <c r="M61" s="17"/>
    </row>
    <row r="62" spans="1:13">
      <c r="A62" s="42">
        <v>56</v>
      </c>
      <c r="B62" s="17"/>
      <c r="C62" s="17"/>
      <c r="D62" s="17"/>
      <c r="E62" s="28"/>
      <c r="F62" s="28"/>
      <c r="G62" s="19"/>
      <c r="H62" s="33"/>
      <c r="I62" s="30"/>
      <c r="J62" s="9" t="e">
        <f t="shared" si="2"/>
        <v>#DIV/0!</v>
      </c>
      <c r="K62" s="18"/>
      <c r="L62" s="18"/>
      <c r="M62" s="17"/>
    </row>
    <row r="63" spans="1:13">
      <c r="A63" s="42">
        <v>57</v>
      </c>
      <c r="B63" s="17"/>
      <c r="C63" s="17"/>
      <c r="D63" s="17"/>
      <c r="E63" s="28"/>
      <c r="F63" s="28"/>
      <c r="G63" s="19"/>
      <c r="H63" s="33"/>
      <c r="I63" s="30"/>
      <c r="J63" s="9" t="e">
        <f t="shared" si="2"/>
        <v>#DIV/0!</v>
      </c>
      <c r="K63" s="18"/>
      <c r="L63" s="18"/>
      <c r="M63" s="17"/>
    </row>
    <row r="64" spans="1:13">
      <c r="A64">
        <v>58</v>
      </c>
      <c r="B64" s="17"/>
      <c r="C64" s="17"/>
      <c r="D64" s="17"/>
      <c r="E64" s="28"/>
      <c r="F64" s="28"/>
      <c r="G64" s="19"/>
      <c r="H64" s="33"/>
      <c r="I64" s="30"/>
      <c r="J64" s="9" t="e">
        <f t="shared" si="2"/>
        <v>#DIV/0!</v>
      </c>
      <c r="K64" s="18"/>
      <c r="L64" s="18"/>
      <c r="M64" s="17"/>
    </row>
    <row r="65" spans="1:13">
      <c r="A65">
        <v>59</v>
      </c>
      <c r="B65" s="17"/>
      <c r="C65" s="17"/>
      <c r="D65" s="17"/>
      <c r="E65" s="28"/>
      <c r="F65" s="28"/>
      <c r="G65" s="19"/>
      <c r="H65" s="33"/>
      <c r="I65" s="30"/>
      <c r="J65" s="9" t="e">
        <f t="shared" si="2"/>
        <v>#DIV/0!</v>
      </c>
      <c r="K65" s="18"/>
      <c r="L65" s="18"/>
      <c r="M65" s="17"/>
    </row>
    <row r="66" spans="1:13">
      <c r="A66">
        <v>60</v>
      </c>
      <c r="B66" s="17"/>
      <c r="C66" s="17"/>
      <c r="D66" s="17"/>
      <c r="E66" s="28"/>
      <c r="F66" s="28"/>
      <c r="G66" s="19"/>
      <c r="H66" s="33"/>
      <c r="I66" s="30"/>
      <c r="J66" s="43" t="e">
        <f t="shared" si="2"/>
        <v>#DIV/0!</v>
      </c>
      <c r="K66" s="18"/>
      <c r="L66" s="18"/>
      <c r="M66" s="17"/>
    </row>
    <row r="67" spans="1:13">
      <c r="A67">
        <v>61</v>
      </c>
      <c r="B67" s="17"/>
      <c r="C67" s="17"/>
      <c r="D67" s="17"/>
      <c r="E67" s="28"/>
      <c r="F67" s="28"/>
      <c r="G67" s="19"/>
      <c r="H67" s="33"/>
      <c r="I67" s="30"/>
      <c r="J67" s="43" t="e">
        <f t="shared" si="2"/>
        <v>#DIV/0!</v>
      </c>
      <c r="K67" s="18"/>
      <c r="L67" s="18"/>
      <c r="M67" s="17"/>
    </row>
    <row r="68" spans="1:13">
      <c r="A68">
        <v>62</v>
      </c>
      <c r="B68" s="17"/>
      <c r="C68" s="17"/>
      <c r="D68" s="17"/>
      <c r="E68" s="28"/>
      <c r="F68" s="28"/>
      <c r="G68" s="19"/>
      <c r="H68" s="33"/>
      <c r="I68" s="30"/>
      <c r="J68" s="9" t="e">
        <f t="shared" si="2"/>
        <v>#DIV/0!</v>
      </c>
      <c r="K68" s="18"/>
      <c r="L68" s="18"/>
      <c r="M68" s="17"/>
    </row>
    <row r="69" spans="1:13">
      <c r="A69">
        <v>63</v>
      </c>
      <c r="B69" s="17"/>
      <c r="C69" s="17"/>
      <c r="D69" s="17"/>
      <c r="E69" s="28"/>
      <c r="F69" s="28"/>
      <c r="G69" s="19"/>
      <c r="H69" s="33"/>
      <c r="I69" s="30"/>
      <c r="J69" s="43" t="e">
        <f t="shared" si="2"/>
        <v>#DIV/0!</v>
      </c>
      <c r="K69" s="18"/>
      <c r="L69" s="18"/>
      <c r="M69" s="17"/>
    </row>
    <row r="70" spans="1:13">
      <c r="A70">
        <v>64</v>
      </c>
      <c r="B70" s="17"/>
      <c r="C70" s="17"/>
      <c r="D70" s="17"/>
      <c r="E70" s="28"/>
      <c r="F70" s="28"/>
      <c r="G70" s="19"/>
      <c r="H70" s="33"/>
      <c r="I70" s="30"/>
      <c r="J70" s="43" t="e">
        <f t="shared" si="2"/>
        <v>#DIV/0!</v>
      </c>
      <c r="K70" s="18"/>
      <c r="L70" s="18"/>
      <c r="M70" s="17"/>
    </row>
    <row r="71" spans="1:13">
      <c r="A71">
        <v>65</v>
      </c>
      <c r="B71" s="17"/>
      <c r="C71" s="17"/>
      <c r="D71" s="17"/>
      <c r="E71" s="28"/>
      <c r="F71" s="28"/>
      <c r="G71" s="19"/>
      <c r="H71" s="33"/>
      <c r="I71" s="30"/>
      <c r="J71" s="9" t="e">
        <f t="shared" si="2"/>
        <v>#DIV/0!</v>
      </c>
      <c r="K71" s="18"/>
      <c r="L71" s="18"/>
      <c r="M71" s="17"/>
    </row>
    <row r="72" spans="1:13">
      <c r="A72" s="42">
        <v>66</v>
      </c>
      <c r="B72" s="17"/>
      <c r="C72" s="17"/>
      <c r="D72" s="17"/>
      <c r="E72" s="28"/>
      <c r="F72" s="28"/>
      <c r="G72" s="19"/>
      <c r="H72" s="33"/>
      <c r="I72" s="30"/>
      <c r="J72" s="9" t="e">
        <f t="shared" si="2"/>
        <v>#DIV/0!</v>
      </c>
      <c r="K72" s="18"/>
      <c r="L72" s="18"/>
      <c r="M72" s="17"/>
    </row>
    <row r="73" spans="1:13">
      <c r="A73" s="42">
        <v>67</v>
      </c>
      <c r="B73" s="17"/>
      <c r="C73" s="17"/>
      <c r="D73" s="17"/>
      <c r="E73" s="28"/>
      <c r="F73" s="28"/>
      <c r="G73" s="19"/>
      <c r="H73" s="33"/>
      <c r="I73" s="30"/>
      <c r="J73" s="9" t="e">
        <f t="shared" si="2"/>
        <v>#DIV/0!</v>
      </c>
      <c r="K73" s="18"/>
      <c r="L73" s="18"/>
      <c r="M73" s="17"/>
    </row>
    <row r="74" spans="1:13">
      <c r="A74">
        <v>68</v>
      </c>
      <c r="B74" s="17"/>
      <c r="C74" s="17"/>
      <c r="D74" s="17"/>
      <c r="E74" s="28"/>
      <c r="F74" s="28"/>
      <c r="G74" s="19"/>
      <c r="H74" s="33"/>
      <c r="I74" s="30"/>
      <c r="J74" s="9" t="e">
        <f t="shared" si="2"/>
        <v>#DIV/0!</v>
      </c>
      <c r="K74" s="18"/>
      <c r="L74" s="18"/>
      <c r="M74" s="17"/>
    </row>
    <row r="75" spans="1:13">
      <c r="A75">
        <v>69</v>
      </c>
      <c r="B75" s="17"/>
      <c r="C75" s="17"/>
      <c r="D75" s="17"/>
      <c r="E75" s="28"/>
      <c r="F75" s="28"/>
      <c r="G75" s="19"/>
      <c r="H75" s="33"/>
      <c r="I75" s="30"/>
      <c r="J75" s="43" t="e">
        <f t="shared" si="2"/>
        <v>#DIV/0!</v>
      </c>
      <c r="K75" s="18"/>
      <c r="L75" s="18"/>
      <c r="M75" s="17"/>
    </row>
    <row r="76" spans="1:13">
      <c r="A76">
        <v>70</v>
      </c>
      <c r="B76" s="17"/>
      <c r="C76" s="17"/>
      <c r="D76" s="17"/>
      <c r="E76" s="28"/>
      <c r="F76" s="28"/>
      <c r="G76" s="19"/>
      <c r="H76" s="33"/>
      <c r="I76" s="30"/>
      <c r="J76" s="43" t="e">
        <f t="shared" si="2"/>
        <v>#DIV/0!</v>
      </c>
      <c r="K76" s="18"/>
      <c r="L76" s="18"/>
      <c r="M76" s="17"/>
    </row>
    <row r="77" spans="1:13">
      <c r="A77">
        <v>71</v>
      </c>
      <c r="B77" s="17"/>
      <c r="C77" s="17"/>
      <c r="D77" s="17"/>
      <c r="E77" s="28"/>
      <c r="F77" s="28"/>
      <c r="G77" s="19"/>
      <c r="H77" s="33"/>
      <c r="I77" s="30"/>
      <c r="J77" s="9" t="e">
        <f t="shared" si="2"/>
        <v>#DIV/0!</v>
      </c>
      <c r="K77" s="18"/>
      <c r="L77" s="18"/>
      <c r="M77" s="17"/>
    </row>
    <row r="78" spans="1:13">
      <c r="A78">
        <v>72</v>
      </c>
      <c r="B78" s="17"/>
      <c r="C78" s="17"/>
      <c r="D78" s="17"/>
      <c r="E78" s="28"/>
      <c r="F78" s="28"/>
      <c r="G78" s="19"/>
      <c r="H78" s="33"/>
      <c r="I78" s="30"/>
      <c r="J78" s="43" t="e">
        <f t="shared" si="2"/>
        <v>#DIV/0!</v>
      </c>
      <c r="K78" s="18"/>
      <c r="L78" s="18"/>
      <c r="M78" s="17"/>
    </row>
    <row r="79" spans="1:13">
      <c r="A79">
        <v>73</v>
      </c>
      <c r="B79" s="17"/>
      <c r="C79" s="17"/>
      <c r="D79" s="17"/>
      <c r="E79" s="28"/>
      <c r="F79" s="28"/>
      <c r="G79" s="19"/>
      <c r="H79" s="33"/>
      <c r="I79" s="30"/>
      <c r="J79" s="43" t="e">
        <f t="shared" si="2"/>
        <v>#DIV/0!</v>
      </c>
      <c r="K79" s="18"/>
      <c r="L79" s="18"/>
      <c r="M79" s="17"/>
    </row>
    <row r="80" spans="1:13">
      <c r="A80">
        <v>74</v>
      </c>
      <c r="B80" s="17"/>
      <c r="C80" s="17"/>
      <c r="D80" s="17"/>
      <c r="E80" s="28"/>
      <c r="F80" s="28"/>
      <c r="G80" s="19"/>
      <c r="H80" s="33"/>
      <c r="I80" s="30"/>
      <c r="J80" s="9" t="e">
        <f t="shared" si="2"/>
        <v>#DIV/0!</v>
      </c>
      <c r="K80" s="18"/>
      <c r="L80" s="18"/>
      <c r="M80" s="17"/>
    </row>
    <row r="81" spans="1:13">
      <c r="A81">
        <v>75</v>
      </c>
      <c r="B81" s="17"/>
      <c r="C81" s="17"/>
      <c r="D81" s="17"/>
      <c r="E81" s="28"/>
      <c r="F81" s="28"/>
      <c r="G81" s="19"/>
      <c r="H81" s="33"/>
      <c r="I81" s="30"/>
      <c r="J81" s="9" t="e">
        <f t="shared" si="2"/>
        <v>#DIV/0!</v>
      </c>
      <c r="K81" s="18"/>
      <c r="L81" s="18"/>
      <c r="M81" s="17"/>
    </row>
    <row r="82" spans="1:13">
      <c r="A82" s="42">
        <v>76</v>
      </c>
      <c r="B82" s="17"/>
      <c r="C82" s="17"/>
      <c r="D82" s="17"/>
      <c r="E82" s="28"/>
      <c r="F82" s="28"/>
      <c r="G82" s="19"/>
      <c r="H82" s="33"/>
      <c r="I82" s="30"/>
      <c r="J82" s="9" t="e">
        <f t="shared" ref="J82:J145" si="3">H82/I82</f>
        <v>#DIV/0!</v>
      </c>
      <c r="K82" s="18"/>
      <c r="L82" s="18"/>
      <c r="M82" s="17"/>
    </row>
    <row r="83" spans="1:13">
      <c r="A83" s="42">
        <v>77</v>
      </c>
      <c r="B83" s="17"/>
      <c r="C83" s="17"/>
      <c r="D83" s="17"/>
      <c r="E83" s="28"/>
      <c r="F83" s="28"/>
      <c r="G83" s="19"/>
      <c r="H83" s="33"/>
      <c r="I83" s="30"/>
      <c r="J83" s="9" t="e">
        <f t="shared" si="3"/>
        <v>#DIV/0!</v>
      </c>
      <c r="K83" s="18"/>
      <c r="L83" s="18"/>
      <c r="M83" s="17"/>
    </row>
    <row r="84" spans="1:13">
      <c r="A84">
        <v>78</v>
      </c>
      <c r="B84" s="17"/>
      <c r="C84" s="17"/>
      <c r="D84" s="17"/>
      <c r="E84" s="28"/>
      <c r="F84" s="28"/>
      <c r="G84" s="19"/>
      <c r="H84" s="33"/>
      <c r="I84" s="30"/>
      <c r="J84" s="43" t="e">
        <f t="shared" si="3"/>
        <v>#DIV/0!</v>
      </c>
      <c r="K84" s="18"/>
      <c r="L84" s="18"/>
      <c r="M84" s="17"/>
    </row>
    <row r="85" spans="1:13">
      <c r="A85">
        <v>79</v>
      </c>
      <c r="B85" s="17"/>
      <c r="C85" s="17"/>
      <c r="D85" s="17"/>
      <c r="E85" s="28"/>
      <c r="F85" s="28"/>
      <c r="G85" s="19"/>
      <c r="H85" s="33"/>
      <c r="I85" s="30"/>
      <c r="J85" s="43" t="e">
        <f t="shared" si="3"/>
        <v>#DIV/0!</v>
      </c>
      <c r="K85" s="18"/>
      <c r="L85" s="18"/>
      <c r="M85" s="17"/>
    </row>
    <row r="86" spans="1:13">
      <c r="A86">
        <v>80</v>
      </c>
      <c r="B86" s="17"/>
      <c r="C86" s="17"/>
      <c r="D86" s="17"/>
      <c r="E86" s="28"/>
      <c r="F86" s="28"/>
      <c r="G86" s="19"/>
      <c r="H86" s="33"/>
      <c r="I86" s="30"/>
      <c r="J86" s="9" t="e">
        <f t="shared" si="3"/>
        <v>#DIV/0!</v>
      </c>
      <c r="K86" s="18"/>
      <c r="L86" s="18"/>
      <c r="M86" s="17"/>
    </row>
    <row r="87" spans="1:13">
      <c r="A87">
        <v>81</v>
      </c>
      <c r="B87" s="17"/>
      <c r="C87" s="17"/>
      <c r="D87" s="17"/>
      <c r="E87" s="28"/>
      <c r="F87" s="28"/>
      <c r="G87" s="19"/>
      <c r="H87" s="33"/>
      <c r="I87" s="30"/>
      <c r="J87" s="43" t="e">
        <f t="shared" si="3"/>
        <v>#DIV/0!</v>
      </c>
      <c r="K87" s="18"/>
      <c r="L87" s="18"/>
      <c r="M87" s="17"/>
    </row>
    <row r="88" spans="1:13">
      <c r="A88">
        <v>82</v>
      </c>
      <c r="B88" s="17"/>
      <c r="C88" s="17"/>
      <c r="D88" s="17"/>
      <c r="E88" s="28"/>
      <c r="F88" s="28"/>
      <c r="G88" s="19"/>
      <c r="H88" s="33"/>
      <c r="I88" s="30"/>
      <c r="J88" s="43" t="e">
        <f t="shared" si="3"/>
        <v>#DIV/0!</v>
      </c>
      <c r="K88" s="18"/>
      <c r="L88" s="18"/>
      <c r="M88" s="17"/>
    </row>
    <row r="89" spans="1:13">
      <c r="A89">
        <v>83</v>
      </c>
      <c r="B89" s="17"/>
      <c r="C89" s="17"/>
      <c r="D89" s="17"/>
      <c r="E89" s="28"/>
      <c r="F89" s="28"/>
      <c r="G89" s="19"/>
      <c r="H89" s="33"/>
      <c r="I89" s="30"/>
      <c r="J89" s="9" t="e">
        <f t="shared" si="3"/>
        <v>#DIV/0!</v>
      </c>
      <c r="K89" s="18"/>
      <c r="L89" s="18"/>
      <c r="M89" s="17"/>
    </row>
    <row r="90" spans="1:13">
      <c r="A90">
        <v>84</v>
      </c>
      <c r="B90" s="17"/>
      <c r="C90" s="17"/>
      <c r="D90" s="17"/>
      <c r="E90" s="28"/>
      <c r="F90" s="28"/>
      <c r="G90" s="19"/>
      <c r="H90" s="33"/>
      <c r="I90" s="30"/>
      <c r="J90" s="9" t="e">
        <f t="shared" si="3"/>
        <v>#DIV/0!</v>
      </c>
      <c r="K90" s="18"/>
      <c r="L90" s="18"/>
      <c r="M90" s="17"/>
    </row>
    <row r="91" spans="1:13">
      <c r="A91">
        <v>85</v>
      </c>
      <c r="B91" s="17"/>
      <c r="C91" s="17"/>
      <c r="D91" s="17"/>
      <c r="E91" s="28"/>
      <c r="F91" s="28"/>
      <c r="G91" s="19"/>
      <c r="H91" s="33"/>
      <c r="I91" s="30"/>
      <c r="J91" s="9" t="e">
        <f t="shared" si="3"/>
        <v>#DIV/0!</v>
      </c>
      <c r="K91" s="18"/>
      <c r="L91" s="18"/>
      <c r="M91" s="17"/>
    </row>
    <row r="92" spans="1:13">
      <c r="A92" s="42">
        <v>86</v>
      </c>
      <c r="B92" s="17"/>
      <c r="C92" s="17"/>
      <c r="D92" s="17"/>
      <c r="E92" s="28"/>
      <c r="F92" s="28"/>
      <c r="G92" s="19"/>
      <c r="H92" s="33"/>
      <c r="I92" s="30"/>
      <c r="J92" s="9" t="e">
        <f t="shared" si="3"/>
        <v>#DIV/0!</v>
      </c>
      <c r="K92" s="18"/>
      <c r="L92" s="18"/>
      <c r="M92" s="17"/>
    </row>
    <row r="93" spans="1:13">
      <c r="A93" s="42">
        <v>87</v>
      </c>
      <c r="B93" s="17"/>
      <c r="C93" s="17"/>
      <c r="D93" s="17"/>
      <c r="E93" s="28"/>
      <c r="F93" s="28"/>
      <c r="G93" s="19"/>
      <c r="H93" s="33"/>
      <c r="I93" s="30"/>
      <c r="J93" s="43" t="e">
        <f t="shared" si="3"/>
        <v>#DIV/0!</v>
      </c>
      <c r="K93" s="18"/>
      <c r="L93" s="18"/>
      <c r="M93" s="17"/>
    </row>
    <row r="94" spans="1:13">
      <c r="A94">
        <v>88</v>
      </c>
      <c r="B94" s="17"/>
      <c r="C94" s="17"/>
      <c r="D94" s="17"/>
      <c r="E94" s="28"/>
      <c r="F94" s="28"/>
      <c r="G94" s="19"/>
      <c r="H94" s="33"/>
      <c r="I94" s="30"/>
      <c r="J94" s="43" t="e">
        <f t="shared" si="3"/>
        <v>#DIV/0!</v>
      </c>
      <c r="K94" s="18"/>
      <c r="L94" s="18"/>
      <c r="M94" s="17"/>
    </row>
    <row r="95" spans="1:13">
      <c r="A95">
        <v>89</v>
      </c>
      <c r="B95" s="17"/>
      <c r="C95" s="17"/>
      <c r="D95" s="17"/>
      <c r="E95" s="28"/>
      <c r="F95" s="28"/>
      <c r="G95" s="19"/>
      <c r="H95" s="33"/>
      <c r="I95" s="30"/>
      <c r="J95" s="9" t="e">
        <f t="shared" si="3"/>
        <v>#DIV/0!</v>
      </c>
      <c r="K95" s="18"/>
      <c r="L95" s="18"/>
      <c r="M95" s="17"/>
    </row>
    <row r="96" spans="1:13">
      <c r="A96">
        <v>90</v>
      </c>
      <c r="B96" s="17"/>
      <c r="C96" s="17"/>
      <c r="D96" s="17"/>
      <c r="E96" s="28"/>
      <c r="F96" s="28"/>
      <c r="G96" s="19"/>
      <c r="H96" s="33"/>
      <c r="I96" s="30"/>
      <c r="J96" s="43" t="e">
        <f t="shared" si="3"/>
        <v>#DIV/0!</v>
      </c>
      <c r="K96" s="18"/>
      <c r="L96" s="18"/>
      <c r="M96" s="17"/>
    </row>
    <row r="97" spans="1:13">
      <c r="A97">
        <v>91</v>
      </c>
      <c r="B97" s="17"/>
      <c r="C97" s="17"/>
      <c r="D97" s="17"/>
      <c r="E97" s="28"/>
      <c r="F97" s="28"/>
      <c r="G97" s="19"/>
      <c r="H97" s="33"/>
      <c r="I97" s="30"/>
      <c r="J97" s="43" t="e">
        <f t="shared" si="3"/>
        <v>#DIV/0!</v>
      </c>
      <c r="K97" s="18"/>
      <c r="L97" s="18"/>
      <c r="M97" s="17"/>
    </row>
    <row r="98" spans="1:13">
      <c r="A98">
        <v>92</v>
      </c>
      <c r="B98" s="17"/>
      <c r="C98" s="17"/>
      <c r="D98" s="17"/>
      <c r="E98" s="28"/>
      <c r="F98" s="28"/>
      <c r="G98" s="19"/>
      <c r="H98" s="33"/>
      <c r="I98" s="30"/>
      <c r="J98" s="9" t="e">
        <f t="shared" si="3"/>
        <v>#DIV/0!</v>
      </c>
      <c r="K98" s="18"/>
      <c r="L98" s="18"/>
      <c r="M98" s="17"/>
    </row>
    <row r="99" spans="1:13">
      <c r="A99">
        <v>93</v>
      </c>
      <c r="B99" s="17"/>
      <c r="C99" s="17"/>
      <c r="D99" s="17"/>
      <c r="E99" s="28"/>
      <c r="F99" s="28"/>
      <c r="G99" s="19"/>
      <c r="H99" s="33"/>
      <c r="I99" s="30"/>
      <c r="J99" s="9" t="e">
        <f t="shared" si="3"/>
        <v>#DIV/0!</v>
      </c>
      <c r="K99" s="18"/>
      <c r="L99" s="18"/>
      <c r="M99" s="17"/>
    </row>
    <row r="100" spans="1:13">
      <c r="A100">
        <v>94</v>
      </c>
      <c r="B100" s="17"/>
      <c r="C100" s="17"/>
      <c r="D100" s="17"/>
      <c r="E100" s="28"/>
      <c r="F100" s="28"/>
      <c r="G100" s="19"/>
      <c r="H100" s="33"/>
      <c r="I100" s="30"/>
      <c r="J100" s="9" t="e">
        <f t="shared" si="3"/>
        <v>#DIV/0!</v>
      </c>
      <c r="K100" s="18"/>
      <c r="L100" s="18"/>
      <c r="M100" s="17"/>
    </row>
    <row r="101" spans="1:13">
      <c r="A101">
        <v>95</v>
      </c>
      <c r="B101" s="17"/>
      <c r="C101" s="17"/>
      <c r="D101" s="17"/>
      <c r="E101" s="28"/>
      <c r="F101" s="28"/>
      <c r="G101" s="19"/>
      <c r="H101" s="33"/>
      <c r="I101" s="30"/>
      <c r="J101" s="9" t="e">
        <f t="shared" si="3"/>
        <v>#DIV/0!</v>
      </c>
      <c r="K101" s="18"/>
      <c r="L101" s="18"/>
      <c r="M101" s="17"/>
    </row>
    <row r="102" spans="1:13">
      <c r="A102" s="42">
        <v>96</v>
      </c>
      <c r="B102" s="17"/>
      <c r="C102" s="17"/>
      <c r="D102" s="17"/>
      <c r="E102" s="28"/>
      <c r="F102" s="28"/>
      <c r="G102" s="19"/>
      <c r="H102" s="33"/>
      <c r="I102" s="30"/>
      <c r="J102" s="43" t="e">
        <f t="shared" si="3"/>
        <v>#DIV/0!</v>
      </c>
      <c r="K102" s="18"/>
      <c r="L102" s="18"/>
      <c r="M102" s="17"/>
    </row>
    <row r="103" spans="1:13">
      <c r="A103" s="42">
        <v>97</v>
      </c>
      <c r="B103" s="17"/>
      <c r="C103" s="17"/>
      <c r="D103" s="17"/>
      <c r="E103" s="28"/>
      <c r="F103" s="28"/>
      <c r="G103" s="19"/>
      <c r="H103" s="33"/>
      <c r="I103" s="30"/>
      <c r="J103" s="43" t="e">
        <f t="shared" si="3"/>
        <v>#DIV/0!</v>
      </c>
      <c r="K103" s="18"/>
      <c r="L103" s="18"/>
      <c r="M103" s="17"/>
    </row>
    <row r="104" spans="1:13">
      <c r="A104">
        <v>98</v>
      </c>
      <c r="B104" s="17"/>
      <c r="C104" s="17"/>
      <c r="D104" s="17"/>
      <c r="E104" s="28"/>
      <c r="F104" s="28"/>
      <c r="G104" s="19"/>
      <c r="H104" s="33"/>
      <c r="I104" s="30"/>
      <c r="J104" s="9" t="e">
        <f t="shared" si="3"/>
        <v>#DIV/0!</v>
      </c>
      <c r="K104" s="18"/>
      <c r="L104" s="18"/>
      <c r="M104" s="17"/>
    </row>
    <row r="105" spans="1:13">
      <c r="A105">
        <v>99</v>
      </c>
      <c r="B105" s="17"/>
      <c r="C105" s="17"/>
      <c r="D105" s="17"/>
      <c r="E105" s="28"/>
      <c r="F105" s="28"/>
      <c r="G105" s="19"/>
      <c r="H105" s="33"/>
      <c r="I105" s="30"/>
      <c r="J105" s="43" t="e">
        <f t="shared" si="3"/>
        <v>#DIV/0!</v>
      </c>
      <c r="K105" s="18"/>
      <c r="L105" s="18"/>
      <c r="M105" s="17"/>
    </row>
    <row r="106" spans="1:13">
      <c r="A106">
        <v>100</v>
      </c>
      <c r="B106" s="17"/>
      <c r="C106" s="17"/>
      <c r="D106" s="17"/>
      <c r="E106" s="28"/>
      <c r="F106" s="28"/>
      <c r="G106" s="19"/>
      <c r="H106" s="33"/>
      <c r="I106" s="30"/>
      <c r="J106" s="43" t="e">
        <f t="shared" si="3"/>
        <v>#DIV/0!</v>
      </c>
      <c r="K106" s="18"/>
      <c r="L106" s="18"/>
      <c r="M106" s="17"/>
    </row>
    <row r="107" spans="1:13">
      <c r="A107">
        <v>101</v>
      </c>
      <c r="B107" s="17"/>
      <c r="C107" s="17"/>
      <c r="D107" s="17"/>
      <c r="E107" s="28"/>
      <c r="F107" s="28"/>
      <c r="G107" s="19"/>
      <c r="H107" s="33"/>
      <c r="I107" s="30"/>
      <c r="J107" s="9" t="e">
        <f t="shared" si="3"/>
        <v>#DIV/0!</v>
      </c>
      <c r="K107" s="18"/>
      <c r="L107" s="18"/>
      <c r="M107" s="17"/>
    </row>
    <row r="108" spans="1:13">
      <c r="A108">
        <v>102</v>
      </c>
      <c r="B108" s="17"/>
      <c r="C108" s="17"/>
      <c r="D108" s="17"/>
      <c r="E108" s="28"/>
      <c r="F108" s="28"/>
      <c r="G108" s="19"/>
      <c r="H108" s="33"/>
      <c r="I108" s="30"/>
      <c r="J108" s="9" t="e">
        <f t="shared" si="3"/>
        <v>#DIV/0!</v>
      </c>
      <c r="K108" s="18"/>
      <c r="L108" s="18"/>
      <c r="M108" s="17"/>
    </row>
    <row r="109" spans="1:13">
      <c r="A109">
        <v>103</v>
      </c>
      <c r="B109" s="17"/>
      <c r="C109" s="17"/>
      <c r="D109" s="17"/>
      <c r="E109" s="28"/>
      <c r="F109" s="28"/>
      <c r="G109" s="19"/>
      <c r="H109" s="33"/>
      <c r="I109" s="30"/>
      <c r="J109" s="9" t="e">
        <f t="shared" si="3"/>
        <v>#DIV/0!</v>
      </c>
      <c r="K109" s="18"/>
      <c r="L109" s="18"/>
      <c r="M109" s="17"/>
    </row>
    <row r="110" spans="1:13">
      <c r="A110">
        <v>104</v>
      </c>
      <c r="B110" s="17"/>
      <c r="C110" s="17"/>
      <c r="D110" s="17"/>
      <c r="E110" s="28"/>
      <c r="F110" s="28"/>
      <c r="G110" s="19"/>
      <c r="H110" s="33"/>
      <c r="I110" s="30"/>
      <c r="J110" s="9" t="e">
        <f t="shared" si="3"/>
        <v>#DIV/0!</v>
      </c>
      <c r="K110" s="18"/>
      <c r="L110" s="18"/>
      <c r="M110" s="17"/>
    </row>
    <row r="111" spans="1:13">
      <c r="A111">
        <v>105</v>
      </c>
      <c r="B111" s="17"/>
      <c r="C111" s="17"/>
      <c r="D111" s="17"/>
      <c r="E111" s="28"/>
      <c r="F111" s="28"/>
      <c r="G111" s="19"/>
      <c r="H111" s="33"/>
      <c r="I111" s="30"/>
      <c r="J111" s="43" t="e">
        <f t="shared" si="3"/>
        <v>#DIV/0!</v>
      </c>
      <c r="K111" s="18"/>
      <c r="L111" s="18"/>
      <c r="M111" s="17"/>
    </row>
    <row r="112" spans="1:13">
      <c r="A112" s="42">
        <v>106</v>
      </c>
      <c r="B112" s="17"/>
      <c r="C112" s="17"/>
      <c r="D112" s="17"/>
      <c r="E112" s="28"/>
      <c r="F112" s="28"/>
      <c r="G112" s="19"/>
      <c r="H112" s="33"/>
      <c r="I112" s="30"/>
      <c r="J112" s="43" t="e">
        <f t="shared" si="3"/>
        <v>#DIV/0!</v>
      </c>
      <c r="K112" s="18"/>
      <c r="L112" s="18"/>
      <c r="M112" s="17"/>
    </row>
    <row r="113" spans="1:13">
      <c r="A113" s="42">
        <v>107</v>
      </c>
      <c r="B113" s="17"/>
      <c r="C113" s="17"/>
      <c r="D113" s="17"/>
      <c r="E113" s="28"/>
      <c r="F113" s="28"/>
      <c r="G113" s="19"/>
      <c r="H113" s="33"/>
      <c r="I113" s="30"/>
      <c r="J113" s="9" t="e">
        <f t="shared" si="3"/>
        <v>#DIV/0!</v>
      </c>
      <c r="K113" s="18"/>
      <c r="L113" s="18"/>
      <c r="M113" s="17"/>
    </row>
    <row r="114" spans="1:13">
      <c r="A114">
        <v>108</v>
      </c>
      <c r="B114" s="17"/>
      <c r="C114" s="17"/>
      <c r="D114" s="17"/>
      <c r="E114" s="28"/>
      <c r="F114" s="28"/>
      <c r="G114" s="19"/>
      <c r="H114" s="33"/>
      <c r="I114" s="30"/>
      <c r="J114" s="43" t="e">
        <f t="shared" si="3"/>
        <v>#DIV/0!</v>
      </c>
      <c r="K114" s="18"/>
      <c r="L114" s="18"/>
      <c r="M114" s="17"/>
    </row>
    <row r="115" spans="1:13">
      <c r="A115">
        <v>109</v>
      </c>
      <c r="B115" s="17"/>
      <c r="C115" s="17"/>
      <c r="D115" s="17"/>
      <c r="E115" s="28"/>
      <c r="F115" s="28"/>
      <c r="G115" s="19"/>
      <c r="H115" s="33"/>
      <c r="I115" s="30"/>
      <c r="J115" s="43" t="e">
        <f t="shared" si="3"/>
        <v>#DIV/0!</v>
      </c>
      <c r="K115" s="18"/>
      <c r="L115" s="18"/>
      <c r="M115" s="17"/>
    </row>
    <row r="116" spans="1:13">
      <c r="A116">
        <v>110</v>
      </c>
      <c r="B116" s="17"/>
      <c r="C116" s="17"/>
      <c r="D116" s="17"/>
      <c r="E116" s="28"/>
      <c r="F116" s="28"/>
      <c r="G116" s="19"/>
      <c r="H116" s="33"/>
      <c r="I116" s="30"/>
      <c r="J116" s="9" t="e">
        <f t="shared" si="3"/>
        <v>#DIV/0!</v>
      </c>
      <c r="K116" s="18"/>
      <c r="L116" s="18"/>
      <c r="M116" s="17"/>
    </row>
    <row r="117" spans="1:13">
      <c r="A117">
        <v>111</v>
      </c>
      <c r="B117" s="17"/>
      <c r="C117" s="17"/>
      <c r="D117" s="17"/>
      <c r="E117" s="28"/>
      <c r="F117" s="28"/>
      <c r="G117" s="19"/>
      <c r="H117" s="33"/>
      <c r="I117" s="30"/>
      <c r="J117" s="9" t="e">
        <f t="shared" si="3"/>
        <v>#DIV/0!</v>
      </c>
      <c r="K117" s="18"/>
      <c r="L117" s="18"/>
      <c r="M117" s="17"/>
    </row>
    <row r="118" spans="1:13">
      <c r="A118">
        <v>112</v>
      </c>
      <c r="B118" s="17"/>
      <c r="C118" s="17"/>
      <c r="D118" s="17"/>
      <c r="E118" s="28"/>
      <c r="F118" s="28"/>
      <c r="G118" s="19"/>
      <c r="H118" s="33"/>
      <c r="I118" s="30"/>
      <c r="J118" s="9" t="e">
        <f t="shared" si="3"/>
        <v>#DIV/0!</v>
      </c>
      <c r="K118" s="18"/>
      <c r="L118" s="18"/>
      <c r="M118" s="17"/>
    </row>
    <row r="119" spans="1:13">
      <c r="A119">
        <v>113</v>
      </c>
      <c r="B119" s="17"/>
      <c r="C119" s="17"/>
      <c r="D119" s="17"/>
      <c r="E119" s="28"/>
      <c r="F119" s="28"/>
      <c r="G119" s="19"/>
      <c r="H119" s="33"/>
      <c r="I119" s="30"/>
      <c r="J119" s="9" t="e">
        <f t="shared" si="3"/>
        <v>#DIV/0!</v>
      </c>
      <c r="K119" s="18"/>
      <c r="L119" s="18"/>
      <c r="M119" s="17"/>
    </row>
    <row r="120" spans="1:13">
      <c r="A120">
        <v>114</v>
      </c>
      <c r="B120" s="17"/>
      <c r="C120" s="17"/>
      <c r="D120" s="17"/>
      <c r="E120" s="28"/>
      <c r="F120" s="28"/>
      <c r="G120" s="19"/>
      <c r="H120" s="33"/>
      <c r="I120" s="30"/>
      <c r="J120" s="43" t="e">
        <f t="shared" si="3"/>
        <v>#DIV/0!</v>
      </c>
      <c r="K120" s="18"/>
      <c r="L120" s="18"/>
      <c r="M120" s="17"/>
    </row>
    <row r="121" spans="1:13">
      <c r="A121">
        <v>115</v>
      </c>
      <c r="B121" s="17"/>
      <c r="C121" s="17"/>
      <c r="D121" s="17"/>
      <c r="E121" s="28"/>
      <c r="F121" s="28"/>
      <c r="G121" s="19"/>
      <c r="H121" s="33"/>
      <c r="I121" s="30"/>
      <c r="J121" s="43" t="e">
        <f t="shared" si="3"/>
        <v>#DIV/0!</v>
      </c>
      <c r="K121" s="18"/>
      <c r="L121" s="18"/>
      <c r="M121" s="17"/>
    </row>
    <row r="122" spans="1:13">
      <c r="A122" s="42">
        <v>116</v>
      </c>
      <c r="B122" s="17"/>
      <c r="C122" s="17"/>
      <c r="D122" s="17"/>
      <c r="E122" s="28"/>
      <c r="F122" s="28"/>
      <c r="G122" s="19"/>
      <c r="H122" s="33"/>
      <c r="I122" s="30"/>
      <c r="J122" s="9" t="e">
        <f t="shared" si="3"/>
        <v>#DIV/0!</v>
      </c>
      <c r="K122" s="18"/>
      <c r="L122" s="18"/>
      <c r="M122" s="17"/>
    </row>
    <row r="123" spans="1:13">
      <c r="A123" s="42">
        <v>117</v>
      </c>
      <c r="B123" s="17"/>
      <c r="C123" s="17"/>
      <c r="D123" s="17"/>
      <c r="E123" s="28"/>
      <c r="F123" s="28"/>
      <c r="G123" s="19"/>
      <c r="H123" s="33"/>
      <c r="I123" s="30"/>
      <c r="J123" s="43" t="e">
        <f t="shared" si="3"/>
        <v>#DIV/0!</v>
      </c>
      <c r="K123" s="18"/>
      <c r="L123" s="18"/>
      <c r="M123" s="17"/>
    </row>
    <row r="124" spans="1:13">
      <c r="A124">
        <v>118</v>
      </c>
      <c r="B124" s="17"/>
      <c r="C124" s="17"/>
      <c r="D124" s="17"/>
      <c r="E124" s="28"/>
      <c r="F124" s="28"/>
      <c r="G124" s="19"/>
      <c r="H124" s="33"/>
      <c r="I124" s="30"/>
      <c r="J124" s="43" t="e">
        <f t="shared" si="3"/>
        <v>#DIV/0!</v>
      </c>
      <c r="K124" s="18"/>
      <c r="L124" s="18"/>
      <c r="M124" s="17"/>
    </row>
    <row r="125" spans="1:13">
      <c r="A125">
        <v>119</v>
      </c>
      <c r="B125" s="17"/>
      <c r="C125" s="17"/>
      <c r="D125" s="17"/>
      <c r="E125" s="28"/>
      <c r="F125" s="28"/>
      <c r="G125" s="19"/>
      <c r="H125" s="33"/>
      <c r="I125" s="30"/>
      <c r="J125" s="9" t="e">
        <f t="shared" si="3"/>
        <v>#DIV/0!</v>
      </c>
      <c r="K125" s="18"/>
      <c r="L125" s="18"/>
      <c r="M125" s="17"/>
    </row>
    <row r="126" spans="1:13">
      <c r="A126">
        <v>120</v>
      </c>
      <c r="B126" s="17"/>
      <c r="C126" s="17"/>
      <c r="D126" s="17"/>
      <c r="E126" s="28"/>
      <c r="F126" s="28"/>
      <c r="G126" s="19"/>
      <c r="H126" s="33"/>
      <c r="I126" s="30"/>
      <c r="J126" s="9" t="e">
        <f t="shared" si="3"/>
        <v>#DIV/0!</v>
      </c>
      <c r="K126" s="18"/>
      <c r="L126" s="18"/>
      <c r="M126" s="17"/>
    </row>
    <row r="127" spans="1:13">
      <c r="A127">
        <v>121</v>
      </c>
      <c r="B127" s="17"/>
      <c r="C127" s="17"/>
      <c r="D127" s="17"/>
      <c r="E127" s="28"/>
      <c r="F127" s="28"/>
      <c r="G127" s="19"/>
      <c r="H127" s="33"/>
      <c r="I127" s="30"/>
      <c r="J127" s="9" t="e">
        <f t="shared" si="3"/>
        <v>#DIV/0!</v>
      </c>
      <c r="K127" s="18"/>
      <c r="L127" s="18"/>
      <c r="M127" s="17"/>
    </row>
    <row r="128" spans="1:13">
      <c r="A128">
        <v>122</v>
      </c>
      <c r="B128" s="17"/>
      <c r="C128" s="17"/>
      <c r="D128" s="17"/>
      <c r="E128" s="28"/>
      <c r="F128" s="28"/>
      <c r="G128" s="19"/>
      <c r="H128" s="33"/>
      <c r="I128" s="30"/>
      <c r="J128" s="9" t="e">
        <f t="shared" si="3"/>
        <v>#DIV/0!</v>
      </c>
      <c r="K128" s="18"/>
      <c r="L128" s="18"/>
      <c r="M128" s="17"/>
    </row>
    <row r="129" spans="1:13">
      <c r="A129">
        <v>123</v>
      </c>
      <c r="B129" s="17"/>
      <c r="C129" s="17"/>
      <c r="D129" s="17"/>
      <c r="E129" s="28"/>
      <c r="F129" s="28"/>
      <c r="G129" s="19"/>
      <c r="H129" s="33"/>
      <c r="I129" s="30"/>
      <c r="J129" s="43" t="e">
        <f t="shared" si="3"/>
        <v>#DIV/0!</v>
      </c>
      <c r="K129" s="18"/>
      <c r="L129" s="18"/>
      <c r="M129" s="17"/>
    </row>
    <row r="130" spans="1:13">
      <c r="A130">
        <v>124</v>
      </c>
      <c r="B130" s="17"/>
      <c r="C130" s="17"/>
      <c r="D130" s="17"/>
      <c r="E130" s="28"/>
      <c r="F130" s="28"/>
      <c r="G130" s="19"/>
      <c r="H130" s="33"/>
      <c r="I130" s="30"/>
      <c r="J130" s="43" t="e">
        <f t="shared" si="3"/>
        <v>#DIV/0!</v>
      </c>
      <c r="K130" s="18"/>
      <c r="L130" s="18"/>
      <c r="M130" s="17"/>
    </row>
    <row r="131" spans="1:13">
      <c r="A131">
        <v>125</v>
      </c>
      <c r="B131" s="17"/>
      <c r="C131" s="17"/>
      <c r="D131" s="17"/>
      <c r="E131" s="28"/>
      <c r="F131" s="28"/>
      <c r="G131" s="19"/>
      <c r="H131" s="33"/>
      <c r="I131" s="30"/>
      <c r="J131" s="9" t="e">
        <f t="shared" si="3"/>
        <v>#DIV/0!</v>
      </c>
      <c r="K131" s="18"/>
      <c r="L131" s="18"/>
      <c r="M131" s="17"/>
    </row>
    <row r="132" spans="1:13">
      <c r="A132" s="42">
        <v>126</v>
      </c>
      <c r="B132" s="17"/>
      <c r="C132" s="17"/>
      <c r="D132" s="17"/>
      <c r="E132" s="28"/>
      <c r="F132" s="28"/>
      <c r="G132" s="19"/>
      <c r="H132" s="33"/>
      <c r="I132" s="30"/>
      <c r="J132" s="43" t="e">
        <f t="shared" si="3"/>
        <v>#DIV/0!</v>
      </c>
      <c r="K132" s="18"/>
      <c r="L132" s="18"/>
      <c r="M132" s="17"/>
    </row>
    <row r="133" spans="1:13">
      <c r="A133" s="42">
        <v>127</v>
      </c>
      <c r="B133" s="17"/>
      <c r="C133" s="17"/>
      <c r="D133" s="17"/>
      <c r="E133" s="28"/>
      <c r="F133" s="28"/>
      <c r="G133" s="19"/>
      <c r="H133" s="33"/>
      <c r="I133" s="30"/>
      <c r="J133" s="43" t="e">
        <f t="shared" si="3"/>
        <v>#DIV/0!</v>
      </c>
      <c r="K133" s="18"/>
      <c r="L133" s="18"/>
      <c r="M133" s="17"/>
    </row>
    <row r="134" spans="1:13">
      <c r="A134">
        <v>128</v>
      </c>
      <c r="B134" s="17"/>
      <c r="C134" s="17"/>
      <c r="D134" s="17"/>
      <c r="E134" s="28"/>
      <c r="F134" s="28"/>
      <c r="G134" s="19"/>
      <c r="H134" s="33"/>
      <c r="I134" s="30"/>
      <c r="J134" s="9" t="e">
        <f t="shared" si="3"/>
        <v>#DIV/0!</v>
      </c>
      <c r="K134" s="18"/>
      <c r="L134" s="18"/>
      <c r="M134" s="17"/>
    </row>
    <row r="135" spans="1:13">
      <c r="A135">
        <v>129</v>
      </c>
      <c r="B135" s="17"/>
      <c r="C135" s="17"/>
      <c r="D135" s="17"/>
      <c r="E135" s="28"/>
      <c r="F135" s="28"/>
      <c r="G135" s="19"/>
      <c r="H135" s="33"/>
      <c r="I135" s="30"/>
      <c r="J135" s="9" t="e">
        <f t="shared" si="3"/>
        <v>#DIV/0!</v>
      </c>
      <c r="K135" s="18"/>
      <c r="L135" s="18"/>
      <c r="M135" s="17"/>
    </row>
    <row r="136" spans="1:13">
      <c r="A136">
        <v>130</v>
      </c>
      <c r="B136" s="17"/>
      <c r="C136" s="17"/>
      <c r="D136" s="17"/>
      <c r="E136" s="28"/>
      <c r="F136" s="28"/>
      <c r="G136" s="19"/>
      <c r="H136" s="33"/>
      <c r="I136" s="30"/>
      <c r="J136" s="9" t="e">
        <f t="shared" si="3"/>
        <v>#DIV/0!</v>
      </c>
      <c r="K136" s="18"/>
      <c r="L136" s="18"/>
      <c r="M136" s="17"/>
    </row>
    <row r="137" spans="1:13">
      <c r="A137">
        <v>131</v>
      </c>
      <c r="B137" s="17"/>
      <c r="C137" s="17"/>
      <c r="D137" s="17"/>
      <c r="E137" s="28"/>
      <c r="F137" s="28"/>
      <c r="G137" s="19"/>
      <c r="H137" s="33"/>
      <c r="I137" s="30"/>
      <c r="J137" s="9" t="e">
        <f t="shared" si="3"/>
        <v>#DIV/0!</v>
      </c>
      <c r="K137" s="18"/>
      <c r="L137" s="18"/>
      <c r="M137" s="17"/>
    </row>
    <row r="138" spans="1:13">
      <c r="A138">
        <v>132</v>
      </c>
      <c r="B138" s="17"/>
      <c r="C138" s="17"/>
      <c r="D138" s="17"/>
      <c r="E138" s="28"/>
      <c r="F138" s="28"/>
      <c r="G138" s="19"/>
      <c r="H138" s="33"/>
      <c r="I138" s="30"/>
      <c r="J138" s="43" t="e">
        <f t="shared" si="3"/>
        <v>#DIV/0!</v>
      </c>
      <c r="K138" s="18"/>
      <c r="L138" s="18"/>
      <c r="M138" s="17"/>
    </row>
    <row r="139" spans="1:13">
      <c r="A139">
        <v>133</v>
      </c>
      <c r="B139" s="17"/>
      <c r="C139" s="17"/>
      <c r="D139" s="17"/>
      <c r="E139" s="28"/>
      <c r="F139" s="28"/>
      <c r="G139" s="19"/>
      <c r="H139" s="33"/>
      <c r="I139" s="30"/>
      <c r="J139" s="43" t="e">
        <f t="shared" si="3"/>
        <v>#DIV/0!</v>
      </c>
      <c r="K139" s="18"/>
      <c r="L139" s="18"/>
      <c r="M139" s="17"/>
    </row>
    <row r="140" spans="1:13">
      <c r="A140">
        <v>134</v>
      </c>
      <c r="B140" s="17"/>
      <c r="C140" s="17"/>
      <c r="D140" s="17"/>
      <c r="E140" s="28"/>
      <c r="F140" s="28"/>
      <c r="G140" s="19"/>
      <c r="H140" s="33"/>
      <c r="I140" s="30"/>
      <c r="J140" s="9" t="e">
        <f t="shared" si="3"/>
        <v>#DIV/0!</v>
      </c>
      <c r="K140" s="18"/>
      <c r="L140" s="18"/>
      <c r="M140" s="17"/>
    </row>
    <row r="141" spans="1:13">
      <c r="A141">
        <v>135</v>
      </c>
      <c r="B141" s="17"/>
      <c r="C141" s="17"/>
      <c r="D141" s="17"/>
      <c r="E141" s="28"/>
      <c r="F141" s="28"/>
      <c r="G141" s="19"/>
      <c r="H141" s="33"/>
      <c r="I141" s="30"/>
      <c r="J141" s="43" t="e">
        <f t="shared" si="3"/>
        <v>#DIV/0!</v>
      </c>
      <c r="K141" s="18"/>
      <c r="L141" s="18"/>
      <c r="M141" s="17"/>
    </row>
    <row r="142" spans="1:13">
      <c r="A142" s="42">
        <v>136</v>
      </c>
      <c r="B142" s="17"/>
      <c r="C142" s="17"/>
      <c r="D142" s="17"/>
      <c r="E142" s="28"/>
      <c r="F142" s="28"/>
      <c r="G142" s="19"/>
      <c r="H142" s="33"/>
      <c r="I142" s="30"/>
      <c r="J142" s="43" t="e">
        <f t="shared" si="3"/>
        <v>#DIV/0!</v>
      </c>
      <c r="K142" s="18"/>
      <c r="L142" s="18"/>
      <c r="M142" s="17"/>
    </row>
    <row r="143" spans="1:13">
      <c r="A143" s="42">
        <v>137</v>
      </c>
      <c r="B143" s="17"/>
      <c r="C143" s="17"/>
      <c r="D143" s="17"/>
      <c r="E143" s="28"/>
      <c r="F143" s="28"/>
      <c r="G143" s="19"/>
      <c r="H143" s="33"/>
      <c r="I143" s="30"/>
      <c r="J143" s="9" t="e">
        <f t="shared" si="3"/>
        <v>#DIV/0!</v>
      </c>
      <c r="K143" s="18"/>
      <c r="L143" s="18"/>
      <c r="M143" s="17"/>
    </row>
    <row r="144" spans="1:13">
      <c r="A144">
        <v>138</v>
      </c>
      <c r="B144" s="17"/>
      <c r="C144" s="17"/>
      <c r="D144" s="17"/>
      <c r="E144" s="28"/>
      <c r="F144" s="28"/>
      <c r="G144" s="19"/>
      <c r="H144" s="33"/>
      <c r="I144" s="30"/>
      <c r="J144" s="9" t="e">
        <f t="shared" si="3"/>
        <v>#DIV/0!</v>
      </c>
      <c r="K144" s="18"/>
      <c r="L144" s="18"/>
      <c r="M144" s="17"/>
    </row>
    <row r="145" spans="1:13">
      <c r="A145">
        <v>139</v>
      </c>
      <c r="B145" s="17"/>
      <c r="C145" s="17"/>
      <c r="D145" s="17"/>
      <c r="E145" s="28"/>
      <c r="F145" s="28"/>
      <c r="G145" s="19"/>
      <c r="H145" s="33"/>
      <c r="I145" s="30"/>
      <c r="J145" s="9" t="e">
        <f t="shared" si="3"/>
        <v>#DIV/0!</v>
      </c>
      <c r="K145" s="18"/>
      <c r="L145" s="18"/>
      <c r="M145" s="17"/>
    </row>
    <row r="146" spans="1:13">
      <c r="A146">
        <v>140</v>
      </c>
      <c r="B146" s="17"/>
      <c r="C146" s="17"/>
      <c r="D146" s="17"/>
      <c r="E146" s="28"/>
      <c r="F146" s="28"/>
      <c r="G146" s="19"/>
      <c r="H146" s="33"/>
      <c r="I146" s="30"/>
      <c r="J146" s="9" t="e">
        <f t="shared" ref="J146:J209" si="4">H146/I146</f>
        <v>#DIV/0!</v>
      </c>
      <c r="K146" s="18"/>
      <c r="L146" s="18"/>
      <c r="M146" s="17"/>
    </row>
    <row r="147" spans="1:13">
      <c r="A147">
        <v>141</v>
      </c>
      <c r="B147" s="17"/>
      <c r="C147" s="17"/>
      <c r="D147" s="17"/>
      <c r="E147" s="28"/>
      <c r="F147" s="28"/>
      <c r="G147" s="19"/>
      <c r="H147" s="33"/>
      <c r="I147" s="30"/>
      <c r="J147" s="43" t="e">
        <f t="shared" si="4"/>
        <v>#DIV/0!</v>
      </c>
      <c r="K147" s="18"/>
      <c r="L147" s="18"/>
      <c r="M147" s="17"/>
    </row>
    <row r="148" spans="1:13">
      <c r="A148">
        <v>142</v>
      </c>
      <c r="B148" s="17"/>
      <c r="C148" s="17"/>
      <c r="D148" s="17"/>
      <c r="E148" s="28"/>
      <c r="F148" s="28"/>
      <c r="G148" s="19"/>
      <c r="H148" s="33"/>
      <c r="I148" s="30"/>
      <c r="J148" s="43" t="e">
        <f t="shared" si="4"/>
        <v>#DIV/0!</v>
      </c>
      <c r="K148" s="18"/>
      <c r="L148" s="18"/>
      <c r="M148" s="17"/>
    </row>
    <row r="149" spans="1:13">
      <c r="A149">
        <v>143</v>
      </c>
      <c r="B149" s="17"/>
      <c r="C149" s="17"/>
      <c r="D149" s="17"/>
      <c r="E149" s="28"/>
      <c r="F149" s="28"/>
      <c r="G149" s="19"/>
      <c r="H149" s="33"/>
      <c r="I149" s="30"/>
      <c r="J149" s="9" t="e">
        <f t="shared" si="4"/>
        <v>#DIV/0!</v>
      </c>
      <c r="K149" s="18"/>
      <c r="L149" s="18"/>
      <c r="M149" s="17"/>
    </row>
    <row r="150" spans="1:13">
      <c r="A150">
        <v>144</v>
      </c>
      <c r="B150" s="17"/>
      <c r="C150" s="17"/>
      <c r="D150" s="17"/>
      <c r="E150" s="28"/>
      <c r="F150" s="28"/>
      <c r="G150" s="19"/>
      <c r="H150" s="33"/>
      <c r="I150" s="30"/>
      <c r="J150" s="43" t="e">
        <f t="shared" si="4"/>
        <v>#DIV/0!</v>
      </c>
      <c r="K150" s="18"/>
      <c r="L150" s="18"/>
      <c r="M150" s="17"/>
    </row>
    <row r="151" spans="1:13">
      <c r="A151">
        <v>145</v>
      </c>
      <c r="B151" s="17"/>
      <c r="C151" s="17"/>
      <c r="D151" s="17"/>
      <c r="E151" s="28"/>
      <c r="F151" s="28"/>
      <c r="G151" s="19"/>
      <c r="H151" s="33"/>
      <c r="I151" s="30"/>
      <c r="J151" s="43" t="e">
        <f t="shared" si="4"/>
        <v>#DIV/0!</v>
      </c>
      <c r="K151" s="18"/>
      <c r="L151" s="18"/>
      <c r="M151" s="17"/>
    </row>
    <row r="152" spans="1:13">
      <c r="A152" s="42">
        <v>146</v>
      </c>
      <c r="B152" s="17"/>
      <c r="C152" s="17"/>
      <c r="D152" s="17"/>
      <c r="E152" s="28"/>
      <c r="F152" s="28"/>
      <c r="G152" s="19"/>
      <c r="H152" s="33"/>
      <c r="I152" s="30"/>
      <c r="J152" s="9" t="e">
        <f t="shared" si="4"/>
        <v>#DIV/0!</v>
      </c>
      <c r="K152" s="18"/>
      <c r="L152" s="18"/>
      <c r="M152" s="17"/>
    </row>
    <row r="153" spans="1:13">
      <c r="A153" s="42">
        <v>147</v>
      </c>
      <c r="B153" s="17"/>
      <c r="C153" s="17"/>
      <c r="D153" s="17"/>
      <c r="E153" s="28"/>
      <c r="F153" s="28"/>
      <c r="G153" s="19"/>
      <c r="H153" s="33"/>
      <c r="I153" s="30"/>
      <c r="J153" s="9" t="e">
        <f t="shared" si="4"/>
        <v>#DIV/0!</v>
      </c>
      <c r="K153" s="18"/>
      <c r="L153" s="18"/>
      <c r="M153" s="17"/>
    </row>
    <row r="154" spans="1:13">
      <c r="A154">
        <v>148</v>
      </c>
      <c r="B154" s="17"/>
      <c r="C154" s="17"/>
      <c r="D154" s="17"/>
      <c r="E154" s="28"/>
      <c r="F154" s="28"/>
      <c r="G154" s="19"/>
      <c r="H154" s="33"/>
      <c r="I154" s="30"/>
      <c r="J154" s="9" t="e">
        <f t="shared" si="4"/>
        <v>#DIV/0!</v>
      </c>
      <c r="K154" s="18"/>
      <c r="L154" s="18"/>
      <c r="M154" s="17"/>
    </row>
    <row r="155" spans="1:13">
      <c r="A155">
        <v>149</v>
      </c>
      <c r="B155" s="17"/>
      <c r="C155" s="17"/>
      <c r="D155" s="17"/>
      <c r="E155" s="28"/>
      <c r="F155" s="28"/>
      <c r="G155" s="19"/>
      <c r="H155" s="33"/>
      <c r="I155" s="30"/>
      <c r="J155" s="9" t="e">
        <f t="shared" si="4"/>
        <v>#DIV/0!</v>
      </c>
      <c r="K155" s="18"/>
      <c r="L155" s="18"/>
      <c r="M155" s="17"/>
    </row>
    <row r="156" spans="1:13">
      <c r="A156">
        <v>150</v>
      </c>
      <c r="B156" s="17"/>
      <c r="C156" s="17"/>
      <c r="D156" s="17"/>
      <c r="E156" s="28"/>
      <c r="F156" s="28"/>
      <c r="G156" s="19"/>
      <c r="H156" s="33"/>
      <c r="I156" s="30"/>
      <c r="J156" s="43" t="e">
        <f t="shared" si="4"/>
        <v>#DIV/0!</v>
      </c>
      <c r="K156" s="18"/>
      <c r="L156" s="18"/>
      <c r="M156" s="17"/>
    </row>
    <row r="157" spans="1:13">
      <c r="A157">
        <v>151</v>
      </c>
      <c r="B157" s="17"/>
      <c r="C157" s="17"/>
      <c r="D157" s="17"/>
      <c r="E157" s="28"/>
      <c r="F157" s="28"/>
      <c r="G157" s="19"/>
      <c r="H157" s="33"/>
      <c r="I157" s="30"/>
      <c r="J157" s="43" t="e">
        <f t="shared" si="4"/>
        <v>#DIV/0!</v>
      </c>
      <c r="K157" s="18"/>
      <c r="L157" s="18"/>
      <c r="M157" s="17"/>
    </row>
    <row r="158" spans="1:13">
      <c r="A158">
        <v>152</v>
      </c>
      <c r="B158" s="17"/>
      <c r="C158" s="17"/>
      <c r="D158" s="17"/>
      <c r="E158" s="28"/>
      <c r="F158" s="28"/>
      <c r="G158" s="19"/>
      <c r="H158" s="33"/>
      <c r="I158" s="30"/>
      <c r="J158" s="9" t="e">
        <f t="shared" si="4"/>
        <v>#DIV/0!</v>
      </c>
      <c r="K158" s="18"/>
      <c r="L158" s="18"/>
      <c r="M158" s="17"/>
    </row>
    <row r="159" spans="1:13">
      <c r="A159">
        <v>153</v>
      </c>
      <c r="B159" s="17"/>
      <c r="C159" s="17"/>
      <c r="D159" s="17"/>
      <c r="E159" s="28"/>
      <c r="F159" s="28"/>
      <c r="G159" s="19"/>
      <c r="H159" s="33"/>
      <c r="I159" s="30"/>
      <c r="J159" s="43" t="e">
        <f t="shared" si="4"/>
        <v>#DIV/0!</v>
      </c>
      <c r="K159" s="18"/>
      <c r="L159" s="18"/>
      <c r="M159" s="17"/>
    </row>
    <row r="160" spans="1:13">
      <c r="A160">
        <v>154</v>
      </c>
      <c r="B160" s="17"/>
      <c r="C160" s="17"/>
      <c r="D160" s="17"/>
      <c r="E160" s="28"/>
      <c r="F160" s="28"/>
      <c r="G160" s="19"/>
      <c r="H160" s="33"/>
      <c r="I160" s="30"/>
      <c r="J160" s="43" t="e">
        <f t="shared" si="4"/>
        <v>#DIV/0!</v>
      </c>
      <c r="K160" s="18"/>
      <c r="L160" s="18"/>
      <c r="M160" s="17"/>
    </row>
    <row r="161" spans="1:13">
      <c r="A161">
        <v>155</v>
      </c>
      <c r="B161" s="17"/>
      <c r="C161" s="17"/>
      <c r="D161" s="17"/>
      <c r="E161" s="28"/>
      <c r="F161" s="28"/>
      <c r="G161" s="19"/>
      <c r="H161" s="33"/>
      <c r="I161" s="30"/>
      <c r="J161" s="9" t="e">
        <f t="shared" si="4"/>
        <v>#DIV/0!</v>
      </c>
      <c r="K161" s="18"/>
      <c r="L161" s="18"/>
      <c r="M161" s="17"/>
    </row>
    <row r="162" spans="1:13">
      <c r="A162" s="42">
        <v>156</v>
      </c>
      <c r="B162" s="17"/>
      <c r="C162" s="17"/>
      <c r="D162" s="17"/>
      <c r="E162" s="28"/>
      <c r="F162" s="28"/>
      <c r="G162" s="19"/>
      <c r="H162" s="33"/>
      <c r="I162" s="30"/>
      <c r="J162" s="9" t="e">
        <f t="shared" si="4"/>
        <v>#DIV/0!</v>
      </c>
      <c r="K162" s="18"/>
      <c r="L162" s="18"/>
      <c r="M162" s="17"/>
    </row>
    <row r="163" spans="1:13">
      <c r="A163" s="42">
        <v>157</v>
      </c>
      <c r="B163" s="17"/>
      <c r="C163" s="17"/>
      <c r="D163" s="17"/>
      <c r="E163" s="28"/>
      <c r="F163" s="28"/>
      <c r="G163" s="19"/>
      <c r="H163" s="33"/>
      <c r="I163" s="30"/>
      <c r="J163" s="9" t="e">
        <f t="shared" si="4"/>
        <v>#DIV/0!</v>
      </c>
      <c r="K163" s="18"/>
      <c r="L163" s="18"/>
      <c r="M163" s="17"/>
    </row>
    <row r="164" spans="1:13">
      <c r="A164">
        <v>158</v>
      </c>
      <c r="B164" s="17"/>
      <c r="C164" s="17"/>
      <c r="D164" s="17"/>
      <c r="E164" s="28"/>
      <c r="F164" s="28"/>
      <c r="G164" s="19"/>
      <c r="H164" s="33"/>
      <c r="I164" s="30"/>
      <c r="J164" s="9" t="e">
        <f t="shared" si="4"/>
        <v>#DIV/0!</v>
      </c>
      <c r="K164" s="18"/>
      <c r="L164" s="18"/>
      <c r="M164" s="17"/>
    </row>
    <row r="165" spans="1:13">
      <c r="A165">
        <v>159</v>
      </c>
      <c r="B165" s="17"/>
      <c r="C165" s="17"/>
      <c r="D165" s="17"/>
      <c r="E165" s="28"/>
      <c r="F165" s="28"/>
      <c r="G165" s="19"/>
      <c r="H165" s="33"/>
      <c r="I165" s="30"/>
      <c r="J165" s="43" t="e">
        <f t="shared" si="4"/>
        <v>#DIV/0!</v>
      </c>
      <c r="K165" s="18"/>
      <c r="L165" s="18"/>
      <c r="M165" s="17"/>
    </row>
    <row r="166" spans="1:13">
      <c r="A166">
        <v>160</v>
      </c>
      <c r="B166" s="17"/>
      <c r="C166" s="17"/>
      <c r="D166" s="17"/>
      <c r="E166" s="28"/>
      <c r="F166" s="28"/>
      <c r="G166" s="19"/>
      <c r="H166" s="33"/>
      <c r="I166" s="30"/>
      <c r="J166" s="43" t="e">
        <f t="shared" si="4"/>
        <v>#DIV/0!</v>
      </c>
      <c r="K166" s="18"/>
      <c r="L166" s="18"/>
      <c r="M166" s="17"/>
    </row>
    <row r="167" spans="1:13">
      <c r="A167">
        <v>161</v>
      </c>
      <c r="B167" s="17"/>
      <c r="C167" s="17"/>
      <c r="D167" s="17"/>
      <c r="E167" s="28"/>
      <c r="F167" s="28"/>
      <c r="G167" s="19"/>
      <c r="H167" s="33"/>
      <c r="I167" s="30"/>
      <c r="J167" s="9" t="e">
        <f t="shared" si="4"/>
        <v>#DIV/0!</v>
      </c>
      <c r="K167" s="18"/>
      <c r="L167" s="18"/>
      <c r="M167" s="17"/>
    </row>
    <row r="168" spans="1:13">
      <c r="A168">
        <v>162</v>
      </c>
      <c r="B168" s="17"/>
      <c r="C168" s="17"/>
      <c r="D168" s="17"/>
      <c r="E168" s="28"/>
      <c r="F168" s="28"/>
      <c r="G168" s="19"/>
      <c r="H168" s="33"/>
      <c r="I168" s="30"/>
      <c r="J168" s="43" t="e">
        <f t="shared" si="4"/>
        <v>#DIV/0!</v>
      </c>
      <c r="K168" s="18"/>
      <c r="L168" s="18"/>
      <c r="M168" s="17"/>
    </row>
    <row r="169" spans="1:13">
      <c r="A169">
        <v>163</v>
      </c>
      <c r="B169" s="17"/>
      <c r="C169" s="17"/>
      <c r="D169" s="17"/>
      <c r="E169" s="28"/>
      <c r="F169" s="28"/>
      <c r="G169" s="19"/>
      <c r="H169" s="33"/>
      <c r="I169" s="30"/>
      <c r="J169" s="43" t="e">
        <f t="shared" si="4"/>
        <v>#DIV/0!</v>
      </c>
      <c r="K169" s="18"/>
      <c r="L169" s="18"/>
      <c r="M169" s="17"/>
    </row>
    <row r="170" spans="1:13">
      <c r="A170">
        <v>164</v>
      </c>
      <c r="B170" s="17"/>
      <c r="C170" s="17"/>
      <c r="D170" s="17"/>
      <c r="E170" s="28"/>
      <c r="F170" s="28"/>
      <c r="G170" s="19"/>
      <c r="H170" s="33"/>
      <c r="I170" s="30"/>
      <c r="J170" s="9" t="e">
        <f t="shared" si="4"/>
        <v>#DIV/0!</v>
      </c>
      <c r="K170" s="18"/>
      <c r="L170" s="18"/>
      <c r="M170" s="17"/>
    </row>
    <row r="171" spans="1:13">
      <c r="A171">
        <v>165</v>
      </c>
      <c r="B171" s="17"/>
      <c r="C171" s="17"/>
      <c r="D171" s="17"/>
      <c r="E171" s="28"/>
      <c r="F171" s="28"/>
      <c r="G171" s="19"/>
      <c r="H171" s="33"/>
      <c r="I171" s="30"/>
      <c r="J171" s="9" t="e">
        <f t="shared" si="4"/>
        <v>#DIV/0!</v>
      </c>
      <c r="K171" s="18"/>
      <c r="L171" s="18"/>
      <c r="M171" s="17"/>
    </row>
    <row r="172" spans="1:13">
      <c r="A172" s="42">
        <v>166</v>
      </c>
      <c r="B172" s="17"/>
      <c r="C172" s="17"/>
      <c r="D172" s="17"/>
      <c r="E172" s="28"/>
      <c r="F172" s="28"/>
      <c r="G172" s="19"/>
      <c r="H172" s="33"/>
      <c r="I172" s="30"/>
      <c r="J172" s="9" t="e">
        <f t="shared" si="4"/>
        <v>#DIV/0!</v>
      </c>
      <c r="K172" s="18"/>
      <c r="L172" s="18"/>
      <c r="M172" s="17"/>
    </row>
    <row r="173" spans="1:13">
      <c r="A173" s="42">
        <v>167</v>
      </c>
      <c r="B173" s="17"/>
      <c r="C173" s="17"/>
      <c r="D173" s="17"/>
      <c r="E173" s="28"/>
      <c r="F173" s="28"/>
      <c r="G173" s="19"/>
      <c r="H173" s="33"/>
      <c r="I173" s="30"/>
      <c r="J173" s="9" t="e">
        <f t="shared" si="4"/>
        <v>#DIV/0!</v>
      </c>
      <c r="K173" s="18"/>
      <c r="L173" s="18"/>
      <c r="M173" s="17"/>
    </row>
    <row r="174" spans="1:13">
      <c r="A174">
        <v>168</v>
      </c>
      <c r="B174" s="17"/>
      <c r="C174" s="17"/>
      <c r="D174" s="17"/>
      <c r="E174" s="28"/>
      <c r="F174" s="28"/>
      <c r="G174" s="19"/>
      <c r="H174" s="33"/>
      <c r="I174" s="30"/>
      <c r="J174" s="43" t="e">
        <f t="shared" si="4"/>
        <v>#DIV/0!</v>
      </c>
      <c r="K174" s="18"/>
      <c r="L174" s="18"/>
      <c r="M174" s="17"/>
    </row>
    <row r="175" spans="1:13">
      <c r="A175">
        <v>169</v>
      </c>
      <c r="B175" s="17"/>
      <c r="C175" s="17"/>
      <c r="D175" s="17"/>
      <c r="E175" s="28"/>
      <c r="F175" s="28"/>
      <c r="G175" s="19"/>
      <c r="H175" s="33"/>
      <c r="I175" s="30"/>
      <c r="J175" s="43" t="e">
        <f t="shared" si="4"/>
        <v>#DIV/0!</v>
      </c>
      <c r="K175" s="18"/>
      <c r="L175" s="18"/>
      <c r="M175" s="17"/>
    </row>
    <row r="176" spans="1:13">
      <c r="A176">
        <v>170</v>
      </c>
      <c r="B176" s="17"/>
      <c r="C176" s="17"/>
      <c r="D176" s="17"/>
      <c r="E176" s="28"/>
      <c r="F176" s="28"/>
      <c r="G176" s="19"/>
      <c r="H176" s="33"/>
      <c r="I176" s="30"/>
      <c r="J176" s="9" t="e">
        <f t="shared" si="4"/>
        <v>#DIV/0!</v>
      </c>
      <c r="K176" s="18"/>
      <c r="L176" s="18"/>
      <c r="M176" s="17"/>
    </row>
    <row r="177" spans="1:13">
      <c r="A177">
        <v>171</v>
      </c>
      <c r="B177" s="17"/>
      <c r="C177" s="17"/>
      <c r="D177" s="17"/>
      <c r="E177" s="28"/>
      <c r="F177" s="28"/>
      <c r="G177" s="19"/>
      <c r="H177" s="33"/>
      <c r="I177" s="30"/>
      <c r="J177" s="43" t="e">
        <f t="shared" si="4"/>
        <v>#DIV/0!</v>
      </c>
      <c r="K177" s="18"/>
      <c r="L177" s="18"/>
      <c r="M177" s="17"/>
    </row>
    <row r="178" spans="1:13">
      <c r="A178">
        <v>172</v>
      </c>
      <c r="B178" s="17"/>
      <c r="C178" s="17"/>
      <c r="D178" s="17"/>
      <c r="E178" s="28"/>
      <c r="F178" s="28"/>
      <c r="G178" s="19"/>
      <c r="H178" s="33"/>
      <c r="I178" s="30"/>
      <c r="J178" s="43" t="e">
        <f t="shared" si="4"/>
        <v>#DIV/0!</v>
      </c>
      <c r="K178" s="18"/>
      <c r="L178" s="18"/>
      <c r="M178" s="17"/>
    </row>
    <row r="179" spans="1:13">
      <c r="A179">
        <v>173</v>
      </c>
      <c r="B179" s="17"/>
      <c r="C179" s="17"/>
      <c r="D179" s="17"/>
      <c r="E179" s="28"/>
      <c r="F179" s="28"/>
      <c r="G179" s="19"/>
      <c r="H179" s="33"/>
      <c r="I179" s="30"/>
      <c r="J179" s="9" t="e">
        <f t="shared" si="4"/>
        <v>#DIV/0!</v>
      </c>
      <c r="K179" s="18"/>
      <c r="L179" s="18"/>
      <c r="M179" s="17"/>
    </row>
    <row r="180" spans="1:13">
      <c r="A180">
        <v>174</v>
      </c>
      <c r="B180" s="17"/>
      <c r="C180" s="17"/>
      <c r="D180" s="17"/>
      <c r="E180" s="28"/>
      <c r="F180" s="28"/>
      <c r="G180" s="19"/>
      <c r="H180" s="33"/>
      <c r="I180" s="30"/>
      <c r="J180" s="9" t="e">
        <f t="shared" si="4"/>
        <v>#DIV/0!</v>
      </c>
      <c r="K180" s="18"/>
      <c r="L180" s="18"/>
      <c r="M180" s="17"/>
    </row>
    <row r="181" spans="1:13">
      <c r="A181">
        <v>175</v>
      </c>
      <c r="B181" s="17"/>
      <c r="C181" s="17"/>
      <c r="D181" s="17"/>
      <c r="E181" s="28"/>
      <c r="F181" s="28"/>
      <c r="G181" s="19"/>
      <c r="H181" s="33"/>
      <c r="I181" s="30"/>
      <c r="J181" s="9" t="e">
        <f t="shared" si="4"/>
        <v>#DIV/0!</v>
      </c>
      <c r="K181" s="18"/>
      <c r="L181" s="18"/>
      <c r="M181" s="17"/>
    </row>
    <row r="182" spans="1:13">
      <c r="A182" s="42">
        <v>176</v>
      </c>
      <c r="B182" s="17"/>
      <c r="C182" s="17"/>
      <c r="D182" s="17"/>
      <c r="E182" s="28"/>
      <c r="F182" s="28"/>
      <c r="G182" s="19"/>
      <c r="H182" s="33"/>
      <c r="I182" s="30"/>
      <c r="J182" s="9" t="e">
        <f t="shared" si="4"/>
        <v>#DIV/0!</v>
      </c>
      <c r="K182" s="18"/>
      <c r="L182" s="18"/>
      <c r="M182" s="17"/>
    </row>
    <row r="183" spans="1:13">
      <c r="A183" s="42">
        <v>177</v>
      </c>
      <c r="B183" s="17"/>
      <c r="C183" s="17"/>
      <c r="D183" s="17"/>
      <c r="E183" s="28"/>
      <c r="F183" s="28"/>
      <c r="G183" s="19"/>
      <c r="H183" s="33"/>
      <c r="I183" s="30"/>
      <c r="J183" s="43" t="e">
        <f t="shared" si="4"/>
        <v>#DIV/0!</v>
      </c>
      <c r="K183" s="18"/>
      <c r="L183" s="18"/>
      <c r="M183" s="17"/>
    </row>
    <row r="184" spans="1:13">
      <c r="A184">
        <v>178</v>
      </c>
      <c r="B184" s="17"/>
      <c r="C184" s="17"/>
      <c r="D184" s="17"/>
      <c r="E184" s="28"/>
      <c r="F184" s="28"/>
      <c r="G184" s="19"/>
      <c r="H184" s="33"/>
      <c r="I184" s="30"/>
      <c r="J184" s="43" t="e">
        <f t="shared" si="4"/>
        <v>#DIV/0!</v>
      </c>
      <c r="K184" s="18"/>
      <c r="L184" s="18"/>
      <c r="M184" s="17"/>
    </row>
    <row r="185" spans="1:13">
      <c r="A185">
        <v>179</v>
      </c>
      <c r="B185" s="17"/>
      <c r="C185" s="17"/>
      <c r="D185" s="17"/>
      <c r="E185" s="28"/>
      <c r="F185" s="28"/>
      <c r="G185" s="19"/>
      <c r="H185" s="33"/>
      <c r="I185" s="30"/>
      <c r="J185" s="9" t="e">
        <f t="shared" si="4"/>
        <v>#DIV/0!</v>
      </c>
      <c r="K185" s="18"/>
      <c r="L185" s="18"/>
      <c r="M185" s="17"/>
    </row>
    <row r="186" spans="1:13">
      <c r="A186">
        <v>180</v>
      </c>
      <c r="B186" s="17"/>
      <c r="C186" s="17"/>
      <c r="D186" s="17"/>
      <c r="E186" s="28"/>
      <c r="F186" s="28"/>
      <c r="G186" s="19"/>
      <c r="H186" s="33"/>
      <c r="I186" s="30"/>
      <c r="J186" s="43" t="e">
        <f t="shared" si="4"/>
        <v>#DIV/0!</v>
      </c>
      <c r="K186" s="18"/>
      <c r="L186" s="18"/>
      <c r="M186" s="17"/>
    </row>
    <row r="187" spans="1:13">
      <c r="A187">
        <v>181</v>
      </c>
      <c r="B187" s="17"/>
      <c r="C187" s="17"/>
      <c r="D187" s="17"/>
      <c r="E187" s="28"/>
      <c r="F187" s="28"/>
      <c r="G187" s="19"/>
      <c r="H187" s="33"/>
      <c r="I187" s="30"/>
      <c r="J187" s="43" t="e">
        <f t="shared" si="4"/>
        <v>#DIV/0!</v>
      </c>
      <c r="K187" s="18"/>
      <c r="L187" s="18"/>
      <c r="M187" s="17"/>
    </row>
    <row r="188" spans="1:13">
      <c r="A188">
        <v>182</v>
      </c>
      <c r="B188" s="17"/>
      <c r="C188" s="17"/>
      <c r="D188" s="17"/>
      <c r="E188" s="28"/>
      <c r="F188" s="28"/>
      <c r="G188" s="19"/>
      <c r="H188" s="33"/>
      <c r="I188" s="30"/>
      <c r="J188" s="9" t="e">
        <f t="shared" si="4"/>
        <v>#DIV/0!</v>
      </c>
      <c r="K188" s="18"/>
      <c r="L188" s="18"/>
      <c r="M188" s="17"/>
    </row>
    <row r="189" spans="1:13">
      <c r="A189">
        <v>183</v>
      </c>
      <c r="B189" s="17"/>
      <c r="C189" s="17"/>
      <c r="D189" s="17"/>
      <c r="E189" s="28"/>
      <c r="F189" s="28"/>
      <c r="G189" s="19"/>
      <c r="H189" s="33"/>
      <c r="I189" s="30"/>
      <c r="J189" s="9" t="e">
        <f t="shared" si="4"/>
        <v>#DIV/0!</v>
      </c>
      <c r="K189" s="18"/>
      <c r="L189" s="18"/>
      <c r="M189" s="17"/>
    </row>
    <row r="190" spans="1:13">
      <c r="A190">
        <v>184</v>
      </c>
      <c r="B190" s="17"/>
      <c r="C190" s="17"/>
      <c r="D190" s="17"/>
      <c r="E190" s="28"/>
      <c r="F190" s="28"/>
      <c r="G190" s="19"/>
      <c r="H190" s="33"/>
      <c r="I190" s="30"/>
      <c r="J190" s="9" t="e">
        <f t="shared" si="4"/>
        <v>#DIV/0!</v>
      </c>
      <c r="K190" s="18"/>
      <c r="L190" s="18"/>
      <c r="M190" s="17"/>
    </row>
    <row r="191" spans="1:13">
      <c r="A191">
        <v>185</v>
      </c>
      <c r="B191" s="17"/>
      <c r="C191" s="17"/>
      <c r="D191" s="17"/>
      <c r="E191" s="28"/>
      <c r="F191" s="28"/>
      <c r="G191" s="19"/>
      <c r="H191" s="33"/>
      <c r="I191" s="30"/>
      <c r="J191" s="9" t="e">
        <f t="shared" si="4"/>
        <v>#DIV/0!</v>
      </c>
      <c r="K191" s="18"/>
      <c r="L191" s="18"/>
      <c r="M191" s="17"/>
    </row>
    <row r="192" spans="1:13">
      <c r="A192" s="42">
        <v>186</v>
      </c>
      <c r="B192" s="17"/>
      <c r="C192" s="17"/>
      <c r="D192" s="17"/>
      <c r="E192" s="28"/>
      <c r="F192" s="28"/>
      <c r="G192" s="19"/>
      <c r="H192" s="33"/>
      <c r="I192" s="30"/>
      <c r="J192" s="43" t="e">
        <f t="shared" si="4"/>
        <v>#DIV/0!</v>
      </c>
      <c r="K192" s="18"/>
      <c r="L192" s="18"/>
      <c r="M192" s="17"/>
    </row>
    <row r="193" spans="1:13">
      <c r="A193" s="42">
        <v>187</v>
      </c>
      <c r="B193" s="17"/>
      <c r="C193" s="17"/>
      <c r="D193" s="17"/>
      <c r="E193" s="28"/>
      <c r="F193" s="28"/>
      <c r="G193" s="19"/>
      <c r="H193" s="33"/>
      <c r="I193" s="30"/>
      <c r="J193" s="43" t="e">
        <f t="shared" si="4"/>
        <v>#DIV/0!</v>
      </c>
      <c r="K193" s="18"/>
      <c r="L193" s="18"/>
      <c r="M193" s="17"/>
    </row>
    <row r="194" spans="1:13">
      <c r="A194">
        <v>188</v>
      </c>
      <c r="B194" s="17"/>
      <c r="C194" s="17"/>
      <c r="D194" s="17"/>
      <c r="E194" s="28"/>
      <c r="F194" s="28"/>
      <c r="G194" s="19"/>
      <c r="H194" s="33"/>
      <c r="I194" s="30"/>
      <c r="J194" s="9" t="e">
        <f t="shared" si="4"/>
        <v>#DIV/0!</v>
      </c>
      <c r="K194" s="18"/>
      <c r="L194" s="18"/>
      <c r="M194" s="17"/>
    </row>
    <row r="195" spans="1:13">
      <c r="A195">
        <v>189</v>
      </c>
      <c r="B195" s="17"/>
      <c r="C195" s="17"/>
      <c r="D195" s="17"/>
      <c r="E195" s="28"/>
      <c r="F195" s="28"/>
      <c r="G195" s="19"/>
      <c r="H195" s="33"/>
      <c r="I195" s="30"/>
      <c r="J195" s="43" t="e">
        <f t="shared" si="4"/>
        <v>#DIV/0!</v>
      </c>
      <c r="K195" s="18"/>
      <c r="L195" s="18"/>
      <c r="M195" s="17"/>
    </row>
    <row r="196" spans="1:13">
      <c r="A196">
        <v>190</v>
      </c>
      <c r="B196" s="17"/>
      <c r="C196" s="17"/>
      <c r="D196" s="17"/>
      <c r="E196" s="28"/>
      <c r="F196" s="28"/>
      <c r="G196" s="19"/>
      <c r="H196" s="33"/>
      <c r="I196" s="30"/>
      <c r="J196" s="43" t="e">
        <f t="shared" si="4"/>
        <v>#DIV/0!</v>
      </c>
      <c r="K196" s="18"/>
      <c r="L196" s="18"/>
      <c r="M196" s="17"/>
    </row>
    <row r="197" spans="1:13">
      <c r="A197">
        <v>191</v>
      </c>
      <c r="B197" s="17"/>
      <c r="C197" s="17"/>
      <c r="D197" s="17"/>
      <c r="E197" s="28"/>
      <c r="F197" s="28"/>
      <c r="G197" s="19"/>
      <c r="H197" s="33"/>
      <c r="I197" s="30"/>
      <c r="J197" s="9" t="e">
        <f t="shared" si="4"/>
        <v>#DIV/0!</v>
      </c>
      <c r="K197" s="18"/>
      <c r="L197" s="18"/>
      <c r="M197" s="17"/>
    </row>
    <row r="198" spans="1:13">
      <c r="A198">
        <v>192</v>
      </c>
      <c r="B198" s="17"/>
      <c r="C198" s="17"/>
      <c r="D198" s="17"/>
      <c r="E198" s="28"/>
      <c r="F198" s="28"/>
      <c r="G198" s="19"/>
      <c r="H198" s="33"/>
      <c r="I198" s="30"/>
      <c r="J198" s="9" t="e">
        <f t="shared" si="4"/>
        <v>#DIV/0!</v>
      </c>
      <c r="K198" s="18"/>
      <c r="L198" s="18"/>
      <c r="M198" s="17"/>
    </row>
    <row r="199" spans="1:13">
      <c r="A199">
        <v>193</v>
      </c>
      <c r="B199" s="17"/>
      <c r="C199" s="17"/>
      <c r="D199" s="17"/>
      <c r="E199" s="28"/>
      <c r="F199" s="28"/>
      <c r="G199" s="19"/>
      <c r="H199" s="33"/>
      <c r="I199" s="30"/>
      <c r="J199" s="9" t="e">
        <f t="shared" si="4"/>
        <v>#DIV/0!</v>
      </c>
      <c r="K199" s="18"/>
      <c r="L199" s="18"/>
      <c r="M199" s="17"/>
    </row>
    <row r="200" spans="1:13">
      <c r="A200">
        <v>194</v>
      </c>
      <c r="B200" s="17"/>
      <c r="C200" s="17"/>
      <c r="D200" s="17"/>
      <c r="E200" s="28"/>
      <c r="F200" s="28"/>
      <c r="G200" s="19"/>
      <c r="H200" s="33"/>
      <c r="I200" s="30"/>
      <c r="J200" s="9" t="e">
        <f t="shared" si="4"/>
        <v>#DIV/0!</v>
      </c>
      <c r="K200" s="18"/>
      <c r="L200" s="18"/>
      <c r="M200" s="17"/>
    </row>
    <row r="201" spans="1:13">
      <c r="A201">
        <v>195</v>
      </c>
      <c r="B201" s="17"/>
      <c r="C201" s="17"/>
      <c r="D201" s="17"/>
      <c r="E201" s="28"/>
      <c r="F201" s="28"/>
      <c r="G201" s="19"/>
      <c r="H201" s="33"/>
      <c r="I201" s="30"/>
      <c r="J201" s="43" t="e">
        <f t="shared" si="4"/>
        <v>#DIV/0!</v>
      </c>
      <c r="K201" s="18"/>
      <c r="L201" s="18"/>
      <c r="M201" s="17"/>
    </row>
    <row r="202" spans="1:13">
      <c r="A202" s="42">
        <v>196</v>
      </c>
      <c r="B202" s="17"/>
      <c r="C202" s="17"/>
      <c r="D202" s="17"/>
      <c r="E202" s="28"/>
      <c r="F202" s="28"/>
      <c r="G202" s="19"/>
      <c r="H202" s="33"/>
      <c r="I202" s="30"/>
      <c r="J202" s="43" t="e">
        <f t="shared" si="4"/>
        <v>#DIV/0!</v>
      </c>
      <c r="K202" s="18"/>
      <c r="L202" s="18"/>
      <c r="M202" s="17"/>
    </row>
    <row r="203" spans="1:13">
      <c r="A203" s="42">
        <v>197</v>
      </c>
      <c r="B203" s="17"/>
      <c r="C203" s="17"/>
      <c r="D203" s="17"/>
      <c r="E203" s="28"/>
      <c r="F203" s="28"/>
      <c r="G203" s="19"/>
      <c r="H203" s="33"/>
      <c r="I203" s="30"/>
      <c r="J203" s="9" t="e">
        <f t="shared" si="4"/>
        <v>#DIV/0!</v>
      </c>
      <c r="K203" s="18"/>
      <c r="L203" s="18"/>
      <c r="M203" s="17"/>
    </row>
    <row r="204" spans="1:13">
      <c r="A204">
        <v>198</v>
      </c>
      <c r="B204" s="17"/>
      <c r="C204" s="17"/>
      <c r="D204" s="17"/>
      <c r="E204" s="28"/>
      <c r="F204" s="28"/>
      <c r="G204" s="19"/>
      <c r="H204" s="33"/>
      <c r="I204" s="30"/>
      <c r="J204" s="43" t="e">
        <f t="shared" si="4"/>
        <v>#DIV/0!</v>
      </c>
      <c r="K204" s="18"/>
      <c r="L204" s="18"/>
      <c r="M204" s="17"/>
    </row>
    <row r="205" spans="1:13">
      <c r="A205">
        <v>199</v>
      </c>
      <c r="B205" s="17"/>
      <c r="C205" s="17"/>
      <c r="D205" s="17"/>
      <c r="E205" s="28"/>
      <c r="F205" s="28"/>
      <c r="G205" s="19"/>
      <c r="H205" s="33"/>
      <c r="I205" s="30"/>
      <c r="J205" s="43" t="e">
        <f t="shared" si="4"/>
        <v>#DIV/0!</v>
      </c>
      <c r="K205" s="18"/>
      <c r="L205" s="18"/>
      <c r="M205" s="17"/>
    </row>
    <row r="206" spans="1:13">
      <c r="A206">
        <v>200</v>
      </c>
      <c r="B206" s="17"/>
      <c r="C206" s="17"/>
      <c r="D206" s="17"/>
      <c r="E206" s="28"/>
      <c r="F206" s="28"/>
      <c r="G206" s="19"/>
      <c r="H206" s="33"/>
      <c r="I206" s="30"/>
      <c r="J206" s="9" t="e">
        <f t="shared" si="4"/>
        <v>#DIV/0!</v>
      </c>
      <c r="K206" s="18"/>
      <c r="L206" s="18"/>
      <c r="M206" s="17"/>
    </row>
    <row r="207" spans="1:13">
      <c r="A207">
        <v>201</v>
      </c>
      <c r="B207" s="17"/>
      <c r="C207" s="17"/>
      <c r="D207" s="17"/>
      <c r="E207" s="28"/>
      <c r="F207" s="28"/>
      <c r="G207" s="19"/>
      <c r="H207" s="33"/>
      <c r="I207" s="30"/>
      <c r="J207" s="9" t="e">
        <f t="shared" si="4"/>
        <v>#DIV/0!</v>
      </c>
      <c r="K207" s="18"/>
      <c r="L207" s="18"/>
      <c r="M207" s="17"/>
    </row>
    <row r="208" spans="1:13">
      <c r="A208">
        <v>202</v>
      </c>
      <c r="B208" s="17"/>
      <c r="C208" s="17"/>
      <c r="D208" s="17"/>
      <c r="E208" s="28"/>
      <c r="F208" s="28"/>
      <c r="G208" s="19"/>
      <c r="H208" s="33"/>
      <c r="I208" s="30"/>
      <c r="J208" s="9" t="e">
        <f t="shared" si="4"/>
        <v>#DIV/0!</v>
      </c>
      <c r="K208" s="18"/>
      <c r="L208" s="18"/>
      <c r="M208" s="17"/>
    </row>
    <row r="209" spans="1:13">
      <c r="A209">
        <v>203</v>
      </c>
      <c r="B209" s="17"/>
      <c r="C209" s="17"/>
      <c r="D209" s="17"/>
      <c r="E209" s="28"/>
      <c r="F209" s="28"/>
      <c r="G209" s="19"/>
      <c r="H209" s="33"/>
      <c r="I209" s="30"/>
      <c r="J209" s="9" t="e">
        <f t="shared" si="4"/>
        <v>#DIV/0!</v>
      </c>
      <c r="K209" s="18"/>
      <c r="L209" s="18"/>
      <c r="M209" s="17"/>
    </row>
    <row r="210" spans="1:13">
      <c r="A210">
        <v>204</v>
      </c>
      <c r="B210" s="17"/>
      <c r="C210" s="17"/>
      <c r="D210" s="17"/>
      <c r="E210" s="28"/>
      <c r="F210" s="28"/>
      <c r="G210" s="19"/>
      <c r="H210" s="33"/>
      <c r="I210" s="30"/>
      <c r="J210" s="43" t="e">
        <f t="shared" ref="J210:J273" si="5">H210/I210</f>
        <v>#DIV/0!</v>
      </c>
      <c r="K210" s="18"/>
      <c r="L210" s="18"/>
      <c r="M210" s="17"/>
    </row>
    <row r="211" spans="1:13">
      <c r="A211">
        <v>205</v>
      </c>
      <c r="B211" s="17"/>
      <c r="C211" s="17"/>
      <c r="D211" s="17"/>
      <c r="E211" s="28"/>
      <c r="F211" s="28"/>
      <c r="G211" s="19"/>
      <c r="H211" s="33"/>
      <c r="I211" s="30"/>
      <c r="J211" s="43" t="e">
        <f t="shared" si="5"/>
        <v>#DIV/0!</v>
      </c>
      <c r="K211" s="18"/>
      <c r="L211" s="18"/>
      <c r="M211" s="17"/>
    </row>
    <row r="212" spans="1:13">
      <c r="A212" s="42">
        <v>206</v>
      </c>
      <c r="B212" s="17"/>
      <c r="C212" s="17"/>
      <c r="D212" s="17"/>
      <c r="E212" s="28"/>
      <c r="F212" s="28"/>
      <c r="G212" s="19"/>
      <c r="H212" s="33"/>
      <c r="I212" s="30"/>
      <c r="J212" s="9" t="e">
        <f t="shared" si="5"/>
        <v>#DIV/0!</v>
      </c>
      <c r="K212" s="18"/>
      <c r="L212" s="18"/>
      <c r="M212" s="17"/>
    </row>
    <row r="213" spans="1:13">
      <c r="A213" s="42">
        <v>207</v>
      </c>
      <c r="B213" s="17"/>
      <c r="C213" s="17"/>
      <c r="D213" s="17"/>
      <c r="E213" s="28"/>
      <c r="F213" s="28"/>
      <c r="G213" s="19"/>
      <c r="H213" s="33"/>
      <c r="I213" s="30"/>
      <c r="J213" s="43" t="e">
        <f t="shared" si="5"/>
        <v>#DIV/0!</v>
      </c>
      <c r="K213" s="18"/>
      <c r="L213" s="18"/>
      <c r="M213" s="17"/>
    </row>
    <row r="214" spans="1:13">
      <c r="A214">
        <v>208</v>
      </c>
      <c r="B214" s="17"/>
      <c r="C214" s="17"/>
      <c r="D214" s="17"/>
      <c r="E214" s="28"/>
      <c r="F214" s="28"/>
      <c r="G214" s="19"/>
      <c r="H214" s="33"/>
      <c r="I214" s="30"/>
      <c r="J214" s="43" t="e">
        <f t="shared" si="5"/>
        <v>#DIV/0!</v>
      </c>
      <c r="K214" s="18"/>
      <c r="L214" s="18"/>
      <c r="M214" s="17"/>
    </row>
    <row r="215" spans="1:13">
      <c r="A215">
        <v>209</v>
      </c>
      <c r="B215" s="17"/>
      <c r="C215" s="17"/>
      <c r="D215" s="17"/>
      <c r="E215" s="28"/>
      <c r="F215" s="28"/>
      <c r="G215" s="19"/>
      <c r="H215" s="33"/>
      <c r="I215" s="30"/>
      <c r="J215" s="9" t="e">
        <f t="shared" si="5"/>
        <v>#DIV/0!</v>
      </c>
      <c r="K215" s="18"/>
      <c r="L215" s="18"/>
      <c r="M215" s="17"/>
    </row>
    <row r="216" spans="1:13">
      <c r="A216">
        <v>210</v>
      </c>
      <c r="B216" s="17"/>
      <c r="C216" s="17"/>
      <c r="D216" s="17"/>
      <c r="E216" s="28"/>
      <c r="F216" s="28"/>
      <c r="G216" s="19"/>
      <c r="H216" s="33"/>
      <c r="I216" s="30"/>
      <c r="J216" s="9" t="e">
        <f t="shared" si="5"/>
        <v>#DIV/0!</v>
      </c>
      <c r="K216" s="18"/>
      <c r="L216" s="18"/>
      <c r="M216" s="17"/>
    </row>
    <row r="217" spans="1:13">
      <c r="A217">
        <v>211</v>
      </c>
      <c r="B217" s="17"/>
      <c r="C217" s="17"/>
      <c r="D217" s="17"/>
      <c r="E217" s="28"/>
      <c r="F217" s="28"/>
      <c r="G217" s="19"/>
      <c r="H217" s="33"/>
      <c r="I217" s="30"/>
      <c r="J217" s="9" t="e">
        <f t="shared" si="5"/>
        <v>#DIV/0!</v>
      </c>
      <c r="K217" s="18"/>
      <c r="L217" s="18"/>
      <c r="M217" s="17"/>
    </row>
    <row r="218" spans="1:13">
      <c r="A218">
        <v>212</v>
      </c>
      <c r="B218" s="17"/>
      <c r="C218" s="17"/>
      <c r="D218" s="17"/>
      <c r="E218" s="28"/>
      <c r="F218" s="28"/>
      <c r="G218" s="19"/>
      <c r="H218" s="33"/>
      <c r="I218" s="30"/>
      <c r="J218" s="9" t="e">
        <f t="shared" si="5"/>
        <v>#DIV/0!</v>
      </c>
      <c r="K218" s="18"/>
      <c r="L218" s="18"/>
      <c r="M218" s="17"/>
    </row>
    <row r="219" spans="1:13">
      <c r="A219">
        <v>213</v>
      </c>
      <c r="B219" s="17"/>
      <c r="C219" s="17"/>
      <c r="D219" s="17"/>
      <c r="E219" s="28"/>
      <c r="F219" s="28"/>
      <c r="G219" s="19"/>
      <c r="H219" s="33"/>
      <c r="I219" s="30"/>
      <c r="J219" s="43" t="e">
        <f t="shared" si="5"/>
        <v>#DIV/0!</v>
      </c>
      <c r="K219" s="18"/>
      <c r="L219" s="18"/>
      <c r="M219" s="17"/>
    </row>
    <row r="220" spans="1:13">
      <c r="A220">
        <v>214</v>
      </c>
      <c r="B220" s="17"/>
      <c r="C220" s="17"/>
      <c r="D220" s="17"/>
      <c r="E220" s="28"/>
      <c r="F220" s="28"/>
      <c r="G220" s="19"/>
      <c r="H220" s="33"/>
      <c r="I220" s="30"/>
      <c r="J220" s="43" t="e">
        <f t="shared" si="5"/>
        <v>#DIV/0!</v>
      </c>
      <c r="K220" s="18"/>
      <c r="L220" s="18"/>
      <c r="M220" s="17"/>
    </row>
    <row r="221" spans="1:13">
      <c r="A221">
        <v>215</v>
      </c>
      <c r="B221" s="17"/>
      <c r="C221" s="17"/>
      <c r="D221" s="17"/>
      <c r="E221" s="28"/>
      <c r="F221" s="28"/>
      <c r="G221" s="19"/>
      <c r="H221" s="33"/>
      <c r="I221" s="30"/>
      <c r="J221" s="9" t="e">
        <f t="shared" si="5"/>
        <v>#DIV/0!</v>
      </c>
      <c r="K221" s="18"/>
      <c r="L221" s="18"/>
      <c r="M221" s="17"/>
    </row>
    <row r="222" spans="1:13">
      <c r="A222" s="42">
        <v>216</v>
      </c>
      <c r="B222" s="17"/>
      <c r="C222" s="17"/>
      <c r="D222" s="17"/>
      <c r="E222" s="28"/>
      <c r="F222" s="28"/>
      <c r="G222" s="19"/>
      <c r="H222" s="33"/>
      <c r="I222" s="30"/>
      <c r="J222" s="43" t="e">
        <f t="shared" si="5"/>
        <v>#DIV/0!</v>
      </c>
      <c r="K222" s="18"/>
      <c r="L222" s="18"/>
      <c r="M222" s="17"/>
    </row>
    <row r="223" spans="1:13">
      <c r="A223" s="42">
        <v>217</v>
      </c>
      <c r="B223" s="17"/>
      <c r="C223" s="17"/>
      <c r="D223" s="17"/>
      <c r="E223" s="28"/>
      <c r="F223" s="28"/>
      <c r="G223" s="19"/>
      <c r="H223" s="33"/>
      <c r="I223" s="30"/>
      <c r="J223" s="43" t="e">
        <f t="shared" si="5"/>
        <v>#DIV/0!</v>
      </c>
      <c r="K223" s="18"/>
      <c r="L223" s="18"/>
      <c r="M223" s="17"/>
    </row>
    <row r="224" spans="1:13">
      <c r="A224">
        <v>218</v>
      </c>
      <c r="B224" s="17"/>
      <c r="C224" s="17"/>
      <c r="D224" s="17"/>
      <c r="E224" s="28"/>
      <c r="F224" s="28"/>
      <c r="G224" s="19"/>
      <c r="H224" s="33"/>
      <c r="I224" s="30"/>
      <c r="J224" s="9" t="e">
        <f t="shared" si="5"/>
        <v>#DIV/0!</v>
      </c>
      <c r="K224" s="18"/>
      <c r="L224" s="18"/>
      <c r="M224" s="17"/>
    </row>
    <row r="225" spans="1:13">
      <c r="A225">
        <v>219</v>
      </c>
      <c r="B225" s="17"/>
      <c r="C225" s="17"/>
      <c r="D225" s="17"/>
      <c r="E225" s="28"/>
      <c r="F225" s="28"/>
      <c r="G225" s="19"/>
      <c r="H225" s="33"/>
      <c r="I225" s="30"/>
      <c r="J225" s="9" t="e">
        <f t="shared" si="5"/>
        <v>#DIV/0!</v>
      </c>
      <c r="K225" s="18"/>
      <c r="L225" s="18"/>
      <c r="M225" s="17"/>
    </row>
    <row r="226" spans="1:13">
      <c r="A226">
        <v>220</v>
      </c>
      <c r="B226" s="17"/>
      <c r="C226" s="17"/>
      <c r="D226" s="17"/>
      <c r="E226" s="28"/>
      <c r="F226" s="28"/>
      <c r="G226" s="19"/>
      <c r="H226" s="33"/>
      <c r="I226" s="30"/>
      <c r="J226" s="9" t="e">
        <f t="shared" si="5"/>
        <v>#DIV/0!</v>
      </c>
      <c r="K226" s="18"/>
      <c r="L226" s="18"/>
      <c r="M226" s="17"/>
    </row>
    <row r="227" spans="1:13">
      <c r="A227">
        <v>221</v>
      </c>
      <c r="B227" s="17"/>
      <c r="C227" s="17"/>
      <c r="D227" s="17"/>
      <c r="E227" s="28"/>
      <c r="F227" s="28"/>
      <c r="G227" s="19"/>
      <c r="H227" s="33"/>
      <c r="I227" s="30"/>
      <c r="J227" s="9" t="e">
        <f t="shared" si="5"/>
        <v>#DIV/0!</v>
      </c>
      <c r="K227" s="18"/>
      <c r="L227" s="18"/>
      <c r="M227" s="17"/>
    </row>
    <row r="228" spans="1:13">
      <c r="A228">
        <v>222</v>
      </c>
      <c r="B228" s="17"/>
      <c r="C228" s="17"/>
      <c r="D228" s="17"/>
      <c r="E228" s="28"/>
      <c r="F228" s="28"/>
      <c r="G228" s="19"/>
      <c r="H228" s="33"/>
      <c r="I228" s="30"/>
      <c r="J228" s="43" t="e">
        <f t="shared" si="5"/>
        <v>#DIV/0!</v>
      </c>
      <c r="K228" s="18"/>
      <c r="L228" s="18"/>
      <c r="M228" s="17"/>
    </row>
    <row r="229" spans="1:13">
      <c r="A229">
        <v>223</v>
      </c>
      <c r="B229" s="17"/>
      <c r="C229" s="17"/>
      <c r="D229" s="17"/>
      <c r="E229" s="28"/>
      <c r="F229" s="28"/>
      <c r="G229" s="19"/>
      <c r="H229" s="33"/>
      <c r="I229" s="30"/>
      <c r="J229" s="43" t="e">
        <f t="shared" si="5"/>
        <v>#DIV/0!</v>
      </c>
      <c r="K229" s="18"/>
      <c r="L229" s="18"/>
      <c r="M229" s="17"/>
    </row>
    <row r="230" spans="1:13">
      <c r="A230">
        <v>224</v>
      </c>
      <c r="B230" s="17"/>
      <c r="C230" s="17"/>
      <c r="D230" s="17"/>
      <c r="E230" s="28"/>
      <c r="F230" s="28"/>
      <c r="G230" s="19"/>
      <c r="H230" s="33"/>
      <c r="I230" s="30"/>
      <c r="J230" s="9" t="e">
        <f t="shared" si="5"/>
        <v>#DIV/0!</v>
      </c>
      <c r="K230" s="18"/>
      <c r="L230" s="18"/>
      <c r="M230" s="17"/>
    </row>
    <row r="231" spans="1:13">
      <c r="A231">
        <v>225</v>
      </c>
      <c r="B231" s="17"/>
      <c r="C231" s="17"/>
      <c r="D231" s="17"/>
      <c r="E231" s="28"/>
      <c r="F231" s="28"/>
      <c r="G231" s="19"/>
      <c r="H231" s="33"/>
      <c r="I231" s="30"/>
      <c r="J231" s="43" t="e">
        <f t="shared" si="5"/>
        <v>#DIV/0!</v>
      </c>
      <c r="K231" s="18"/>
      <c r="L231" s="18"/>
      <c r="M231" s="17"/>
    </row>
    <row r="232" spans="1:13">
      <c r="A232" s="42">
        <v>226</v>
      </c>
      <c r="B232" s="17"/>
      <c r="C232" s="17"/>
      <c r="D232" s="17"/>
      <c r="E232" s="28"/>
      <c r="F232" s="28"/>
      <c r="G232" s="19"/>
      <c r="H232" s="33"/>
      <c r="I232" s="30"/>
      <c r="J232" s="43" t="e">
        <f t="shared" si="5"/>
        <v>#DIV/0!</v>
      </c>
      <c r="K232" s="18"/>
      <c r="L232" s="18"/>
      <c r="M232" s="17"/>
    </row>
    <row r="233" spans="1:13">
      <c r="A233" s="42">
        <v>227</v>
      </c>
      <c r="B233" s="17"/>
      <c r="C233" s="17"/>
      <c r="D233" s="17"/>
      <c r="E233" s="28"/>
      <c r="F233" s="28"/>
      <c r="G233" s="19"/>
      <c r="H233" s="33"/>
      <c r="I233" s="30"/>
      <c r="J233" s="9" t="e">
        <f t="shared" si="5"/>
        <v>#DIV/0!</v>
      </c>
      <c r="K233" s="18"/>
      <c r="L233" s="18"/>
      <c r="M233" s="17"/>
    </row>
    <row r="234" spans="1:13">
      <c r="A234">
        <v>228</v>
      </c>
      <c r="B234" s="17"/>
      <c r="C234" s="17"/>
      <c r="D234" s="17"/>
      <c r="E234" s="28"/>
      <c r="F234" s="28"/>
      <c r="G234" s="19"/>
      <c r="H234" s="33"/>
      <c r="I234" s="30"/>
      <c r="J234" s="9" t="e">
        <f t="shared" si="5"/>
        <v>#DIV/0!</v>
      </c>
      <c r="K234" s="18"/>
      <c r="L234" s="18"/>
      <c r="M234" s="17"/>
    </row>
    <row r="235" spans="1:13">
      <c r="A235">
        <v>229</v>
      </c>
      <c r="B235" s="17"/>
      <c r="C235" s="17"/>
      <c r="D235" s="17"/>
      <c r="E235" s="28"/>
      <c r="F235" s="28"/>
      <c r="G235" s="19"/>
      <c r="H235" s="33"/>
      <c r="I235" s="30"/>
      <c r="J235" s="9" t="e">
        <f t="shared" si="5"/>
        <v>#DIV/0!</v>
      </c>
      <c r="K235" s="18"/>
      <c r="L235" s="18"/>
      <c r="M235" s="17"/>
    </row>
    <row r="236" spans="1:13">
      <c r="A236">
        <v>230</v>
      </c>
      <c r="B236" s="17"/>
      <c r="C236" s="17"/>
      <c r="D236" s="17"/>
      <c r="E236" s="28"/>
      <c r="F236" s="28"/>
      <c r="G236" s="19"/>
      <c r="H236" s="33"/>
      <c r="I236" s="30"/>
      <c r="J236" s="9" t="e">
        <f t="shared" si="5"/>
        <v>#DIV/0!</v>
      </c>
      <c r="K236" s="18"/>
      <c r="L236" s="18"/>
      <c r="M236" s="17"/>
    </row>
    <row r="237" spans="1:13">
      <c r="A237">
        <v>231</v>
      </c>
      <c r="B237" s="17"/>
      <c r="C237" s="17"/>
      <c r="D237" s="17"/>
      <c r="E237" s="28"/>
      <c r="F237" s="28"/>
      <c r="G237" s="19"/>
      <c r="H237" s="33"/>
      <c r="I237" s="30"/>
      <c r="J237" s="43" t="e">
        <f t="shared" si="5"/>
        <v>#DIV/0!</v>
      </c>
      <c r="K237" s="18"/>
      <c r="L237" s="18"/>
      <c r="M237" s="17"/>
    </row>
    <row r="238" spans="1:13">
      <c r="A238">
        <v>232</v>
      </c>
      <c r="B238" s="17"/>
      <c r="C238" s="17"/>
      <c r="D238" s="17"/>
      <c r="E238" s="28"/>
      <c r="F238" s="28"/>
      <c r="G238" s="19"/>
      <c r="H238" s="33"/>
      <c r="I238" s="30"/>
      <c r="J238" s="43" t="e">
        <f t="shared" si="5"/>
        <v>#DIV/0!</v>
      </c>
      <c r="K238" s="18"/>
      <c r="L238" s="18"/>
      <c r="M238" s="17"/>
    </row>
    <row r="239" spans="1:13">
      <c r="A239">
        <v>233</v>
      </c>
      <c r="B239" s="17"/>
      <c r="C239" s="17"/>
      <c r="D239" s="17"/>
      <c r="E239" s="28"/>
      <c r="F239" s="28"/>
      <c r="G239" s="19"/>
      <c r="H239" s="33"/>
      <c r="I239" s="30"/>
      <c r="J239" s="9" t="e">
        <f t="shared" si="5"/>
        <v>#DIV/0!</v>
      </c>
      <c r="K239" s="18"/>
      <c r="L239" s="18"/>
      <c r="M239" s="17"/>
    </row>
    <row r="240" spans="1:13">
      <c r="A240">
        <v>234</v>
      </c>
      <c r="B240" s="17"/>
      <c r="C240" s="17"/>
      <c r="D240" s="17"/>
      <c r="E240" s="28"/>
      <c r="F240" s="28"/>
      <c r="G240" s="19"/>
      <c r="H240" s="33"/>
      <c r="I240" s="30"/>
      <c r="J240" s="43" t="e">
        <f t="shared" si="5"/>
        <v>#DIV/0!</v>
      </c>
      <c r="K240" s="18"/>
      <c r="L240" s="18"/>
      <c r="M240" s="17"/>
    </row>
    <row r="241" spans="1:13">
      <c r="A241">
        <v>235</v>
      </c>
      <c r="B241" s="17"/>
      <c r="C241" s="17"/>
      <c r="D241" s="17"/>
      <c r="E241" s="28"/>
      <c r="F241" s="28"/>
      <c r="G241" s="19"/>
      <c r="H241" s="33"/>
      <c r="I241" s="30"/>
      <c r="J241" s="43" t="e">
        <f t="shared" si="5"/>
        <v>#DIV/0!</v>
      </c>
      <c r="K241" s="18"/>
      <c r="L241" s="18"/>
      <c r="M241" s="17"/>
    </row>
    <row r="242" spans="1:13">
      <c r="A242" s="42">
        <v>236</v>
      </c>
      <c r="B242" s="17"/>
      <c r="C242" s="17"/>
      <c r="D242" s="17"/>
      <c r="E242" s="28"/>
      <c r="F242" s="28"/>
      <c r="G242" s="19"/>
      <c r="H242" s="33"/>
      <c r="I242" s="30"/>
      <c r="J242" s="9" t="e">
        <f t="shared" si="5"/>
        <v>#DIV/0!</v>
      </c>
      <c r="K242" s="18"/>
      <c r="L242" s="18"/>
      <c r="M242" s="17"/>
    </row>
    <row r="243" spans="1:13">
      <c r="A243" s="42">
        <v>237</v>
      </c>
      <c r="B243" s="17"/>
      <c r="C243" s="17"/>
      <c r="D243" s="17"/>
      <c r="E243" s="28"/>
      <c r="F243" s="28"/>
      <c r="G243" s="19"/>
      <c r="H243" s="33"/>
      <c r="I243" s="30"/>
      <c r="J243" s="9" t="e">
        <f t="shared" si="5"/>
        <v>#DIV/0!</v>
      </c>
      <c r="K243" s="18"/>
      <c r="L243" s="18"/>
      <c r="M243" s="17"/>
    </row>
    <row r="244" spans="1:13">
      <c r="A244">
        <v>238</v>
      </c>
      <c r="B244" s="17"/>
      <c r="C244" s="17"/>
      <c r="D244" s="17"/>
      <c r="E244" s="28"/>
      <c r="F244" s="28"/>
      <c r="G244" s="19"/>
      <c r="H244" s="33"/>
      <c r="I244" s="30"/>
      <c r="J244" s="9" t="e">
        <f t="shared" si="5"/>
        <v>#DIV/0!</v>
      </c>
      <c r="K244" s="18"/>
      <c r="L244" s="18"/>
      <c r="M244" s="17"/>
    </row>
    <row r="245" spans="1:13">
      <c r="A245">
        <v>239</v>
      </c>
      <c r="B245" s="17"/>
      <c r="C245" s="17"/>
      <c r="D245" s="17"/>
      <c r="E245" s="28"/>
      <c r="F245" s="28"/>
      <c r="G245" s="19"/>
      <c r="H245" s="33"/>
      <c r="I245" s="30"/>
      <c r="J245" s="9" t="e">
        <f t="shared" si="5"/>
        <v>#DIV/0!</v>
      </c>
      <c r="K245" s="18"/>
      <c r="L245" s="18"/>
      <c r="M245" s="17"/>
    </row>
    <row r="246" spans="1:13">
      <c r="A246">
        <v>240</v>
      </c>
      <c r="B246" s="17"/>
      <c r="C246" s="17"/>
      <c r="D246" s="17"/>
      <c r="E246" s="28"/>
      <c r="F246" s="28"/>
      <c r="G246" s="19"/>
      <c r="H246" s="33"/>
      <c r="I246" s="30"/>
      <c r="J246" s="43" t="e">
        <f t="shared" si="5"/>
        <v>#DIV/0!</v>
      </c>
      <c r="K246" s="18"/>
      <c r="L246" s="18"/>
      <c r="M246" s="17"/>
    </row>
    <row r="247" spans="1:13">
      <c r="A247">
        <v>241</v>
      </c>
      <c r="B247" s="17"/>
      <c r="C247" s="17"/>
      <c r="D247" s="17"/>
      <c r="E247" s="28"/>
      <c r="F247" s="28"/>
      <c r="G247" s="19"/>
      <c r="H247" s="33"/>
      <c r="I247" s="30"/>
      <c r="J247" s="43" t="e">
        <f t="shared" si="5"/>
        <v>#DIV/0!</v>
      </c>
      <c r="K247" s="18"/>
      <c r="L247" s="18"/>
      <c r="M247" s="17"/>
    </row>
    <row r="248" spans="1:13">
      <c r="A248">
        <v>242</v>
      </c>
      <c r="B248" s="17"/>
      <c r="C248" s="17"/>
      <c r="D248" s="17"/>
      <c r="E248" s="28"/>
      <c r="F248" s="28"/>
      <c r="G248" s="19"/>
      <c r="H248" s="33"/>
      <c r="I248" s="30"/>
      <c r="J248" s="9" t="e">
        <f t="shared" si="5"/>
        <v>#DIV/0!</v>
      </c>
      <c r="K248" s="18"/>
      <c r="L248" s="18"/>
      <c r="M248" s="17"/>
    </row>
    <row r="249" spans="1:13">
      <c r="A249">
        <v>243</v>
      </c>
      <c r="B249" s="17"/>
      <c r="C249" s="17"/>
      <c r="D249" s="17"/>
      <c r="E249" s="28"/>
      <c r="F249" s="28"/>
      <c r="G249" s="19"/>
      <c r="H249" s="33"/>
      <c r="I249" s="30"/>
      <c r="J249" s="43" t="e">
        <f t="shared" si="5"/>
        <v>#DIV/0!</v>
      </c>
      <c r="K249" s="18"/>
      <c r="L249" s="18"/>
      <c r="M249" s="17"/>
    </row>
    <row r="250" spans="1:13">
      <c r="A250">
        <v>244</v>
      </c>
      <c r="B250" s="17"/>
      <c r="C250" s="17"/>
      <c r="D250" s="17"/>
      <c r="E250" s="28"/>
      <c r="F250" s="28"/>
      <c r="G250" s="19"/>
      <c r="H250" s="33"/>
      <c r="I250" s="30"/>
      <c r="J250" s="43" t="e">
        <f t="shared" si="5"/>
        <v>#DIV/0!</v>
      </c>
      <c r="K250" s="18"/>
      <c r="L250" s="18"/>
      <c r="M250" s="17"/>
    </row>
    <row r="251" spans="1:13">
      <c r="A251">
        <v>245</v>
      </c>
      <c r="B251" s="17"/>
      <c r="C251" s="17"/>
      <c r="D251" s="17"/>
      <c r="E251" s="28"/>
      <c r="F251" s="28"/>
      <c r="G251" s="19"/>
      <c r="H251" s="33"/>
      <c r="I251" s="30"/>
      <c r="J251" s="9" t="e">
        <f t="shared" si="5"/>
        <v>#DIV/0!</v>
      </c>
      <c r="K251" s="18"/>
      <c r="L251" s="18"/>
      <c r="M251" s="17"/>
    </row>
    <row r="252" spans="1:13">
      <c r="A252" s="42">
        <v>246</v>
      </c>
      <c r="B252" s="17"/>
      <c r="C252" s="17"/>
      <c r="D252" s="17"/>
      <c r="E252" s="28"/>
      <c r="F252" s="28"/>
      <c r="G252" s="19"/>
      <c r="H252" s="33"/>
      <c r="I252" s="30"/>
      <c r="J252" s="9" t="e">
        <f t="shared" si="5"/>
        <v>#DIV/0!</v>
      </c>
      <c r="K252" s="18"/>
      <c r="L252" s="18"/>
      <c r="M252" s="17"/>
    </row>
    <row r="253" spans="1:13">
      <c r="A253" s="42">
        <v>247</v>
      </c>
      <c r="B253" s="17"/>
      <c r="C253" s="17"/>
      <c r="D253" s="17"/>
      <c r="E253" s="28"/>
      <c r="F253" s="28"/>
      <c r="G253" s="19"/>
      <c r="H253" s="33"/>
      <c r="I253" s="30"/>
      <c r="J253" s="9" t="e">
        <f t="shared" si="5"/>
        <v>#DIV/0!</v>
      </c>
      <c r="K253" s="18"/>
      <c r="L253" s="18"/>
      <c r="M253" s="17"/>
    </row>
    <row r="254" spans="1:13">
      <c r="A254">
        <v>248</v>
      </c>
      <c r="B254" s="17"/>
      <c r="C254" s="17"/>
      <c r="D254" s="17"/>
      <c r="E254" s="28"/>
      <c r="F254" s="28"/>
      <c r="G254" s="19"/>
      <c r="H254" s="33"/>
      <c r="I254" s="30"/>
      <c r="J254" s="9" t="e">
        <f t="shared" si="5"/>
        <v>#DIV/0!</v>
      </c>
      <c r="K254" s="18"/>
      <c r="L254" s="18"/>
      <c r="M254" s="17"/>
    </row>
    <row r="255" spans="1:13">
      <c r="A255">
        <v>249</v>
      </c>
      <c r="B255" s="17"/>
      <c r="C255" s="17"/>
      <c r="D255" s="17"/>
      <c r="E255" s="28"/>
      <c r="F255" s="28"/>
      <c r="G255" s="19"/>
      <c r="H255" s="33"/>
      <c r="I255" s="30"/>
      <c r="J255" s="43" t="e">
        <f t="shared" si="5"/>
        <v>#DIV/0!</v>
      </c>
      <c r="K255" s="18"/>
      <c r="L255" s="18"/>
      <c r="M255" s="17"/>
    </row>
    <row r="256" spans="1:13">
      <c r="A256">
        <v>250</v>
      </c>
      <c r="B256" s="17"/>
      <c r="C256" s="17"/>
      <c r="D256" s="17"/>
      <c r="E256" s="28"/>
      <c r="F256" s="28"/>
      <c r="G256" s="19"/>
      <c r="H256" s="33"/>
      <c r="I256" s="30"/>
      <c r="J256" s="43" t="e">
        <f t="shared" si="5"/>
        <v>#DIV/0!</v>
      </c>
      <c r="K256" s="18"/>
      <c r="L256" s="18"/>
      <c r="M256" s="17"/>
    </row>
    <row r="257" spans="1:13">
      <c r="A257">
        <v>251</v>
      </c>
      <c r="B257" s="17"/>
      <c r="C257" s="17"/>
      <c r="D257" s="17"/>
      <c r="E257" s="28"/>
      <c r="F257" s="28"/>
      <c r="G257" s="19"/>
      <c r="H257" s="33"/>
      <c r="I257" s="30"/>
      <c r="J257" s="9" t="e">
        <f t="shared" si="5"/>
        <v>#DIV/0!</v>
      </c>
      <c r="K257" s="18"/>
      <c r="L257" s="18"/>
      <c r="M257" s="17"/>
    </row>
    <row r="258" spans="1:13">
      <c r="A258">
        <v>252</v>
      </c>
      <c r="B258" s="17"/>
      <c r="C258" s="17"/>
      <c r="D258" s="17"/>
      <c r="E258" s="28"/>
      <c r="F258" s="28"/>
      <c r="G258" s="19"/>
      <c r="H258" s="33"/>
      <c r="I258" s="30"/>
      <c r="J258" s="43" t="e">
        <f t="shared" si="5"/>
        <v>#DIV/0!</v>
      </c>
      <c r="K258" s="18"/>
      <c r="L258" s="18"/>
      <c r="M258" s="17"/>
    </row>
    <row r="259" spans="1:13">
      <c r="A259">
        <v>253</v>
      </c>
      <c r="B259" s="17"/>
      <c r="C259" s="17"/>
      <c r="D259" s="17"/>
      <c r="E259" s="28"/>
      <c r="F259" s="28"/>
      <c r="G259" s="19"/>
      <c r="H259" s="33"/>
      <c r="I259" s="30"/>
      <c r="J259" s="43" t="e">
        <f t="shared" si="5"/>
        <v>#DIV/0!</v>
      </c>
      <c r="K259" s="18"/>
      <c r="L259" s="18"/>
      <c r="M259" s="17"/>
    </row>
    <row r="260" spans="1:13">
      <c r="A260">
        <v>254</v>
      </c>
      <c r="B260" s="17"/>
      <c r="C260" s="17"/>
      <c r="D260" s="17"/>
      <c r="E260" s="28"/>
      <c r="F260" s="28"/>
      <c r="G260" s="19"/>
      <c r="H260" s="33"/>
      <c r="I260" s="30"/>
      <c r="J260" s="9" t="e">
        <f t="shared" si="5"/>
        <v>#DIV/0!</v>
      </c>
      <c r="K260" s="18"/>
      <c r="L260" s="18"/>
      <c r="M260" s="17"/>
    </row>
    <row r="261" spans="1:13">
      <c r="A261">
        <v>255</v>
      </c>
      <c r="B261" s="17"/>
      <c r="C261" s="17"/>
      <c r="D261" s="17"/>
      <c r="E261" s="28"/>
      <c r="F261" s="28"/>
      <c r="G261" s="19"/>
      <c r="H261" s="33"/>
      <c r="I261" s="30"/>
      <c r="J261" s="9" t="e">
        <f t="shared" si="5"/>
        <v>#DIV/0!</v>
      </c>
      <c r="K261" s="18"/>
      <c r="L261" s="18"/>
      <c r="M261" s="17"/>
    </row>
    <row r="262" spans="1:13">
      <c r="A262" s="42">
        <v>256</v>
      </c>
      <c r="B262" s="17"/>
      <c r="C262" s="17"/>
      <c r="D262" s="17"/>
      <c r="E262" s="28"/>
      <c r="F262" s="28"/>
      <c r="G262" s="19"/>
      <c r="H262" s="33"/>
      <c r="I262" s="30"/>
      <c r="J262" s="9" t="e">
        <f t="shared" si="5"/>
        <v>#DIV/0!</v>
      </c>
      <c r="K262" s="18"/>
      <c r="L262" s="18"/>
      <c r="M262" s="17"/>
    </row>
    <row r="263" spans="1:13">
      <c r="A263" s="42">
        <v>257</v>
      </c>
      <c r="B263" s="17"/>
      <c r="C263" s="17"/>
      <c r="D263" s="17"/>
      <c r="E263" s="28"/>
      <c r="F263" s="28"/>
      <c r="G263" s="19"/>
      <c r="H263" s="33"/>
      <c r="I263" s="30"/>
      <c r="J263" s="9" t="e">
        <f t="shared" si="5"/>
        <v>#DIV/0!</v>
      </c>
      <c r="K263" s="18"/>
      <c r="L263" s="18"/>
      <c r="M263" s="17"/>
    </row>
    <row r="264" spans="1:13">
      <c r="A264">
        <v>258</v>
      </c>
      <c r="B264" s="17"/>
      <c r="C264" s="17"/>
      <c r="D264" s="17"/>
      <c r="E264" s="28"/>
      <c r="F264" s="28"/>
      <c r="G264" s="19"/>
      <c r="H264" s="33"/>
      <c r="I264" s="30"/>
      <c r="J264" s="43" t="e">
        <f t="shared" si="5"/>
        <v>#DIV/0!</v>
      </c>
      <c r="K264" s="18"/>
      <c r="L264" s="18"/>
      <c r="M264" s="17"/>
    </row>
    <row r="265" spans="1:13">
      <c r="A265">
        <v>259</v>
      </c>
      <c r="B265" s="17"/>
      <c r="C265" s="17"/>
      <c r="D265" s="17"/>
      <c r="E265" s="28"/>
      <c r="F265" s="28"/>
      <c r="G265" s="19"/>
      <c r="H265" s="33"/>
      <c r="I265" s="30"/>
      <c r="J265" s="43" t="e">
        <f t="shared" si="5"/>
        <v>#DIV/0!</v>
      </c>
      <c r="K265" s="18"/>
      <c r="L265" s="18"/>
      <c r="M265" s="17"/>
    </row>
    <row r="266" spans="1:13">
      <c r="A266">
        <v>260</v>
      </c>
      <c r="B266" s="17"/>
      <c r="C266" s="17"/>
      <c r="D266" s="17"/>
      <c r="E266" s="28"/>
      <c r="F266" s="28"/>
      <c r="G266" s="19"/>
      <c r="H266" s="33"/>
      <c r="I266" s="30"/>
      <c r="J266" s="9" t="e">
        <f t="shared" si="5"/>
        <v>#DIV/0!</v>
      </c>
      <c r="K266" s="18"/>
      <c r="L266" s="18"/>
      <c r="M266" s="17"/>
    </row>
    <row r="267" spans="1:13">
      <c r="A267">
        <v>261</v>
      </c>
      <c r="B267" s="17"/>
      <c r="C267" s="17"/>
      <c r="D267" s="17"/>
      <c r="E267" s="28"/>
      <c r="F267" s="28"/>
      <c r="G267" s="19"/>
      <c r="H267" s="33"/>
      <c r="I267" s="30"/>
      <c r="J267" s="43" t="e">
        <f t="shared" si="5"/>
        <v>#DIV/0!</v>
      </c>
      <c r="K267" s="18"/>
      <c r="L267" s="18"/>
      <c r="M267" s="17"/>
    </row>
    <row r="268" spans="1:13">
      <c r="A268">
        <v>262</v>
      </c>
      <c r="B268" s="17"/>
      <c r="C268" s="17"/>
      <c r="D268" s="17"/>
      <c r="E268" s="28"/>
      <c r="F268" s="28"/>
      <c r="G268" s="19"/>
      <c r="H268" s="33"/>
      <c r="I268" s="30"/>
      <c r="J268" s="43" t="e">
        <f t="shared" si="5"/>
        <v>#DIV/0!</v>
      </c>
      <c r="K268" s="18"/>
      <c r="L268" s="18"/>
      <c r="M268" s="17"/>
    </row>
    <row r="269" spans="1:13">
      <c r="A269">
        <v>263</v>
      </c>
      <c r="B269" s="17"/>
      <c r="C269" s="17"/>
      <c r="D269" s="17"/>
      <c r="E269" s="28"/>
      <c r="F269" s="28"/>
      <c r="G269" s="19"/>
      <c r="H269" s="33"/>
      <c r="I269" s="30"/>
      <c r="J269" s="9" t="e">
        <f t="shared" si="5"/>
        <v>#DIV/0!</v>
      </c>
      <c r="K269" s="18"/>
      <c r="L269" s="18"/>
      <c r="M269" s="17"/>
    </row>
    <row r="270" spans="1:13">
      <c r="A270">
        <v>264</v>
      </c>
      <c r="B270" s="17"/>
      <c r="C270" s="17"/>
      <c r="D270" s="17"/>
      <c r="E270" s="28"/>
      <c r="F270" s="28"/>
      <c r="G270" s="19"/>
      <c r="H270" s="33"/>
      <c r="I270" s="30"/>
      <c r="J270" s="9" t="e">
        <f t="shared" si="5"/>
        <v>#DIV/0!</v>
      </c>
      <c r="K270" s="18"/>
      <c r="L270" s="18"/>
      <c r="M270" s="17"/>
    </row>
    <row r="271" spans="1:13">
      <c r="A271">
        <v>265</v>
      </c>
      <c r="B271" s="17"/>
      <c r="C271" s="17"/>
      <c r="D271" s="17"/>
      <c r="E271" s="28"/>
      <c r="F271" s="28"/>
      <c r="G271" s="19"/>
      <c r="H271" s="33"/>
      <c r="I271" s="30"/>
      <c r="J271" s="9" t="e">
        <f t="shared" si="5"/>
        <v>#DIV/0!</v>
      </c>
      <c r="K271" s="18"/>
      <c r="L271" s="18"/>
      <c r="M271" s="17"/>
    </row>
    <row r="272" spans="1:13">
      <c r="A272" s="42">
        <v>266</v>
      </c>
      <c r="B272" s="17"/>
      <c r="C272" s="17"/>
      <c r="D272" s="17"/>
      <c r="E272" s="28"/>
      <c r="F272" s="28"/>
      <c r="G272" s="19"/>
      <c r="H272" s="33"/>
      <c r="I272" s="30"/>
      <c r="J272" s="9" t="e">
        <f t="shared" si="5"/>
        <v>#DIV/0!</v>
      </c>
      <c r="K272" s="18"/>
      <c r="L272" s="18"/>
      <c r="M272" s="17"/>
    </row>
    <row r="273" spans="1:13">
      <c r="A273" s="42">
        <v>267</v>
      </c>
      <c r="B273" s="17"/>
      <c r="C273" s="17"/>
      <c r="D273" s="17"/>
      <c r="E273" s="28"/>
      <c r="F273" s="28"/>
      <c r="G273" s="19"/>
      <c r="H273" s="33"/>
      <c r="I273" s="30"/>
      <c r="J273" s="43" t="e">
        <f t="shared" si="5"/>
        <v>#DIV/0!</v>
      </c>
      <c r="K273" s="18"/>
      <c r="L273" s="18"/>
      <c r="M273" s="17"/>
    </row>
    <row r="274" spans="1:13">
      <c r="A274">
        <v>268</v>
      </c>
      <c r="B274" s="17"/>
      <c r="C274" s="17"/>
      <c r="D274" s="17"/>
      <c r="E274" s="28"/>
      <c r="F274" s="28"/>
      <c r="G274" s="19"/>
      <c r="H274" s="33"/>
      <c r="I274" s="30"/>
      <c r="J274" s="43" t="e">
        <f t="shared" ref="J274:J337" si="6">H274/I274</f>
        <v>#DIV/0!</v>
      </c>
      <c r="K274" s="18"/>
      <c r="L274" s="18"/>
      <c r="M274" s="17"/>
    </row>
    <row r="275" spans="1:13">
      <c r="A275">
        <v>269</v>
      </c>
      <c r="B275" s="17"/>
      <c r="C275" s="17"/>
      <c r="D275" s="17"/>
      <c r="E275" s="28"/>
      <c r="F275" s="28"/>
      <c r="G275" s="19"/>
      <c r="H275" s="33"/>
      <c r="I275" s="30"/>
      <c r="J275" s="9" t="e">
        <f t="shared" si="6"/>
        <v>#DIV/0!</v>
      </c>
      <c r="K275" s="18"/>
      <c r="L275" s="18"/>
      <c r="M275" s="17"/>
    </row>
    <row r="276" spans="1:13">
      <c r="A276">
        <v>270</v>
      </c>
      <c r="B276" s="17"/>
      <c r="C276" s="17"/>
      <c r="D276" s="17"/>
      <c r="E276" s="28"/>
      <c r="F276" s="28"/>
      <c r="G276" s="19"/>
      <c r="H276" s="33"/>
      <c r="I276" s="30"/>
      <c r="J276" s="43" t="e">
        <f t="shared" si="6"/>
        <v>#DIV/0!</v>
      </c>
      <c r="K276" s="18"/>
      <c r="L276" s="18"/>
      <c r="M276" s="17"/>
    </row>
    <row r="277" spans="1:13">
      <c r="A277">
        <v>271</v>
      </c>
      <c r="B277" s="17"/>
      <c r="C277" s="17"/>
      <c r="D277" s="17"/>
      <c r="E277" s="28"/>
      <c r="F277" s="28"/>
      <c r="G277" s="19"/>
      <c r="H277" s="33"/>
      <c r="I277" s="30"/>
      <c r="J277" s="43" t="e">
        <f t="shared" si="6"/>
        <v>#DIV/0!</v>
      </c>
      <c r="K277" s="18"/>
      <c r="L277" s="18"/>
      <c r="M277" s="17"/>
    </row>
    <row r="278" spans="1:13">
      <c r="A278">
        <v>272</v>
      </c>
      <c r="B278" s="17"/>
      <c r="C278" s="17"/>
      <c r="D278" s="17"/>
      <c r="E278" s="28"/>
      <c r="F278" s="28"/>
      <c r="G278" s="19"/>
      <c r="H278" s="33"/>
      <c r="I278" s="30"/>
      <c r="J278" s="9" t="e">
        <f t="shared" si="6"/>
        <v>#DIV/0!</v>
      </c>
      <c r="K278" s="18"/>
      <c r="L278" s="18"/>
      <c r="M278" s="17"/>
    </row>
    <row r="279" spans="1:13">
      <c r="A279">
        <v>273</v>
      </c>
      <c r="B279" s="17"/>
      <c r="C279" s="17"/>
      <c r="D279" s="17"/>
      <c r="E279" s="28"/>
      <c r="F279" s="28"/>
      <c r="G279" s="19"/>
      <c r="H279" s="33"/>
      <c r="I279" s="30"/>
      <c r="J279" s="9" t="e">
        <f t="shared" si="6"/>
        <v>#DIV/0!</v>
      </c>
      <c r="K279" s="18"/>
      <c r="L279" s="18"/>
      <c r="M279" s="17"/>
    </row>
    <row r="280" spans="1:13">
      <c r="A280">
        <v>274</v>
      </c>
      <c r="B280" s="17"/>
      <c r="C280" s="17"/>
      <c r="D280" s="17"/>
      <c r="E280" s="28"/>
      <c r="F280" s="28"/>
      <c r="G280" s="19"/>
      <c r="H280" s="33"/>
      <c r="I280" s="30"/>
      <c r="J280" s="9" t="e">
        <f t="shared" si="6"/>
        <v>#DIV/0!</v>
      </c>
      <c r="K280" s="18"/>
      <c r="L280" s="18"/>
      <c r="M280" s="17"/>
    </row>
    <row r="281" spans="1:13">
      <c r="A281">
        <v>275</v>
      </c>
      <c r="B281" s="17"/>
      <c r="C281" s="17"/>
      <c r="D281" s="17"/>
      <c r="E281" s="28"/>
      <c r="F281" s="28"/>
      <c r="G281" s="19"/>
      <c r="H281" s="33"/>
      <c r="I281" s="30"/>
      <c r="J281" s="9" t="e">
        <f t="shared" si="6"/>
        <v>#DIV/0!</v>
      </c>
      <c r="K281" s="18"/>
      <c r="L281" s="18"/>
      <c r="M281" s="17"/>
    </row>
    <row r="282" spans="1:13">
      <c r="A282" s="42">
        <v>276</v>
      </c>
      <c r="B282" s="17"/>
      <c r="C282" s="17"/>
      <c r="D282" s="17"/>
      <c r="E282" s="28"/>
      <c r="F282" s="28"/>
      <c r="G282" s="19"/>
      <c r="H282" s="33"/>
      <c r="I282" s="30"/>
      <c r="J282" s="43" t="e">
        <f t="shared" si="6"/>
        <v>#DIV/0!</v>
      </c>
      <c r="K282" s="18"/>
      <c r="L282" s="18"/>
      <c r="M282" s="17"/>
    </row>
    <row r="283" spans="1:13">
      <c r="A283" s="42">
        <v>277</v>
      </c>
      <c r="B283" s="17"/>
      <c r="C283" s="17"/>
      <c r="D283" s="17"/>
      <c r="E283" s="28"/>
      <c r="F283" s="28"/>
      <c r="G283" s="19"/>
      <c r="H283" s="33"/>
      <c r="I283" s="30"/>
      <c r="J283" s="43" t="e">
        <f t="shared" si="6"/>
        <v>#DIV/0!</v>
      </c>
      <c r="K283" s="18"/>
      <c r="L283" s="18"/>
      <c r="M283" s="17"/>
    </row>
    <row r="284" spans="1:13">
      <c r="A284">
        <v>278</v>
      </c>
      <c r="B284" s="17"/>
      <c r="C284" s="17"/>
      <c r="D284" s="17"/>
      <c r="E284" s="28"/>
      <c r="F284" s="28"/>
      <c r="G284" s="19"/>
      <c r="H284" s="33"/>
      <c r="I284" s="30"/>
      <c r="J284" s="9" t="e">
        <f t="shared" si="6"/>
        <v>#DIV/0!</v>
      </c>
      <c r="K284" s="18"/>
      <c r="L284" s="18"/>
      <c r="M284" s="17"/>
    </row>
    <row r="285" spans="1:13">
      <c r="A285">
        <v>279</v>
      </c>
      <c r="B285" s="17"/>
      <c r="C285" s="17"/>
      <c r="D285" s="17"/>
      <c r="E285" s="28"/>
      <c r="F285" s="28"/>
      <c r="G285" s="19"/>
      <c r="H285" s="33"/>
      <c r="I285" s="30"/>
      <c r="J285" s="43" t="e">
        <f t="shared" si="6"/>
        <v>#DIV/0!</v>
      </c>
      <c r="K285" s="18"/>
      <c r="L285" s="18"/>
      <c r="M285" s="17"/>
    </row>
    <row r="286" spans="1:13">
      <c r="A286">
        <v>280</v>
      </c>
      <c r="B286" s="17"/>
      <c r="C286" s="17"/>
      <c r="D286" s="17"/>
      <c r="E286" s="28"/>
      <c r="F286" s="28"/>
      <c r="G286" s="19"/>
      <c r="H286" s="33"/>
      <c r="I286" s="30"/>
      <c r="J286" s="43" t="e">
        <f t="shared" si="6"/>
        <v>#DIV/0!</v>
      </c>
      <c r="K286" s="18"/>
      <c r="L286" s="18"/>
      <c r="M286" s="17"/>
    </row>
    <row r="287" spans="1:13">
      <c r="A287">
        <v>281</v>
      </c>
      <c r="B287" s="17"/>
      <c r="C287" s="17"/>
      <c r="D287" s="17"/>
      <c r="E287" s="28"/>
      <c r="F287" s="28"/>
      <c r="G287" s="19"/>
      <c r="H287" s="33"/>
      <c r="I287" s="30"/>
      <c r="J287" s="9" t="e">
        <f t="shared" si="6"/>
        <v>#DIV/0!</v>
      </c>
      <c r="K287" s="18"/>
      <c r="L287" s="18"/>
      <c r="M287" s="17"/>
    </row>
    <row r="288" spans="1:13">
      <c r="A288">
        <v>282</v>
      </c>
      <c r="B288" s="17"/>
      <c r="C288" s="17"/>
      <c r="D288" s="17"/>
      <c r="E288" s="28"/>
      <c r="F288" s="28"/>
      <c r="G288" s="19"/>
      <c r="H288" s="33"/>
      <c r="I288" s="30"/>
      <c r="J288" s="9" t="e">
        <f t="shared" si="6"/>
        <v>#DIV/0!</v>
      </c>
      <c r="K288" s="18"/>
      <c r="L288" s="18"/>
      <c r="M288" s="17"/>
    </row>
    <row r="289" spans="1:13">
      <c r="A289">
        <v>283</v>
      </c>
      <c r="B289" s="17"/>
      <c r="C289" s="17"/>
      <c r="D289" s="17"/>
      <c r="E289" s="28"/>
      <c r="F289" s="28"/>
      <c r="G289" s="19"/>
      <c r="H289" s="33"/>
      <c r="I289" s="30"/>
      <c r="J289" s="9" t="e">
        <f t="shared" si="6"/>
        <v>#DIV/0!</v>
      </c>
      <c r="K289" s="18"/>
      <c r="L289" s="18"/>
      <c r="M289" s="17"/>
    </row>
    <row r="290" spans="1:13">
      <c r="A290">
        <v>284</v>
      </c>
      <c r="B290" s="17"/>
      <c r="C290" s="17"/>
      <c r="D290" s="17"/>
      <c r="E290" s="28"/>
      <c r="F290" s="28"/>
      <c r="G290" s="19"/>
      <c r="H290" s="33"/>
      <c r="I290" s="30"/>
      <c r="J290" s="9" t="e">
        <f t="shared" si="6"/>
        <v>#DIV/0!</v>
      </c>
      <c r="K290" s="18"/>
      <c r="L290" s="18"/>
      <c r="M290" s="17"/>
    </row>
    <row r="291" spans="1:13">
      <c r="A291">
        <v>285</v>
      </c>
      <c r="B291" s="17"/>
      <c r="C291" s="17"/>
      <c r="D291" s="17"/>
      <c r="E291" s="28"/>
      <c r="F291" s="28"/>
      <c r="G291" s="19"/>
      <c r="H291" s="33"/>
      <c r="I291" s="30"/>
      <c r="J291" s="43" t="e">
        <f t="shared" si="6"/>
        <v>#DIV/0!</v>
      </c>
      <c r="K291" s="18"/>
      <c r="L291" s="18"/>
      <c r="M291" s="17"/>
    </row>
    <row r="292" spans="1:13">
      <c r="A292" s="42">
        <v>286</v>
      </c>
      <c r="B292" s="17"/>
      <c r="C292" s="17"/>
      <c r="D292" s="17"/>
      <c r="E292" s="28"/>
      <c r="F292" s="28"/>
      <c r="G292" s="19"/>
      <c r="H292" s="33"/>
      <c r="I292" s="30"/>
      <c r="J292" s="43" t="e">
        <f t="shared" si="6"/>
        <v>#DIV/0!</v>
      </c>
      <c r="K292" s="18"/>
      <c r="L292" s="18"/>
      <c r="M292" s="17"/>
    </row>
    <row r="293" spans="1:13">
      <c r="A293" s="42">
        <v>287</v>
      </c>
      <c r="B293" s="17"/>
      <c r="C293" s="17"/>
      <c r="D293" s="17"/>
      <c r="E293" s="28"/>
      <c r="F293" s="28"/>
      <c r="G293" s="19"/>
      <c r="H293" s="33"/>
      <c r="I293" s="30"/>
      <c r="J293" s="9" t="e">
        <f t="shared" si="6"/>
        <v>#DIV/0!</v>
      </c>
      <c r="K293" s="18"/>
      <c r="L293" s="18"/>
      <c r="M293" s="17"/>
    </row>
    <row r="294" spans="1:13">
      <c r="A294">
        <v>288</v>
      </c>
      <c r="B294" s="17"/>
      <c r="C294" s="17"/>
      <c r="D294" s="17"/>
      <c r="E294" s="28"/>
      <c r="F294" s="28"/>
      <c r="G294" s="19"/>
      <c r="H294" s="33"/>
      <c r="I294" s="30"/>
      <c r="J294" s="43" t="e">
        <f t="shared" si="6"/>
        <v>#DIV/0!</v>
      </c>
      <c r="K294" s="18"/>
      <c r="L294" s="18"/>
      <c r="M294" s="17"/>
    </row>
    <row r="295" spans="1:13">
      <c r="A295">
        <v>289</v>
      </c>
      <c r="B295" s="17"/>
      <c r="C295" s="17"/>
      <c r="D295" s="17"/>
      <c r="E295" s="28"/>
      <c r="F295" s="28"/>
      <c r="G295" s="19"/>
      <c r="H295" s="33"/>
      <c r="I295" s="30"/>
      <c r="J295" s="43" t="e">
        <f t="shared" si="6"/>
        <v>#DIV/0!</v>
      </c>
      <c r="K295" s="18"/>
      <c r="L295" s="18"/>
      <c r="M295" s="17"/>
    </row>
    <row r="296" spans="1:13">
      <c r="A296">
        <v>290</v>
      </c>
      <c r="B296" s="17"/>
      <c r="C296" s="17"/>
      <c r="D296" s="17"/>
      <c r="E296" s="28"/>
      <c r="F296" s="28"/>
      <c r="G296" s="19"/>
      <c r="H296" s="33"/>
      <c r="I296" s="30"/>
      <c r="J296" s="9" t="e">
        <f t="shared" si="6"/>
        <v>#DIV/0!</v>
      </c>
      <c r="K296" s="18"/>
      <c r="L296" s="18"/>
      <c r="M296" s="17"/>
    </row>
    <row r="297" spans="1:13">
      <c r="A297">
        <v>291</v>
      </c>
      <c r="B297" s="17"/>
      <c r="C297" s="17"/>
      <c r="D297" s="17"/>
      <c r="E297" s="28"/>
      <c r="F297" s="28"/>
      <c r="G297" s="19"/>
      <c r="H297" s="33"/>
      <c r="I297" s="30"/>
      <c r="J297" s="9" t="e">
        <f t="shared" si="6"/>
        <v>#DIV/0!</v>
      </c>
      <c r="K297" s="18"/>
      <c r="L297" s="18"/>
      <c r="M297" s="17"/>
    </row>
    <row r="298" spans="1:13">
      <c r="A298">
        <v>292</v>
      </c>
      <c r="B298" s="17"/>
      <c r="C298" s="17"/>
      <c r="D298" s="17"/>
      <c r="E298" s="28"/>
      <c r="F298" s="28"/>
      <c r="G298" s="19"/>
      <c r="H298" s="33"/>
      <c r="I298" s="30"/>
      <c r="J298" s="9" t="e">
        <f t="shared" si="6"/>
        <v>#DIV/0!</v>
      </c>
      <c r="K298" s="18"/>
      <c r="L298" s="18"/>
      <c r="M298" s="17"/>
    </row>
    <row r="299" spans="1:13">
      <c r="A299">
        <v>293</v>
      </c>
      <c r="B299" s="17"/>
      <c r="C299" s="17"/>
      <c r="D299" s="17"/>
      <c r="E299" s="28"/>
      <c r="F299" s="28"/>
      <c r="G299" s="19"/>
      <c r="H299" s="33"/>
      <c r="I299" s="30"/>
      <c r="J299" s="9" t="e">
        <f t="shared" si="6"/>
        <v>#DIV/0!</v>
      </c>
      <c r="K299" s="18"/>
      <c r="L299" s="18"/>
      <c r="M299" s="17"/>
    </row>
    <row r="300" spans="1:13">
      <c r="A300">
        <v>294</v>
      </c>
      <c r="B300" s="17"/>
      <c r="C300" s="17"/>
      <c r="D300" s="17"/>
      <c r="E300" s="28"/>
      <c r="F300" s="28"/>
      <c r="G300" s="19"/>
      <c r="H300" s="33"/>
      <c r="I300" s="30"/>
      <c r="J300" s="43" t="e">
        <f t="shared" si="6"/>
        <v>#DIV/0!</v>
      </c>
      <c r="K300" s="18"/>
      <c r="L300" s="18"/>
      <c r="M300" s="17"/>
    </row>
    <row r="301" spans="1:13">
      <c r="A301">
        <v>295</v>
      </c>
      <c r="B301" s="17"/>
      <c r="C301" s="17"/>
      <c r="D301" s="17"/>
      <c r="E301" s="28"/>
      <c r="F301" s="28"/>
      <c r="G301" s="19"/>
      <c r="H301" s="33"/>
      <c r="I301" s="30"/>
      <c r="J301" s="43" t="e">
        <f t="shared" si="6"/>
        <v>#DIV/0!</v>
      </c>
      <c r="K301" s="18"/>
      <c r="L301" s="18"/>
      <c r="M301" s="17"/>
    </row>
    <row r="302" spans="1:13">
      <c r="A302" s="42">
        <v>296</v>
      </c>
      <c r="B302" s="17"/>
      <c r="C302" s="17"/>
      <c r="D302" s="17"/>
      <c r="E302" s="28"/>
      <c r="F302" s="28"/>
      <c r="G302" s="19"/>
      <c r="H302" s="33"/>
      <c r="I302" s="30"/>
      <c r="J302" s="9" t="e">
        <f t="shared" si="6"/>
        <v>#DIV/0!</v>
      </c>
      <c r="K302" s="18"/>
      <c r="L302" s="18"/>
      <c r="M302" s="17"/>
    </row>
    <row r="303" spans="1:13">
      <c r="A303" s="42">
        <v>297</v>
      </c>
      <c r="B303" s="17"/>
      <c r="C303" s="17"/>
      <c r="D303" s="17"/>
      <c r="E303" s="28"/>
      <c r="F303" s="28"/>
      <c r="G303" s="19"/>
      <c r="H303" s="33"/>
      <c r="I303" s="30"/>
      <c r="J303" s="43" t="e">
        <f t="shared" si="6"/>
        <v>#DIV/0!</v>
      </c>
      <c r="K303" s="18"/>
      <c r="L303" s="18"/>
      <c r="M303" s="17"/>
    </row>
    <row r="304" spans="1:13">
      <c r="A304">
        <v>298</v>
      </c>
      <c r="B304" s="17"/>
      <c r="C304" s="17"/>
      <c r="D304" s="17"/>
      <c r="E304" s="28"/>
      <c r="F304" s="28"/>
      <c r="G304" s="19"/>
      <c r="H304" s="33"/>
      <c r="I304" s="30"/>
      <c r="J304" s="43" t="e">
        <f t="shared" si="6"/>
        <v>#DIV/0!</v>
      </c>
      <c r="K304" s="18"/>
      <c r="L304" s="18"/>
      <c r="M304" s="17"/>
    </row>
    <row r="305" spans="1:13">
      <c r="A305">
        <v>299</v>
      </c>
      <c r="B305" s="17"/>
      <c r="C305" s="17"/>
      <c r="D305" s="17"/>
      <c r="E305" s="28"/>
      <c r="F305" s="28"/>
      <c r="G305" s="19"/>
      <c r="H305" s="33"/>
      <c r="I305" s="30"/>
      <c r="J305" s="9" t="e">
        <f t="shared" si="6"/>
        <v>#DIV/0!</v>
      </c>
      <c r="K305" s="18"/>
      <c r="L305" s="18"/>
      <c r="M305" s="17"/>
    </row>
    <row r="306" spans="1:13">
      <c r="A306">
        <v>300</v>
      </c>
      <c r="B306" s="17"/>
      <c r="C306" s="17"/>
      <c r="D306" s="17"/>
      <c r="E306" s="28"/>
      <c r="F306" s="28"/>
      <c r="G306" s="19"/>
      <c r="H306" s="33"/>
      <c r="I306" s="30"/>
      <c r="J306" s="9" t="e">
        <f t="shared" si="6"/>
        <v>#DIV/0!</v>
      </c>
      <c r="K306" s="18"/>
      <c r="L306" s="18"/>
      <c r="M306" s="17"/>
    </row>
    <row r="307" spans="1:13">
      <c r="A307">
        <v>301</v>
      </c>
      <c r="B307" s="17"/>
      <c r="C307" s="17"/>
      <c r="D307" s="17"/>
      <c r="E307" s="28"/>
      <c r="F307" s="28"/>
      <c r="G307" s="19"/>
      <c r="H307" s="33"/>
      <c r="I307" s="30"/>
      <c r="J307" s="9" t="e">
        <f t="shared" si="6"/>
        <v>#DIV/0!</v>
      </c>
      <c r="K307" s="18"/>
      <c r="L307" s="18"/>
      <c r="M307" s="17"/>
    </row>
    <row r="308" spans="1:13">
      <c r="A308">
        <v>302</v>
      </c>
      <c r="B308" s="17"/>
      <c r="C308" s="17"/>
      <c r="D308" s="17"/>
      <c r="E308" s="28"/>
      <c r="F308" s="28"/>
      <c r="G308" s="19"/>
      <c r="H308" s="33"/>
      <c r="I308" s="30"/>
      <c r="J308" s="9" t="e">
        <f t="shared" si="6"/>
        <v>#DIV/0!</v>
      </c>
      <c r="K308" s="18"/>
      <c r="L308" s="18"/>
      <c r="M308" s="17"/>
    </row>
    <row r="309" spans="1:13">
      <c r="A309">
        <v>303</v>
      </c>
      <c r="B309" s="17"/>
      <c r="C309" s="17"/>
      <c r="D309" s="17"/>
      <c r="E309" s="28"/>
      <c r="F309" s="28"/>
      <c r="G309" s="19"/>
      <c r="H309" s="33"/>
      <c r="I309" s="30"/>
      <c r="J309" s="43" t="e">
        <f t="shared" si="6"/>
        <v>#DIV/0!</v>
      </c>
      <c r="K309" s="18"/>
      <c r="L309" s="18"/>
      <c r="M309" s="17"/>
    </row>
    <row r="310" spans="1:13">
      <c r="A310">
        <v>304</v>
      </c>
      <c r="B310" s="17"/>
      <c r="C310" s="17"/>
      <c r="D310" s="17"/>
      <c r="E310" s="28"/>
      <c r="F310" s="28"/>
      <c r="G310" s="19"/>
      <c r="H310" s="33"/>
      <c r="I310" s="30"/>
      <c r="J310" s="43" t="e">
        <f t="shared" si="6"/>
        <v>#DIV/0!</v>
      </c>
      <c r="K310" s="18"/>
      <c r="L310" s="18"/>
      <c r="M310" s="17"/>
    </row>
    <row r="311" spans="1:13">
      <c r="A311">
        <v>305</v>
      </c>
      <c r="B311" s="17"/>
      <c r="C311" s="17"/>
      <c r="D311" s="17"/>
      <c r="E311" s="28"/>
      <c r="F311" s="28"/>
      <c r="G311" s="19"/>
      <c r="H311" s="33"/>
      <c r="I311" s="30"/>
      <c r="J311" s="9" t="e">
        <f t="shared" si="6"/>
        <v>#DIV/0!</v>
      </c>
      <c r="K311" s="18"/>
      <c r="L311" s="18"/>
      <c r="M311" s="17"/>
    </row>
    <row r="312" spans="1:13">
      <c r="A312" s="42">
        <v>306</v>
      </c>
      <c r="B312" s="17"/>
      <c r="C312" s="17"/>
      <c r="D312" s="17"/>
      <c r="E312" s="28"/>
      <c r="F312" s="28"/>
      <c r="G312" s="19"/>
      <c r="H312" s="33"/>
      <c r="I312" s="30"/>
      <c r="J312" s="43" t="e">
        <f t="shared" si="6"/>
        <v>#DIV/0!</v>
      </c>
      <c r="K312" s="18"/>
      <c r="L312" s="18"/>
      <c r="M312" s="17"/>
    </row>
    <row r="313" spans="1:13">
      <c r="A313" s="42">
        <v>307</v>
      </c>
      <c r="B313" s="17"/>
      <c r="C313" s="17"/>
      <c r="D313" s="17"/>
      <c r="E313" s="28"/>
      <c r="F313" s="28"/>
      <c r="G313" s="19"/>
      <c r="H313" s="33"/>
      <c r="I313" s="30"/>
      <c r="J313" s="43" t="e">
        <f t="shared" si="6"/>
        <v>#DIV/0!</v>
      </c>
      <c r="K313" s="18"/>
      <c r="L313" s="18"/>
      <c r="M313" s="17"/>
    </row>
    <row r="314" spans="1:13">
      <c r="A314">
        <v>308</v>
      </c>
      <c r="B314" s="17"/>
      <c r="C314" s="17"/>
      <c r="D314" s="17"/>
      <c r="E314" s="28"/>
      <c r="F314" s="28"/>
      <c r="G314" s="19"/>
      <c r="H314" s="33"/>
      <c r="I314" s="30"/>
      <c r="J314" s="9" t="e">
        <f t="shared" si="6"/>
        <v>#DIV/0!</v>
      </c>
      <c r="K314" s="18"/>
      <c r="L314" s="18"/>
      <c r="M314" s="17"/>
    </row>
    <row r="315" spans="1:13">
      <c r="A315">
        <v>309</v>
      </c>
      <c r="B315" s="17"/>
      <c r="C315" s="17"/>
      <c r="D315" s="17"/>
      <c r="E315" s="28"/>
      <c r="F315" s="28"/>
      <c r="G315" s="19"/>
      <c r="H315" s="33"/>
      <c r="I315" s="30"/>
      <c r="J315" s="9" t="e">
        <f t="shared" si="6"/>
        <v>#DIV/0!</v>
      </c>
      <c r="K315" s="18"/>
      <c r="L315" s="18"/>
      <c r="M315" s="17"/>
    </row>
    <row r="316" spans="1:13">
      <c r="A316">
        <v>310</v>
      </c>
      <c r="B316" s="17"/>
      <c r="C316" s="17"/>
      <c r="D316" s="17"/>
      <c r="E316" s="28"/>
      <c r="F316" s="28"/>
      <c r="G316" s="19"/>
      <c r="H316" s="33"/>
      <c r="I316" s="30"/>
      <c r="J316" s="9" t="e">
        <f t="shared" si="6"/>
        <v>#DIV/0!</v>
      </c>
      <c r="K316" s="18"/>
      <c r="L316" s="18"/>
      <c r="M316" s="17"/>
    </row>
    <row r="317" spans="1:13">
      <c r="A317">
        <v>311</v>
      </c>
      <c r="B317" s="17"/>
      <c r="C317" s="17"/>
      <c r="D317" s="17"/>
      <c r="E317" s="28"/>
      <c r="F317" s="28"/>
      <c r="G317" s="19"/>
      <c r="H317" s="33"/>
      <c r="I317" s="30"/>
      <c r="J317" s="9" t="e">
        <f t="shared" si="6"/>
        <v>#DIV/0!</v>
      </c>
      <c r="K317" s="18"/>
      <c r="L317" s="18"/>
      <c r="M317" s="17"/>
    </row>
    <row r="318" spans="1:13">
      <c r="A318">
        <v>312</v>
      </c>
      <c r="B318" s="17"/>
      <c r="C318" s="17"/>
      <c r="D318" s="17"/>
      <c r="E318" s="28"/>
      <c r="F318" s="28"/>
      <c r="G318" s="19"/>
      <c r="H318" s="33"/>
      <c r="I318" s="30"/>
      <c r="J318" s="43" t="e">
        <f t="shared" si="6"/>
        <v>#DIV/0!</v>
      </c>
      <c r="K318" s="18"/>
      <c r="L318" s="18"/>
      <c r="M318" s="17"/>
    </row>
    <row r="319" spans="1:13">
      <c r="A319">
        <v>313</v>
      </c>
      <c r="B319" s="17"/>
      <c r="C319" s="17"/>
      <c r="D319" s="17"/>
      <c r="E319" s="28"/>
      <c r="F319" s="28"/>
      <c r="G319" s="19"/>
      <c r="H319" s="33"/>
      <c r="I319" s="30"/>
      <c r="J319" s="43" t="e">
        <f t="shared" si="6"/>
        <v>#DIV/0!</v>
      </c>
      <c r="K319" s="18"/>
      <c r="L319" s="18"/>
      <c r="M319" s="17"/>
    </row>
    <row r="320" spans="1:13">
      <c r="A320">
        <v>314</v>
      </c>
      <c r="B320" s="17"/>
      <c r="C320" s="17"/>
      <c r="D320" s="17"/>
      <c r="E320" s="28"/>
      <c r="F320" s="28"/>
      <c r="G320" s="19"/>
      <c r="H320" s="33"/>
      <c r="I320" s="30"/>
      <c r="J320" s="9" t="e">
        <f t="shared" si="6"/>
        <v>#DIV/0!</v>
      </c>
      <c r="K320" s="18"/>
      <c r="L320" s="18"/>
      <c r="M320" s="17"/>
    </row>
    <row r="321" spans="1:13">
      <c r="A321">
        <v>315</v>
      </c>
      <c r="B321" s="17"/>
      <c r="C321" s="17"/>
      <c r="D321" s="17"/>
      <c r="E321" s="28"/>
      <c r="F321" s="28"/>
      <c r="G321" s="19"/>
      <c r="H321" s="33"/>
      <c r="I321" s="30"/>
      <c r="J321" s="43" t="e">
        <f t="shared" si="6"/>
        <v>#DIV/0!</v>
      </c>
      <c r="K321" s="18"/>
      <c r="L321" s="18"/>
      <c r="M321" s="17"/>
    </row>
    <row r="322" spans="1:13">
      <c r="A322" s="42">
        <v>316</v>
      </c>
      <c r="B322" s="17"/>
      <c r="C322" s="17"/>
      <c r="D322" s="17"/>
      <c r="E322" s="28"/>
      <c r="F322" s="28"/>
      <c r="G322" s="19"/>
      <c r="H322" s="33"/>
      <c r="I322" s="30"/>
      <c r="J322" s="43" t="e">
        <f t="shared" si="6"/>
        <v>#DIV/0!</v>
      </c>
      <c r="K322" s="18"/>
      <c r="L322" s="18"/>
      <c r="M322" s="17"/>
    </row>
    <row r="323" spans="1:13">
      <c r="A323" s="42">
        <v>317</v>
      </c>
      <c r="B323" s="17"/>
      <c r="C323" s="17"/>
      <c r="D323" s="17"/>
      <c r="E323" s="28"/>
      <c r="F323" s="28"/>
      <c r="G323" s="19"/>
      <c r="H323" s="33"/>
      <c r="I323" s="30"/>
      <c r="J323" s="9" t="e">
        <f t="shared" si="6"/>
        <v>#DIV/0!</v>
      </c>
      <c r="K323" s="18"/>
      <c r="L323" s="18"/>
      <c r="M323" s="17"/>
    </row>
    <row r="324" spans="1:13">
      <c r="A324">
        <v>318</v>
      </c>
      <c r="B324" s="17"/>
      <c r="C324" s="17"/>
      <c r="D324" s="17"/>
      <c r="E324" s="28"/>
      <c r="F324" s="28"/>
      <c r="G324" s="19"/>
      <c r="H324" s="33"/>
      <c r="I324" s="30"/>
      <c r="J324" s="9" t="e">
        <f t="shared" si="6"/>
        <v>#DIV/0!</v>
      </c>
      <c r="K324" s="18"/>
      <c r="L324" s="18"/>
      <c r="M324" s="17"/>
    </row>
    <row r="325" spans="1:13">
      <c r="A325">
        <v>319</v>
      </c>
      <c r="B325" s="17"/>
      <c r="C325" s="17"/>
      <c r="D325" s="17"/>
      <c r="E325" s="28"/>
      <c r="F325" s="28"/>
      <c r="G325" s="19"/>
      <c r="H325" s="33"/>
      <c r="I325" s="30"/>
      <c r="J325" s="9" t="e">
        <f t="shared" si="6"/>
        <v>#DIV/0!</v>
      </c>
      <c r="K325" s="18"/>
      <c r="L325" s="18"/>
      <c r="M325" s="17"/>
    </row>
    <row r="326" spans="1:13">
      <c r="A326">
        <v>320</v>
      </c>
      <c r="B326" s="17"/>
      <c r="C326" s="17"/>
      <c r="D326" s="17"/>
      <c r="E326" s="28"/>
      <c r="F326" s="28"/>
      <c r="G326" s="19"/>
      <c r="H326" s="33"/>
      <c r="I326" s="30"/>
      <c r="J326" s="9" t="e">
        <f t="shared" si="6"/>
        <v>#DIV/0!</v>
      </c>
      <c r="K326" s="18"/>
      <c r="L326" s="18"/>
      <c r="M326" s="17"/>
    </row>
    <row r="327" spans="1:13">
      <c r="A327">
        <v>321</v>
      </c>
      <c r="B327" s="17"/>
      <c r="C327" s="17"/>
      <c r="D327" s="17"/>
      <c r="E327" s="28"/>
      <c r="F327" s="28"/>
      <c r="G327" s="19"/>
      <c r="H327" s="33"/>
      <c r="I327" s="30"/>
      <c r="J327" s="43" t="e">
        <f t="shared" si="6"/>
        <v>#DIV/0!</v>
      </c>
      <c r="K327" s="18"/>
      <c r="L327" s="18"/>
      <c r="M327" s="17"/>
    </row>
    <row r="328" spans="1:13">
      <c r="A328">
        <v>322</v>
      </c>
      <c r="B328" s="17"/>
      <c r="C328" s="17"/>
      <c r="D328" s="17"/>
      <c r="E328" s="28"/>
      <c r="F328" s="28"/>
      <c r="G328" s="19"/>
      <c r="H328" s="33"/>
      <c r="I328" s="30"/>
      <c r="J328" s="43" t="e">
        <f t="shared" si="6"/>
        <v>#DIV/0!</v>
      </c>
      <c r="K328" s="18"/>
      <c r="L328" s="18"/>
      <c r="M328" s="17"/>
    </row>
    <row r="329" spans="1:13">
      <c r="A329">
        <v>323</v>
      </c>
      <c r="B329" s="17"/>
      <c r="C329" s="17"/>
      <c r="D329" s="17"/>
      <c r="E329" s="28"/>
      <c r="F329" s="28"/>
      <c r="G329" s="19"/>
      <c r="H329" s="33"/>
      <c r="I329" s="30"/>
      <c r="J329" s="9" t="e">
        <f t="shared" si="6"/>
        <v>#DIV/0!</v>
      </c>
      <c r="K329" s="18"/>
      <c r="L329" s="18"/>
      <c r="M329" s="17"/>
    </row>
    <row r="330" spans="1:13">
      <c r="A330">
        <v>324</v>
      </c>
      <c r="B330" s="17"/>
      <c r="C330" s="17"/>
      <c r="D330" s="17"/>
      <c r="E330" s="28"/>
      <c r="F330" s="28"/>
      <c r="G330" s="19"/>
      <c r="H330" s="33"/>
      <c r="I330" s="30"/>
      <c r="J330" s="43" t="e">
        <f t="shared" si="6"/>
        <v>#DIV/0!</v>
      </c>
      <c r="K330" s="18"/>
      <c r="L330" s="18"/>
      <c r="M330" s="17"/>
    </row>
    <row r="331" spans="1:13">
      <c r="A331">
        <v>325</v>
      </c>
      <c r="B331" s="17"/>
      <c r="C331" s="17"/>
      <c r="D331" s="17"/>
      <c r="E331" s="28"/>
      <c r="F331" s="28"/>
      <c r="G331" s="19"/>
      <c r="H331" s="33"/>
      <c r="I331" s="30"/>
      <c r="J331" s="43" t="e">
        <f t="shared" si="6"/>
        <v>#DIV/0!</v>
      </c>
      <c r="K331" s="18"/>
      <c r="L331" s="18"/>
      <c r="M331" s="17"/>
    </row>
    <row r="332" spans="1:13">
      <c r="A332" s="42">
        <v>326</v>
      </c>
      <c r="B332" s="17"/>
      <c r="C332" s="17"/>
      <c r="D332" s="17"/>
      <c r="E332" s="28"/>
      <c r="F332" s="28"/>
      <c r="G332" s="19"/>
      <c r="H332" s="33"/>
      <c r="I332" s="30"/>
      <c r="J332" s="9" t="e">
        <f t="shared" si="6"/>
        <v>#DIV/0!</v>
      </c>
      <c r="K332" s="18"/>
      <c r="L332" s="18"/>
      <c r="M332" s="17"/>
    </row>
    <row r="333" spans="1:13">
      <c r="A333" s="42">
        <v>327</v>
      </c>
      <c r="B333" s="17"/>
      <c r="C333" s="17"/>
      <c r="D333" s="17"/>
      <c r="E333" s="28"/>
      <c r="F333" s="28"/>
      <c r="G333" s="19"/>
      <c r="H333" s="33"/>
      <c r="I333" s="30"/>
      <c r="J333" s="9" t="e">
        <f t="shared" si="6"/>
        <v>#DIV/0!</v>
      </c>
      <c r="K333" s="18"/>
      <c r="L333" s="18"/>
      <c r="M333" s="17"/>
    </row>
    <row r="334" spans="1:13">
      <c r="A334">
        <v>328</v>
      </c>
      <c r="B334" s="17"/>
      <c r="C334" s="17"/>
      <c r="D334" s="17"/>
      <c r="E334" s="28"/>
      <c r="F334" s="28"/>
      <c r="G334" s="19"/>
      <c r="H334" s="33"/>
      <c r="I334" s="30"/>
      <c r="J334" s="9" t="e">
        <f t="shared" si="6"/>
        <v>#DIV/0!</v>
      </c>
      <c r="K334" s="18"/>
      <c r="L334" s="18"/>
      <c r="M334" s="17"/>
    </row>
    <row r="335" spans="1:13">
      <c r="A335">
        <v>329</v>
      </c>
      <c r="B335" s="17"/>
      <c r="C335" s="17"/>
      <c r="D335" s="17"/>
      <c r="E335" s="28"/>
      <c r="F335" s="28"/>
      <c r="G335" s="19"/>
      <c r="H335" s="33"/>
      <c r="I335" s="30"/>
      <c r="J335" s="9" t="e">
        <f t="shared" si="6"/>
        <v>#DIV/0!</v>
      </c>
      <c r="K335" s="18"/>
      <c r="L335" s="18"/>
      <c r="M335" s="17"/>
    </row>
    <row r="336" spans="1:13">
      <c r="A336">
        <v>330</v>
      </c>
      <c r="B336" s="17"/>
      <c r="C336" s="17"/>
      <c r="D336" s="17"/>
      <c r="E336" s="28"/>
      <c r="F336" s="28"/>
      <c r="G336" s="19"/>
      <c r="H336" s="33"/>
      <c r="I336" s="30"/>
      <c r="J336" s="43" t="e">
        <f t="shared" si="6"/>
        <v>#DIV/0!</v>
      </c>
      <c r="K336" s="18"/>
      <c r="L336" s="18"/>
      <c r="M336" s="17"/>
    </row>
    <row r="337" spans="1:13">
      <c r="A337">
        <v>331</v>
      </c>
      <c r="B337" s="17"/>
      <c r="C337" s="17"/>
      <c r="D337" s="17"/>
      <c r="E337" s="28"/>
      <c r="F337" s="28"/>
      <c r="G337" s="19"/>
      <c r="H337" s="33"/>
      <c r="I337" s="30"/>
      <c r="J337" s="43" t="e">
        <f t="shared" si="6"/>
        <v>#DIV/0!</v>
      </c>
      <c r="K337" s="18"/>
      <c r="L337" s="18"/>
      <c r="M337" s="17"/>
    </row>
    <row r="338" spans="1:13">
      <c r="A338">
        <v>332</v>
      </c>
      <c r="B338" s="17"/>
      <c r="C338" s="17"/>
      <c r="D338" s="17"/>
      <c r="E338" s="28"/>
      <c r="F338" s="28"/>
      <c r="G338" s="19"/>
      <c r="H338" s="33"/>
      <c r="I338" s="30"/>
      <c r="J338" s="9" t="e">
        <f t="shared" ref="J338:J356" si="7">H338/I338</f>
        <v>#DIV/0!</v>
      </c>
      <c r="K338" s="18"/>
      <c r="L338" s="18"/>
      <c r="M338" s="17"/>
    </row>
    <row r="339" spans="1:13">
      <c r="A339">
        <v>333</v>
      </c>
      <c r="B339" s="17"/>
      <c r="C339" s="17"/>
      <c r="D339" s="17"/>
      <c r="E339" s="28"/>
      <c r="F339" s="28"/>
      <c r="G339" s="19"/>
      <c r="H339" s="33"/>
      <c r="I339" s="30"/>
      <c r="J339" s="43" t="e">
        <f t="shared" si="7"/>
        <v>#DIV/0!</v>
      </c>
      <c r="K339" s="18"/>
      <c r="L339" s="18"/>
      <c r="M339" s="17"/>
    </row>
    <row r="340" spans="1:13">
      <c r="A340">
        <v>334</v>
      </c>
      <c r="B340" s="17"/>
      <c r="C340" s="17"/>
      <c r="D340" s="17"/>
      <c r="E340" s="28"/>
      <c r="F340" s="28"/>
      <c r="G340" s="19"/>
      <c r="H340" s="33"/>
      <c r="I340" s="30"/>
      <c r="J340" s="43" t="e">
        <f t="shared" si="7"/>
        <v>#DIV/0!</v>
      </c>
      <c r="K340" s="18"/>
      <c r="L340" s="18"/>
      <c r="M340" s="17"/>
    </row>
    <row r="341" spans="1:13">
      <c r="A341">
        <v>335</v>
      </c>
      <c r="B341" s="17"/>
      <c r="C341" s="17"/>
      <c r="D341" s="17"/>
      <c r="E341" s="28"/>
      <c r="F341" s="28"/>
      <c r="G341" s="19"/>
      <c r="H341" s="33"/>
      <c r="I341" s="30"/>
      <c r="J341" s="9" t="e">
        <f t="shared" si="7"/>
        <v>#DIV/0!</v>
      </c>
      <c r="K341" s="18"/>
      <c r="L341" s="18"/>
      <c r="M341" s="17"/>
    </row>
    <row r="342" spans="1:13">
      <c r="A342" s="42">
        <v>336</v>
      </c>
      <c r="B342" s="17"/>
      <c r="C342" s="17"/>
      <c r="D342" s="17"/>
      <c r="E342" s="28"/>
      <c r="F342" s="28"/>
      <c r="G342" s="19"/>
      <c r="H342" s="33"/>
      <c r="I342" s="30"/>
      <c r="J342" s="9" t="e">
        <f t="shared" si="7"/>
        <v>#DIV/0!</v>
      </c>
      <c r="K342" s="18"/>
      <c r="L342" s="18"/>
      <c r="M342" s="17"/>
    </row>
    <row r="343" spans="1:13">
      <c r="A343" s="42">
        <v>337</v>
      </c>
      <c r="B343" s="17"/>
      <c r="C343" s="17"/>
      <c r="D343" s="17"/>
      <c r="E343" s="28"/>
      <c r="F343" s="28"/>
      <c r="G343" s="19"/>
      <c r="H343" s="33"/>
      <c r="I343" s="30"/>
      <c r="J343" s="9" t="e">
        <f t="shared" si="7"/>
        <v>#DIV/0!</v>
      </c>
      <c r="K343" s="18"/>
      <c r="L343" s="18"/>
      <c r="M343" s="17"/>
    </row>
    <row r="344" spans="1:13">
      <c r="A344">
        <v>338</v>
      </c>
      <c r="B344" s="17"/>
      <c r="C344" s="17"/>
      <c r="D344" s="17"/>
      <c r="E344" s="28"/>
      <c r="F344" s="28"/>
      <c r="G344" s="19"/>
      <c r="H344" s="33"/>
      <c r="I344" s="30"/>
      <c r="J344" s="9" t="e">
        <f t="shared" si="7"/>
        <v>#DIV/0!</v>
      </c>
      <c r="K344" s="18"/>
      <c r="L344" s="18"/>
      <c r="M344" s="17"/>
    </row>
    <row r="345" spans="1:13">
      <c r="A345">
        <v>339</v>
      </c>
      <c r="B345" s="17"/>
      <c r="C345" s="17"/>
      <c r="D345" s="17"/>
      <c r="E345" s="28"/>
      <c r="F345" s="28"/>
      <c r="G345" s="19"/>
      <c r="H345" s="33"/>
      <c r="I345" s="30"/>
      <c r="J345" s="43" t="e">
        <f t="shared" si="7"/>
        <v>#DIV/0!</v>
      </c>
      <c r="K345" s="18"/>
      <c r="L345" s="18"/>
      <c r="M345" s="17"/>
    </row>
    <row r="346" spans="1:13">
      <c r="A346">
        <v>340</v>
      </c>
      <c r="B346" s="17"/>
      <c r="C346" s="17"/>
      <c r="D346" s="17"/>
      <c r="E346" s="28"/>
      <c r="F346" s="28"/>
      <c r="G346" s="19"/>
      <c r="H346" s="33"/>
      <c r="I346" s="30"/>
      <c r="J346" s="43" t="e">
        <f t="shared" si="7"/>
        <v>#DIV/0!</v>
      </c>
      <c r="K346" s="18"/>
      <c r="L346" s="18"/>
      <c r="M346" s="17"/>
    </row>
    <row r="347" spans="1:13">
      <c r="A347">
        <v>341</v>
      </c>
      <c r="B347" s="17"/>
      <c r="C347" s="17"/>
      <c r="D347" s="17"/>
      <c r="E347" s="28"/>
      <c r="F347" s="28"/>
      <c r="G347" s="19"/>
      <c r="H347" s="33"/>
      <c r="I347" s="30"/>
      <c r="J347" s="9" t="e">
        <f t="shared" si="7"/>
        <v>#DIV/0!</v>
      </c>
      <c r="K347" s="18"/>
      <c r="L347" s="18"/>
      <c r="M347" s="17"/>
    </row>
    <row r="348" spans="1:13">
      <c r="A348">
        <v>342</v>
      </c>
      <c r="B348" s="17"/>
      <c r="C348" s="17"/>
      <c r="D348" s="17"/>
      <c r="E348" s="28"/>
      <c r="F348" s="28"/>
      <c r="G348" s="19"/>
      <c r="H348" s="33"/>
      <c r="I348" s="30"/>
      <c r="J348" s="43" t="e">
        <f t="shared" si="7"/>
        <v>#DIV/0!</v>
      </c>
      <c r="K348" s="18"/>
      <c r="L348" s="18"/>
      <c r="M348" s="17"/>
    </row>
    <row r="349" spans="1:13">
      <c r="A349">
        <v>343</v>
      </c>
      <c r="B349" s="17"/>
      <c r="C349" s="17"/>
      <c r="D349" s="17"/>
      <c r="E349" s="28"/>
      <c r="F349" s="28"/>
      <c r="G349" s="19"/>
      <c r="H349" s="33"/>
      <c r="I349" s="30"/>
      <c r="J349" s="43" t="e">
        <f t="shared" si="7"/>
        <v>#DIV/0!</v>
      </c>
      <c r="K349" s="18"/>
      <c r="L349" s="18"/>
      <c r="M349" s="17"/>
    </row>
    <row r="350" spans="1:13">
      <c r="A350">
        <v>344</v>
      </c>
      <c r="B350" s="17"/>
      <c r="C350" s="17"/>
      <c r="D350" s="17"/>
      <c r="E350" s="28"/>
      <c r="F350" s="28"/>
      <c r="G350" s="19"/>
      <c r="H350" s="33"/>
      <c r="I350" s="30"/>
      <c r="J350" s="9" t="e">
        <f t="shared" si="7"/>
        <v>#DIV/0!</v>
      </c>
      <c r="K350" s="18"/>
      <c r="L350" s="18"/>
      <c r="M350" s="17"/>
    </row>
    <row r="351" spans="1:13">
      <c r="A351">
        <v>345</v>
      </c>
      <c r="B351" s="17"/>
      <c r="C351" s="17"/>
      <c r="D351" s="17"/>
      <c r="E351" s="28"/>
      <c r="F351" s="28"/>
      <c r="G351" s="19"/>
      <c r="H351" s="33"/>
      <c r="I351" s="30"/>
      <c r="J351" s="9" t="e">
        <f t="shared" si="7"/>
        <v>#DIV/0!</v>
      </c>
      <c r="K351" s="18"/>
      <c r="L351" s="18"/>
      <c r="M351" s="17"/>
    </row>
    <row r="352" spans="1:13">
      <c r="A352" s="42">
        <v>346</v>
      </c>
      <c r="B352" s="17"/>
      <c r="C352" s="17"/>
      <c r="D352" s="17"/>
      <c r="E352" s="28"/>
      <c r="F352" s="28"/>
      <c r="G352" s="19"/>
      <c r="H352" s="33"/>
      <c r="I352" s="30"/>
      <c r="J352" s="9" t="e">
        <f t="shared" si="7"/>
        <v>#DIV/0!</v>
      </c>
      <c r="K352" s="18"/>
      <c r="L352" s="18"/>
      <c r="M352" s="17"/>
    </row>
    <row r="353" spans="1:13">
      <c r="A353" s="42">
        <v>347</v>
      </c>
      <c r="B353" s="17"/>
      <c r="C353" s="17"/>
      <c r="D353" s="17"/>
      <c r="E353" s="28"/>
      <c r="F353" s="28"/>
      <c r="G353" s="19"/>
      <c r="H353" s="33"/>
      <c r="I353" s="30"/>
      <c r="J353" s="9" t="e">
        <f t="shared" si="7"/>
        <v>#DIV/0!</v>
      </c>
      <c r="K353" s="18"/>
      <c r="L353" s="18"/>
      <c r="M353" s="17"/>
    </row>
    <row r="354" spans="1:13">
      <c r="A354">
        <v>348</v>
      </c>
      <c r="B354" s="17"/>
      <c r="C354" s="17"/>
      <c r="D354" s="17"/>
      <c r="E354" s="28"/>
      <c r="F354" s="28"/>
      <c r="G354" s="19"/>
      <c r="H354" s="33"/>
      <c r="I354" s="30"/>
      <c r="J354" s="43" t="e">
        <f t="shared" si="7"/>
        <v>#DIV/0!</v>
      </c>
      <c r="K354" s="18"/>
      <c r="L354" s="18"/>
      <c r="M354" s="17"/>
    </row>
    <row r="355" spans="1:13">
      <c r="A355">
        <v>349</v>
      </c>
      <c r="B355" s="17"/>
      <c r="C355" s="17"/>
      <c r="D355" s="17"/>
      <c r="E355" s="28"/>
      <c r="F355" s="28"/>
      <c r="G355" s="19"/>
      <c r="H355" s="33"/>
      <c r="I355" s="30"/>
      <c r="J355" s="43" t="e">
        <f t="shared" si="7"/>
        <v>#DIV/0!</v>
      </c>
      <c r="K355" s="18"/>
      <c r="L355" s="18"/>
      <c r="M355" s="17"/>
    </row>
    <row r="356" spans="1:13">
      <c r="A356">
        <v>350</v>
      </c>
      <c r="B356" s="17"/>
      <c r="C356" s="17"/>
      <c r="D356" s="17"/>
      <c r="E356" s="28"/>
      <c r="F356" s="28"/>
      <c r="G356" s="19"/>
      <c r="H356" s="33"/>
      <c r="I356" s="30"/>
      <c r="J356" s="9" t="e">
        <f t="shared" si="7"/>
        <v>#DIV/0!</v>
      </c>
      <c r="K356" s="18"/>
      <c r="L356" s="18"/>
      <c r="M356" s="17"/>
    </row>
    <row r="357" spans="1:13">
      <c r="B357" s="2"/>
      <c r="H357" s="44"/>
      <c r="I357" s="44"/>
      <c r="J357" s="45"/>
    </row>
    <row r="358" spans="1:13">
      <c r="B358" s="2"/>
      <c r="H358" s="44"/>
      <c r="I358" s="44"/>
      <c r="J358" s="45"/>
    </row>
  </sheetData>
  <mergeCells count="3">
    <mergeCell ref="E2:G2"/>
    <mergeCell ref="E3:G3"/>
    <mergeCell ref="E4:G4"/>
  </mergeCells>
  <phoneticPr fontId="2"/>
  <dataValidations count="1">
    <dataValidation type="list" allowBlank="1" showInputMessage="1" showErrorMessage="1" sqref="E8:E356 JA8:JA356 SW8:SW356 ACS8:ACS356 AMO8:AMO356 AWK8:AWK356 BGG8:BGG356 BQC8:BQC356 BZY8:BZY356 CJU8:CJU356 CTQ8:CTQ356 DDM8:DDM356 DNI8:DNI356 DXE8:DXE356 EHA8:EHA356 EQW8:EQW356 FAS8:FAS356 FKO8:FKO356 FUK8:FUK356 GEG8:GEG356 GOC8:GOC356 GXY8:GXY356 HHU8:HHU356 HRQ8:HRQ356 IBM8:IBM356 ILI8:ILI356 IVE8:IVE356 JFA8:JFA356 JOW8:JOW356 JYS8:JYS356 KIO8:KIO356 KSK8:KSK356 LCG8:LCG356 LMC8:LMC356 LVY8:LVY356 MFU8:MFU356 MPQ8:MPQ356 MZM8:MZM356 NJI8:NJI356 NTE8:NTE356 ODA8:ODA356 OMW8:OMW356 OWS8:OWS356 PGO8:PGO356 PQK8:PQK356 QAG8:QAG356 QKC8:QKC356 QTY8:QTY356 RDU8:RDU356 RNQ8:RNQ356 RXM8:RXM356 SHI8:SHI356 SRE8:SRE356 TBA8:TBA356 TKW8:TKW356 TUS8:TUS356 UEO8:UEO356 UOK8:UOK356 UYG8:UYG356 VIC8:VIC356 VRY8:VRY356 WBU8:WBU356 WLQ8:WLQ356 WVM8:WVM356 E65544:E65892 JA65544:JA65892 SW65544:SW65892 ACS65544:ACS65892 AMO65544:AMO65892 AWK65544:AWK65892 BGG65544:BGG65892 BQC65544:BQC65892 BZY65544:BZY65892 CJU65544:CJU65892 CTQ65544:CTQ65892 DDM65544:DDM65892 DNI65544:DNI65892 DXE65544:DXE65892 EHA65544:EHA65892 EQW65544:EQW65892 FAS65544:FAS65892 FKO65544:FKO65892 FUK65544:FUK65892 GEG65544:GEG65892 GOC65544:GOC65892 GXY65544:GXY65892 HHU65544:HHU65892 HRQ65544:HRQ65892 IBM65544:IBM65892 ILI65544:ILI65892 IVE65544:IVE65892 JFA65544:JFA65892 JOW65544:JOW65892 JYS65544:JYS65892 KIO65544:KIO65892 KSK65544:KSK65892 LCG65544:LCG65892 LMC65544:LMC65892 LVY65544:LVY65892 MFU65544:MFU65892 MPQ65544:MPQ65892 MZM65544:MZM65892 NJI65544:NJI65892 NTE65544:NTE65892 ODA65544:ODA65892 OMW65544:OMW65892 OWS65544:OWS65892 PGO65544:PGO65892 PQK65544:PQK65892 QAG65544:QAG65892 QKC65544:QKC65892 QTY65544:QTY65892 RDU65544:RDU65892 RNQ65544:RNQ65892 RXM65544:RXM65892 SHI65544:SHI65892 SRE65544:SRE65892 TBA65544:TBA65892 TKW65544:TKW65892 TUS65544:TUS65892 UEO65544:UEO65892 UOK65544:UOK65892 UYG65544:UYG65892 VIC65544:VIC65892 VRY65544:VRY65892 WBU65544:WBU65892 WLQ65544:WLQ65892 WVM65544:WVM65892 E131080:E131428 JA131080:JA131428 SW131080:SW131428 ACS131080:ACS131428 AMO131080:AMO131428 AWK131080:AWK131428 BGG131080:BGG131428 BQC131080:BQC131428 BZY131080:BZY131428 CJU131080:CJU131428 CTQ131080:CTQ131428 DDM131080:DDM131428 DNI131080:DNI131428 DXE131080:DXE131428 EHA131080:EHA131428 EQW131080:EQW131428 FAS131080:FAS131428 FKO131080:FKO131428 FUK131080:FUK131428 GEG131080:GEG131428 GOC131080:GOC131428 GXY131080:GXY131428 HHU131080:HHU131428 HRQ131080:HRQ131428 IBM131080:IBM131428 ILI131080:ILI131428 IVE131080:IVE131428 JFA131080:JFA131428 JOW131080:JOW131428 JYS131080:JYS131428 KIO131080:KIO131428 KSK131080:KSK131428 LCG131080:LCG131428 LMC131080:LMC131428 LVY131080:LVY131428 MFU131080:MFU131428 MPQ131080:MPQ131428 MZM131080:MZM131428 NJI131080:NJI131428 NTE131080:NTE131428 ODA131080:ODA131428 OMW131080:OMW131428 OWS131080:OWS131428 PGO131080:PGO131428 PQK131080:PQK131428 QAG131080:QAG131428 QKC131080:QKC131428 QTY131080:QTY131428 RDU131080:RDU131428 RNQ131080:RNQ131428 RXM131080:RXM131428 SHI131080:SHI131428 SRE131080:SRE131428 TBA131080:TBA131428 TKW131080:TKW131428 TUS131080:TUS131428 UEO131080:UEO131428 UOK131080:UOK131428 UYG131080:UYG131428 VIC131080:VIC131428 VRY131080:VRY131428 WBU131080:WBU131428 WLQ131080:WLQ131428 WVM131080:WVM131428 E196616:E196964 JA196616:JA196964 SW196616:SW196964 ACS196616:ACS196964 AMO196616:AMO196964 AWK196616:AWK196964 BGG196616:BGG196964 BQC196616:BQC196964 BZY196616:BZY196964 CJU196616:CJU196964 CTQ196616:CTQ196964 DDM196616:DDM196964 DNI196616:DNI196964 DXE196616:DXE196964 EHA196616:EHA196964 EQW196616:EQW196964 FAS196616:FAS196964 FKO196616:FKO196964 FUK196616:FUK196964 GEG196616:GEG196964 GOC196616:GOC196964 GXY196616:GXY196964 HHU196616:HHU196964 HRQ196616:HRQ196964 IBM196616:IBM196964 ILI196616:ILI196964 IVE196616:IVE196964 JFA196616:JFA196964 JOW196616:JOW196964 JYS196616:JYS196964 KIO196616:KIO196964 KSK196616:KSK196964 LCG196616:LCG196964 LMC196616:LMC196964 LVY196616:LVY196964 MFU196616:MFU196964 MPQ196616:MPQ196964 MZM196616:MZM196964 NJI196616:NJI196964 NTE196616:NTE196964 ODA196616:ODA196964 OMW196616:OMW196964 OWS196616:OWS196964 PGO196616:PGO196964 PQK196616:PQK196964 QAG196616:QAG196964 QKC196616:QKC196964 QTY196616:QTY196964 RDU196616:RDU196964 RNQ196616:RNQ196964 RXM196616:RXM196964 SHI196616:SHI196964 SRE196616:SRE196964 TBA196616:TBA196964 TKW196616:TKW196964 TUS196616:TUS196964 UEO196616:UEO196964 UOK196616:UOK196964 UYG196616:UYG196964 VIC196616:VIC196964 VRY196616:VRY196964 WBU196616:WBU196964 WLQ196616:WLQ196964 WVM196616:WVM196964 E262152:E262500 JA262152:JA262500 SW262152:SW262500 ACS262152:ACS262500 AMO262152:AMO262500 AWK262152:AWK262500 BGG262152:BGG262500 BQC262152:BQC262500 BZY262152:BZY262500 CJU262152:CJU262500 CTQ262152:CTQ262500 DDM262152:DDM262500 DNI262152:DNI262500 DXE262152:DXE262500 EHA262152:EHA262500 EQW262152:EQW262500 FAS262152:FAS262500 FKO262152:FKO262500 FUK262152:FUK262500 GEG262152:GEG262500 GOC262152:GOC262500 GXY262152:GXY262500 HHU262152:HHU262500 HRQ262152:HRQ262500 IBM262152:IBM262500 ILI262152:ILI262500 IVE262152:IVE262500 JFA262152:JFA262500 JOW262152:JOW262500 JYS262152:JYS262500 KIO262152:KIO262500 KSK262152:KSK262500 LCG262152:LCG262500 LMC262152:LMC262500 LVY262152:LVY262500 MFU262152:MFU262500 MPQ262152:MPQ262500 MZM262152:MZM262500 NJI262152:NJI262500 NTE262152:NTE262500 ODA262152:ODA262500 OMW262152:OMW262500 OWS262152:OWS262500 PGO262152:PGO262500 PQK262152:PQK262500 QAG262152:QAG262500 QKC262152:QKC262500 QTY262152:QTY262500 RDU262152:RDU262500 RNQ262152:RNQ262500 RXM262152:RXM262500 SHI262152:SHI262500 SRE262152:SRE262500 TBA262152:TBA262500 TKW262152:TKW262500 TUS262152:TUS262500 UEO262152:UEO262500 UOK262152:UOK262500 UYG262152:UYG262500 VIC262152:VIC262500 VRY262152:VRY262500 WBU262152:WBU262500 WLQ262152:WLQ262500 WVM262152:WVM262500 E327688:E328036 JA327688:JA328036 SW327688:SW328036 ACS327688:ACS328036 AMO327688:AMO328036 AWK327688:AWK328036 BGG327688:BGG328036 BQC327688:BQC328036 BZY327688:BZY328036 CJU327688:CJU328036 CTQ327688:CTQ328036 DDM327688:DDM328036 DNI327688:DNI328036 DXE327688:DXE328036 EHA327688:EHA328036 EQW327688:EQW328036 FAS327688:FAS328036 FKO327688:FKO328036 FUK327688:FUK328036 GEG327688:GEG328036 GOC327688:GOC328036 GXY327688:GXY328036 HHU327688:HHU328036 HRQ327688:HRQ328036 IBM327688:IBM328036 ILI327688:ILI328036 IVE327688:IVE328036 JFA327688:JFA328036 JOW327688:JOW328036 JYS327688:JYS328036 KIO327688:KIO328036 KSK327688:KSK328036 LCG327688:LCG328036 LMC327688:LMC328036 LVY327688:LVY328036 MFU327688:MFU328036 MPQ327688:MPQ328036 MZM327688:MZM328036 NJI327688:NJI328036 NTE327688:NTE328036 ODA327688:ODA328036 OMW327688:OMW328036 OWS327688:OWS328036 PGO327688:PGO328036 PQK327688:PQK328036 QAG327688:QAG328036 QKC327688:QKC328036 QTY327688:QTY328036 RDU327688:RDU328036 RNQ327688:RNQ328036 RXM327688:RXM328036 SHI327688:SHI328036 SRE327688:SRE328036 TBA327688:TBA328036 TKW327688:TKW328036 TUS327688:TUS328036 UEO327688:UEO328036 UOK327688:UOK328036 UYG327688:UYG328036 VIC327688:VIC328036 VRY327688:VRY328036 WBU327688:WBU328036 WLQ327688:WLQ328036 WVM327688:WVM328036 E393224:E393572 JA393224:JA393572 SW393224:SW393572 ACS393224:ACS393572 AMO393224:AMO393572 AWK393224:AWK393572 BGG393224:BGG393572 BQC393224:BQC393572 BZY393224:BZY393572 CJU393224:CJU393572 CTQ393224:CTQ393572 DDM393224:DDM393572 DNI393224:DNI393572 DXE393224:DXE393572 EHA393224:EHA393572 EQW393224:EQW393572 FAS393224:FAS393572 FKO393224:FKO393572 FUK393224:FUK393572 GEG393224:GEG393572 GOC393224:GOC393572 GXY393224:GXY393572 HHU393224:HHU393572 HRQ393224:HRQ393572 IBM393224:IBM393572 ILI393224:ILI393572 IVE393224:IVE393572 JFA393224:JFA393572 JOW393224:JOW393572 JYS393224:JYS393572 KIO393224:KIO393572 KSK393224:KSK393572 LCG393224:LCG393572 LMC393224:LMC393572 LVY393224:LVY393572 MFU393224:MFU393572 MPQ393224:MPQ393572 MZM393224:MZM393572 NJI393224:NJI393572 NTE393224:NTE393572 ODA393224:ODA393572 OMW393224:OMW393572 OWS393224:OWS393572 PGO393224:PGO393572 PQK393224:PQK393572 QAG393224:QAG393572 QKC393224:QKC393572 QTY393224:QTY393572 RDU393224:RDU393572 RNQ393224:RNQ393572 RXM393224:RXM393572 SHI393224:SHI393572 SRE393224:SRE393572 TBA393224:TBA393572 TKW393224:TKW393572 TUS393224:TUS393572 UEO393224:UEO393572 UOK393224:UOK393572 UYG393224:UYG393572 VIC393224:VIC393572 VRY393224:VRY393572 WBU393224:WBU393572 WLQ393224:WLQ393572 WVM393224:WVM393572 E458760:E459108 JA458760:JA459108 SW458760:SW459108 ACS458760:ACS459108 AMO458760:AMO459108 AWK458760:AWK459108 BGG458760:BGG459108 BQC458760:BQC459108 BZY458760:BZY459108 CJU458760:CJU459108 CTQ458760:CTQ459108 DDM458760:DDM459108 DNI458760:DNI459108 DXE458760:DXE459108 EHA458760:EHA459108 EQW458760:EQW459108 FAS458760:FAS459108 FKO458760:FKO459108 FUK458760:FUK459108 GEG458760:GEG459108 GOC458760:GOC459108 GXY458760:GXY459108 HHU458760:HHU459108 HRQ458760:HRQ459108 IBM458760:IBM459108 ILI458760:ILI459108 IVE458760:IVE459108 JFA458760:JFA459108 JOW458760:JOW459108 JYS458760:JYS459108 KIO458760:KIO459108 KSK458760:KSK459108 LCG458760:LCG459108 LMC458760:LMC459108 LVY458760:LVY459108 MFU458760:MFU459108 MPQ458760:MPQ459108 MZM458760:MZM459108 NJI458760:NJI459108 NTE458760:NTE459108 ODA458760:ODA459108 OMW458760:OMW459108 OWS458760:OWS459108 PGO458760:PGO459108 PQK458760:PQK459108 QAG458760:QAG459108 QKC458760:QKC459108 QTY458760:QTY459108 RDU458760:RDU459108 RNQ458760:RNQ459108 RXM458760:RXM459108 SHI458760:SHI459108 SRE458760:SRE459108 TBA458760:TBA459108 TKW458760:TKW459108 TUS458760:TUS459108 UEO458760:UEO459108 UOK458760:UOK459108 UYG458760:UYG459108 VIC458760:VIC459108 VRY458760:VRY459108 WBU458760:WBU459108 WLQ458760:WLQ459108 WVM458760:WVM459108 E524296:E524644 JA524296:JA524644 SW524296:SW524644 ACS524296:ACS524644 AMO524296:AMO524644 AWK524296:AWK524644 BGG524296:BGG524644 BQC524296:BQC524644 BZY524296:BZY524644 CJU524296:CJU524644 CTQ524296:CTQ524644 DDM524296:DDM524644 DNI524296:DNI524644 DXE524296:DXE524644 EHA524296:EHA524644 EQW524296:EQW524644 FAS524296:FAS524644 FKO524296:FKO524644 FUK524296:FUK524644 GEG524296:GEG524644 GOC524296:GOC524644 GXY524296:GXY524644 HHU524296:HHU524644 HRQ524296:HRQ524644 IBM524296:IBM524644 ILI524296:ILI524644 IVE524296:IVE524644 JFA524296:JFA524644 JOW524296:JOW524644 JYS524296:JYS524644 KIO524296:KIO524644 KSK524296:KSK524644 LCG524296:LCG524644 LMC524296:LMC524644 LVY524296:LVY524644 MFU524296:MFU524644 MPQ524296:MPQ524644 MZM524296:MZM524644 NJI524296:NJI524644 NTE524296:NTE524644 ODA524296:ODA524644 OMW524296:OMW524644 OWS524296:OWS524644 PGO524296:PGO524644 PQK524296:PQK524644 QAG524296:QAG524644 QKC524296:QKC524644 QTY524296:QTY524644 RDU524296:RDU524644 RNQ524296:RNQ524644 RXM524296:RXM524644 SHI524296:SHI524644 SRE524296:SRE524644 TBA524296:TBA524644 TKW524296:TKW524644 TUS524296:TUS524644 UEO524296:UEO524644 UOK524296:UOK524644 UYG524296:UYG524644 VIC524296:VIC524644 VRY524296:VRY524644 WBU524296:WBU524644 WLQ524296:WLQ524644 WVM524296:WVM524644 E589832:E590180 JA589832:JA590180 SW589832:SW590180 ACS589832:ACS590180 AMO589832:AMO590180 AWK589832:AWK590180 BGG589832:BGG590180 BQC589832:BQC590180 BZY589832:BZY590180 CJU589832:CJU590180 CTQ589832:CTQ590180 DDM589832:DDM590180 DNI589832:DNI590180 DXE589832:DXE590180 EHA589832:EHA590180 EQW589832:EQW590180 FAS589832:FAS590180 FKO589832:FKO590180 FUK589832:FUK590180 GEG589832:GEG590180 GOC589832:GOC590180 GXY589832:GXY590180 HHU589832:HHU590180 HRQ589832:HRQ590180 IBM589832:IBM590180 ILI589832:ILI590180 IVE589832:IVE590180 JFA589832:JFA590180 JOW589832:JOW590180 JYS589832:JYS590180 KIO589832:KIO590180 KSK589832:KSK590180 LCG589832:LCG590180 LMC589832:LMC590180 LVY589832:LVY590180 MFU589832:MFU590180 MPQ589832:MPQ590180 MZM589832:MZM590180 NJI589832:NJI590180 NTE589832:NTE590180 ODA589832:ODA590180 OMW589832:OMW590180 OWS589832:OWS590180 PGO589832:PGO590180 PQK589832:PQK590180 QAG589832:QAG590180 QKC589832:QKC590180 QTY589832:QTY590180 RDU589832:RDU590180 RNQ589832:RNQ590180 RXM589832:RXM590180 SHI589832:SHI590180 SRE589832:SRE590180 TBA589832:TBA590180 TKW589832:TKW590180 TUS589832:TUS590180 UEO589832:UEO590180 UOK589832:UOK590180 UYG589832:UYG590180 VIC589832:VIC590180 VRY589832:VRY590180 WBU589832:WBU590180 WLQ589832:WLQ590180 WVM589832:WVM590180 E655368:E655716 JA655368:JA655716 SW655368:SW655716 ACS655368:ACS655716 AMO655368:AMO655716 AWK655368:AWK655716 BGG655368:BGG655716 BQC655368:BQC655716 BZY655368:BZY655716 CJU655368:CJU655716 CTQ655368:CTQ655716 DDM655368:DDM655716 DNI655368:DNI655716 DXE655368:DXE655716 EHA655368:EHA655716 EQW655368:EQW655716 FAS655368:FAS655716 FKO655368:FKO655716 FUK655368:FUK655716 GEG655368:GEG655716 GOC655368:GOC655716 GXY655368:GXY655716 HHU655368:HHU655716 HRQ655368:HRQ655716 IBM655368:IBM655716 ILI655368:ILI655716 IVE655368:IVE655716 JFA655368:JFA655716 JOW655368:JOW655716 JYS655368:JYS655716 KIO655368:KIO655716 KSK655368:KSK655716 LCG655368:LCG655716 LMC655368:LMC655716 LVY655368:LVY655716 MFU655368:MFU655716 MPQ655368:MPQ655716 MZM655368:MZM655716 NJI655368:NJI655716 NTE655368:NTE655716 ODA655368:ODA655716 OMW655368:OMW655716 OWS655368:OWS655716 PGO655368:PGO655716 PQK655368:PQK655716 QAG655368:QAG655716 QKC655368:QKC655716 QTY655368:QTY655716 RDU655368:RDU655716 RNQ655368:RNQ655716 RXM655368:RXM655716 SHI655368:SHI655716 SRE655368:SRE655716 TBA655368:TBA655716 TKW655368:TKW655716 TUS655368:TUS655716 UEO655368:UEO655716 UOK655368:UOK655716 UYG655368:UYG655716 VIC655368:VIC655716 VRY655368:VRY655716 WBU655368:WBU655716 WLQ655368:WLQ655716 WVM655368:WVM655716 E720904:E721252 JA720904:JA721252 SW720904:SW721252 ACS720904:ACS721252 AMO720904:AMO721252 AWK720904:AWK721252 BGG720904:BGG721252 BQC720904:BQC721252 BZY720904:BZY721252 CJU720904:CJU721252 CTQ720904:CTQ721252 DDM720904:DDM721252 DNI720904:DNI721252 DXE720904:DXE721252 EHA720904:EHA721252 EQW720904:EQW721252 FAS720904:FAS721252 FKO720904:FKO721252 FUK720904:FUK721252 GEG720904:GEG721252 GOC720904:GOC721252 GXY720904:GXY721252 HHU720904:HHU721252 HRQ720904:HRQ721252 IBM720904:IBM721252 ILI720904:ILI721252 IVE720904:IVE721252 JFA720904:JFA721252 JOW720904:JOW721252 JYS720904:JYS721252 KIO720904:KIO721252 KSK720904:KSK721252 LCG720904:LCG721252 LMC720904:LMC721252 LVY720904:LVY721252 MFU720904:MFU721252 MPQ720904:MPQ721252 MZM720904:MZM721252 NJI720904:NJI721252 NTE720904:NTE721252 ODA720904:ODA721252 OMW720904:OMW721252 OWS720904:OWS721252 PGO720904:PGO721252 PQK720904:PQK721252 QAG720904:QAG721252 QKC720904:QKC721252 QTY720904:QTY721252 RDU720904:RDU721252 RNQ720904:RNQ721252 RXM720904:RXM721252 SHI720904:SHI721252 SRE720904:SRE721252 TBA720904:TBA721252 TKW720904:TKW721252 TUS720904:TUS721252 UEO720904:UEO721252 UOK720904:UOK721252 UYG720904:UYG721252 VIC720904:VIC721252 VRY720904:VRY721252 WBU720904:WBU721252 WLQ720904:WLQ721252 WVM720904:WVM721252 E786440:E786788 JA786440:JA786788 SW786440:SW786788 ACS786440:ACS786788 AMO786440:AMO786788 AWK786440:AWK786788 BGG786440:BGG786788 BQC786440:BQC786788 BZY786440:BZY786788 CJU786440:CJU786788 CTQ786440:CTQ786788 DDM786440:DDM786788 DNI786440:DNI786788 DXE786440:DXE786788 EHA786440:EHA786788 EQW786440:EQW786788 FAS786440:FAS786788 FKO786440:FKO786788 FUK786440:FUK786788 GEG786440:GEG786788 GOC786440:GOC786788 GXY786440:GXY786788 HHU786440:HHU786788 HRQ786440:HRQ786788 IBM786440:IBM786788 ILI786440:ILI786788 IVE786440:IVE786788 JFA786440:JFA786788 JOW786440:JOW786788 JYS786440:JYS786788 KIO786440:KIO786788 KSK786440:KSK786788 LCG786440:LCG786788 LMC786440:LMC786788 LVY786440:LVY786788 MFU786440:MFU786788 MPQ786440:MPQ786788 MZM786440:MZM786788 NJI786440:NJI786788 NTE786440:NTE786788 ODA786440:ODA786788 OMW786440:OMW786788 OWS786440:OWS786788 PGO786440:PGO786788 PQK786440:PQK786788 QAG786440:QAG786788 QKC786440:QKC786788 QTY786440:QTY786788 RDU786440:RDU786788 RNQ786440:RNQ786788 RXM786440:RXM786788 SHI786440:SHI786788 SRE786440:SRE786788 TBA786440:TBA786788 TKW786440:TKW786788 TUS786440:TUS786788 UEO786440:UEO786788 UOK786440:UOK786788 UYG786440:UYG786788 VIC786440:VIC786788 VRY786440:VRY786788 WBU786440:WBU786788 WLQ786440:WLQ786788 WVM786440:WVM786788 E851976:E852324 JA851976:JA852324 SW851976:SW852324 ACS851976:ACS852324 AMO851976:AMO852324 AWK851976:AWK852324 BGG851976:BGG852324 BQC851976:BQC852324 BZY851976:BZY852324 CJU851976:CJU852324 CTQ851976:CTQ852324 DDM851976:DDM852324 DNI851976:DNI852324 DXE851976:DXE852324 EHA851976:EHA852324 EQW851976:EQW852324 FAS851976:FAS852324 FKO851976:FKO852324 FUK851976:FUK852324 GEG851976:GEG852324 GOC851976:GOC852324 GXY851976:GXY852324 HHU851976:HHU852324 HRQ851976:HRQ852324 IBM851976:IBM852324 ILI851976:ILI852324 IVE851976:IVE852324 JFA851976:JFA852324 JOW851976:JOW852324 JYS851976:JYS852324 KIO851976:KIO852324 KSK851976:KSK852324 LCG851976:LCG852324 LMC851976:LMC852324 LVY851976:LVY852324 MFU851976:MFU852324 MPQ851976:MPQ852324 MZM851976:MZM852324 NJI851976:NJI852324 NTE851976:NTE852324 ODA851976:ODA852324 OMW851976:OMW852324 OWS851976:OWS852324 PGO851976:PGO852324 PQK851976:PQK852324 QAG851976:QAG852324 QKC851976:QKC852324 QTY851976:QTY852324 RDU851976:RDU852324 RNQ851976:RNQ852324 RXM851976:RXM852324 SHI851976:SHI852324 SRE851976:SRE852324 TBA851976:TBA852324 TKW851976:TKW852324 TUS851976:TUS852324 UEO851976:UEO852324 UOK851976:UOK852324 UYG851976:UYG852324 VIC851976:VIC852324 VRY851976:VRY852324 WBU851976:WBU852324 WLQ851976:WLQ852324 WVM851976:WVM852324 E917512:E917860 JA917512:JA917860 SW917512:SW917860 ACS917512:ACS917860 AMO917512:AMO917860 AWK917512:AWK917860 BGG917512:BGG917860 BQC917512:BQC917860 BZY917512:BZY917860 CJU917512:CJU917860 CTQ917512:CTQ917860 DDM917512:DDM917860 DNI917512:DNI917860 DXE917512:DXE917860 EHA917512:EHA917860 EQW917512:EQW917860 FAS917512:FAS917860 FKO917512:FKO917860 FUK917512:FUK917860 GEG917512:GEG917860 GOC917512:GOC917860 GXY917512:GXY917860 HHU917512:HHU917860 HRQ917512:HRQ917860 IBM917512:IBM917860 ILI917512:ILI917860 IVE917512:IVE917860 JFA917512:JFA917860 JOW917512:JOW917860 JYS917512:JYS917860 KIO917512:KIO917860 KSK917512:KSK917860 LCG917512:LCG917860 LMC917512:LMC917860 LVY917512:LVY917860 MFU917512:MFU917860 MPQ917512:MPQ917860 MZM917512:MZM917860 NJI917512:NJI917860 NTE917512:NTE917860 ODA917512:ODA917860 OMW917512:OMW917860 OWS917512:OWS917860 PGO917512:PGO917860 PQK917512:PQK917860 QAG917512:QAG917860 QKC917512:QKC917860 QTY917512:QTY917860 RDU917512:RDU917860 RNQ917512:RNQ917860 RXM917512:RXM917860 SHI917512:SHI917860 SRE917512:SRE917860 TBA917512:TBA917860 TKW917512:TKW917860 TUS917512:TUS917860 UEO917512:UEO917860 UOK917512:UOK917860 UYG917512:UYG917860 VIC917512:VIC917860 VRY917512:VRY917860 WBU917512:WBU917860 WLQ917512:WLQ917860 WVM917512:WVM917860 E983048:E983396 JA983048:JA983396 SW983048:SW983396 ACS983048:ACS983396 AMO983048:AMO983396 AWK983048:AWK983396 BGG983048:BGG983396 BQC983048:BQC983396 BZY983048:BZY983396 CJU983048:CJU983396 CTQ983048:CTQ983396 DDM983048:DDM983396 DNI983048:DNI983396 DXE983048:DXE983396 EHA983048:EHA983396 EQW983048:EQW983396 FAS983048:FAS983396 FKO983048:FKO983396 FUK983048:FUK983396 GEG983048:GEG983396 GOC983048:GOC983396 GXY983048:GXY983396 HHU983048:HHU983396 HRQ983048:HRQ983396 IBM983048:IBM983396 ILI983048:ILI983396 IVE983048:IVE983396 JFA983048:JFA983396 JOW983048:JOW983396 JYS983048:JYS983396 KIO983048:KIO983396 KSK983048:KSK983396 LCG983048:LCG983396 LMC983048:LMC983396 LVY983048:LVY983396 MFU983048:MFU983396 MPQ983048:MPQ983396 MZM983048:MZM983396 NJI983048:NJI983396 NTE983048:NTE983396 ODA983048:ODA983396 OMW983048:OMW983396 OWS983048:OWS983396 PGO983048:PGO983396 PQK983048:PQK983396 QAG983048:QAG983396 QKC983048:QKC983396 QTY983048:QTY983396 RDU983048:RDU983396 RNQ983048:RNQ983396 RXM983048:RXM983396 SHI983048:SHI983396 SRE983048:SRE983396 TBA983048:TBA983396 TKW983048:TKW983396 TUS983048:TUS983396 UEO983048:UEO983396 UOK983048:UOK983396 UYG983048:UYG983396 VIC983048:VIC983396 VRY983048:VRY983396 WBU983048:WBU983396 WLQ983048:WLQ983396 WVM983048:WVM983396">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election activeCell="A5" sqref="A5:IV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 min="258" max="258" width="20" customWidth="1"/>
    <col min="259" max="259" width="11" bestFit="1" customWidth="1"/>
    <col min="260" max="260" width="18.375" bestFit="1" customWidth="1"/>
    <col min="261" max="261" width="13.125" bestFit="1" customWidth="1"/>
    <col min="262" max="264" width="13" customWidth="1"/>
    <col min="265" max="265" width="15.125" bestFit="1" customWidth="1"/>
    <col min="271" max="271" width="11.125" customWidth="1"/>
    <col min="514" max="514" width="20" customWidth="1"/>
    <col min="515" max="515" width="11" bestFit="1" customWidth="1"/>
    <col min="516" max="516" width="18.375" bestFit="1" customWidth="1"/>
    <col min="517" max="517" width="13.125" bestFit="1" customWidth="1"/>
    <col min="518" max="520" width="13" customWidth="1"/>
    <col min="521" max="521" width="15.125" bestFit="1" customWidth="1"/>
    <col min="527" max="527" width="11.125" customWidth="1"/>
    <col min="770" max="770" width="20" customWidth="1"/>
    <col min="771" max="771" width="11" bestFit="1" customWidth="1"/>
    <col min="772" max="772" width="18.375" bestFit="1" customWidth="1"/>
    <col min="773" max="773" width="13.125" bestFit="1" customWidth="1"/>
    <col min="774" max="776" width="13" customWidth="1"/>
    <col min="777" max="777" width="15.125" bestFit="1" customWidth="1"/>
    <col min="783" max="783" width="11.125" customWidth="1"/>
    <col min="1026" max="1026" width="20" customWidth="1"/>
    <col min="1027" max="1027" width="11" bestFit="1" customWidth="1"/>
    <col min="1028" max="1028" width="18.375" bestFit="1" customWidth="1"/>
    <col min="1029" max="1029" width="13.125" bestFit="1" customWidth="1"/>
    <col min="1030" max="1032" width="13" customWidth="1"/>
    <col min="1033" max="1033" width="15.125" bestFit="1" customWidth="1"/>
    <col min="1039" max="1039" width="11.125" customWidth="1"/>
    <col min="1282" max="1282" width="20" customWidth="1"/>
    <col min="1283" max="1283" width="11" bestFit="1" customWidth="1"/>
    <col min="1284" max="1284" width="18.375" bestFit="1" customWidth="1"/>
    <col min="1285" max="1285" width="13.125" bestFit="1" customWidth="1"/>
    <col min="1286" max="1288" width="13" customWidth="1"/>
    <col min="1289" max="1289" width="15.125" bestFit="1" customWidth="1"/>
    <col min="1295" max="1295" width="11.125" customWidth="1"/>
    <col min="1538" max="1538" width="20" customWidth="1"/>
    <col min="1539" max="1539" width="11" bestFit="1" customWidth="1"/>
    <col min="1540" max="1540" width="18.375" bestFit="1" customWidth="1"/>
    <col min="1541" max="1541" width="13.125" bestFit="1" customWidth="1"/>
    <col min="1542" max="1544" width="13" customWidth="1"/>
    <col min="1545" max="1545" width="15.125" bestFit="1" customWidth="1"/>
    <col min="1551" max="1551" width="11.125" customWidth="1"/>
    <col min="1794" max="1794" width="20" customWidth="1"/>
    <col min="1795" max="1795" width="11" bestFit="1" customWidth="1"/>
    <col min="1796" max="1796" width="18.375" bestFit="1" customWidth="1"/>
    <col min="1797" max="1797" width="13.125" bestFit="1" customWidth="1"/>
    <col min="1798" max="1800" width="13" customWidth="1"/>
    <col min="1801" max="1801" width="15.125" bestFit="1" customWidth="1"/>
    <col min="1807" max="1807" width="11.125" customWidth="1"/>
    <col min="2050" max="2050" width="20" customWidth="1"/>
    <col min="2051" max="2051" width="11" bestFit="1" customWidth="1"/>
    <col min="2052" max="2052" width="18.375" bestFit="1" customWidth="1"/>
    <col min="2053" max="2053" width="13.125" bestFit="1" customWidth="1"/>
    <col min="2054" max="2056" width="13" customWidth="1"/>
    <col min="2057" max="2057" width="15.125" bestFit="1" customWidth="1"/>
    <col min="2063" max="2063" width="11.125" customWidth="1"/>
    <col min="2306" max="2306" width="20" customWidth="1"/>
    <col min="2307" max="2307" width="11" bestFit="1" customWidth="1"/>
    <col min="2308" max="2308" width="18.375" bestFit="1" customWidth="1"/>
    <col min="2309" max="2309" width="13.125" bestFit="1" customWidth="1"/>
    <col min="2310" max="2312" width="13" customWidth="1"/>
    <col min="2313" max="2313" width="15.125" bestFit="1" customWidth="1"/>
    <col min="2319" max="2319" width="11.125" customWidth="1"/>
    <col min="2562" max="2562" width="20" customWidth="1"/>
    <col min="2563" max="2563" width="11" bestFit="1" customWidth="1"/>
    <col min="2564" max="2564" width="18.375" bestFit="1" customWidth="1"/>
    <col min="2565" max="2565" width="13.125" bestFit="1" customWidth="1"/>
    <col min="2566" max="2568" width="13" customWidth="1"/>
    <col min="2569" max="2569" width="15.125" bestFit="1" customWidth="1"/>
    <col min="2575" max="2575" width="11.125" customWidth="1"/>
    <col min="2818" max="2818" width="20" customWidth="1"/>
    <col min="2819" max="2819" width="11" bestFit="1" customWidth="1"/>
    <col min="2820" max="2820" width="18.375" bestFit="1" customWidth="1"/>
    <col min="2821" max="2821" width="13.125" bestFit="1" customWidth="1"/>
    <col min="2822" max="2824" width="13" customWidth="1"/>
    <col min="2825" max="2825" width="15.125" bestFit="1" customWidth="1"/>
    <col min="2831" max="2831" width="11.125" customWidth="1"/>
    <col min="3074" max="3074" width="20" customWidth="1"/>
    <col min="3075" max="3075" width="11" bestFit="1" customWidth="1"/>
    <col min="3076" max="3076" width="18.375" bestFit="1" customWidth="1"/>
    <col min="3077" max="3077" width="13.125" bestFit="1" customWidth="1"/>
    <col min="3078" max="3080" width="13" customWidth="1"/>
    <col min="3081" max="3081" width="15.125" bestFit="1" customWidth="1"/>
    <col min="3087" max="3087" width="11.125" customWidth="1"/>
    <col min="3330" max="3330" width="20" customWidth="1"/>
    <col min="3331" max="3331" width="11" bestFit="1" customWidth="1"/>
    <col min="3332" max="3332" width="18.375" bestFit="1" customWidth="1"/>
    <col min="3333" max="3333" width="13.125" bestFit="1" customWidth="1"/>
    <col min="3334" max="3336" width="13" customWidth="1"/>
    <col min="3337" max="3337" width="15.125" bestFit="1" customWidth="1"/>
    <col min="3343" max="3343" width="11.125" customWidth="1"/>
    <col min="3586" max="3586" width="20" customWidth="1"/>
    <col min="3587" max="3587" width="11" bestFit="1" customWidth="1"/>
    <col min="3588" max="3588" width="18.375" bestFit="1" customWidth="1"/>
    <col min="3589" max="3589" width="13.125" bestFit="1" customWidth="1"/>
    <col min="3590" max="3592" width="13" customWidth="1"/>
    <col min="3593" max="3593" width="15.125" bestFit="1" customWidth="1"/>
    <col min="3599" max="3599" width="11.125" customWidth="1"/>
    <col min="3842" max="3842" width="20" customWidth="1"/>
    <col min="3843" max="3843" width="11" bestFit="1" customWidth="1"/>
    <col min="3844" max="3844" width="18.375" bestFit="1" customWidth="1"/>
    <col min="3845" max="3845" width="13.125" bestFit="1" customWidth="1"/>
    <col min="3846" max="3848" width="13" customWidth="1"/>
    <col min="3849" max="3849" width="15.125" bestFit="1" customWidth="1"/>
    <col min="3855" max="3855" width="11.125" customWidth="1"/>
    <col min="4098" max="4098" width="20" customWidth="1"/>
    <col min="4099" max="4099" width="11" bestFit="1" customWidth="1"/>
    <col min="4100" max="4100" width="18.375" bestFit="1" customWidth="1"/>
    <col min="4101" max="4101" width="13.125" bestFit="1" customWidth="1"/>
    <col min="4102" max="4104" width="13" customWidth="1"/>
    <col min="4105" max="4105" width="15.125" bestFit="1" customWidth="1"/>
    <col min="4111" max="4111" width="11.125" customWidth="1"/>
    <col min="4354" max="4354" width="20" customWidth="1"/>
    <col min="4355" max="4355" width="11" bestFit="1" customWidth="1"/>
    <col min="4356" max="4356" width="18.375" bestFit="1" customWidth="1"/>
    <col min="4357" max="4357" width="13.125" bestFit="1" customWidth="1"/>
    <col min="4358" max="4360" width="13" customWidth="1"/>
    <col min="4361" max="4361" width="15.125" bestFit="1" customWidth="1"/>
    <col min="4367" max="4367" width="11.125" customWidth="1"/>
    <col min="4610" max="4610" width="20" customWidth="1"/>
    <col min="4611" max="4611" width="11" bestFit="1" customWidth="1"/>
    <col min="4612" max="4612" width="18.375" bestFit="1" customWidth="1"/>
    <col min="4613" max="4613" width="13.125" bestFit="1" customWidth="1"/>
    <col min="4614" max="4616" width="13" customWidth="1"/>
    <col min="4617" max="4617" width="15.125" bestFit="1" customWidth="1"/>
    <col min="4623" max="4623" width="11.125" customWidth="1"/>
    <col min="4866" max="4866" width="20" customWidth="1"/>
    <col min="4867" max="4867" width="11" bestFit="1" customWidth="1"/>
    <col min="4868" max="4868" width="18.375" bestFit="1" customWidth="1"/>
    <col min="4869" max="4869" width="13.125" bestFit="1" customWidth="1"/>
    <col min="4870" max="4872" width="13" customWidth="1"/>
    <col min="4873" max="4873" width="15.125" bestFit="1" customWidth="1"/>
    <col min="4879" max="4879" width="11.125" customWidth="1"/>
    <col min="5122" max="5122" width="20" customWidth="1"/>
    <col min="5123" max="5123" width="11" bestFit="1" customWidth="1"/>
    <col min="5124" max="5124" width="18.375" bestFit="1" customWidth="1"/>
    <col min="5125" max="5125" width="13.125" bestFit="1" customWidth="1"/>
    <col min="5126" max="5128" width="13" customWidth="1"/>
    <col min="5129" max="5129" width="15.125" bestFit="1" customWidth="1"/>
    <col min="5135" max="5135" width="11.125" customWidth="1"/>
    <col min="5378" max="5378" width="20" customWidth="1"/>
    <col min="5379" max="5379" width="11" bestFit="1" customWidth="1"/>
    <col min="5380" max="5380" width="18.375" bestFit="1" customWidth="1"/>
    <col min="5381" max="5381" width="13.125" bestFit="1" customWidth="1"/>
    <col min="5382" max="5384" width="13" customWidth="1"/>
    <col min="5385" max="5385" width="15.125" bestFit="1" customWidth="1"/>
    <col min="5391" max="5391" width="11.125" customWidth="1"/>
    <col min="5634" max="5634" width="20" customWidth="1"/>
    <col min="5635" max="5635" width="11" bestFit="1" customWidth="1"/>
    <col min="5636" max="5636" width="18.375" bestFit="1" customWidth="1"/>
    <col min="5637" max="5637" width="13.125" bestFit="1" customWidth="1"/>
    <col min="5638" max="5640" width="13" customWidth="1"/>
    <col min="5641" max="5641" width="15.125" bestFit="1" customWidth="1"/>
    <col min="5647" max="5647" width="11.125" customWidth="1"/>
    <col min="5890" max="5890" width="20" customWidth="1"/>
    <col min="5891" max="5891" width="11" bestFit="1" customWidth="1"/>
    <col min="5892" max="5892" width="18.375" bestFit="1" customWidth="1"/>
    <col min="5893" max="5893" width="13.125" bestFit="1" customWidth="1"/>
    <col min="5894" max="5896" width="13" customWidth="1"/>
    <col min="5897" max="5897" width="15.125" bestFit="1" customWidth="1"/>
    <col min="5903" max="5903" width="11.125" customWidth="1"/>
    <col min="6146" max="6146" width="20" customWidth="1"/>
    <col min="6147" max="6147" width="11" bestFit="1" customWidth="1"/>
    <col min="6148" max="6148" width="18.375" bestFit="1" customWidth="1"/>
    <col min="6149" max="6149" width="13.125" bestFit="1" customWidth="1"/>
    <col min="6150" max="6152" width="13" customWidth="1"/>
    <col min="6153" max="6153" width="15.125" bestFit="1" customWidth="1"/>
    <col min="6159" max="6159" width="11.125" customWidth="1"/>
    <col min="6402" max="6402" width="20" customWidth="1"/>
    <col min="6403" max="6403" width="11" bestFit="1" customWidth="1"/>
    <col min="6404" max="6404" width="18.375" bestFit="1" customWidth="1"/>
    <col min="6405" max="6405" width="13.125" bestFit="1" customWidth="1"/>
    <col min="6406" max="6408" width="13" customWidth="1"/>
    <col min="6409" max="6409" width="15.125" bestFit="1" customWidth="1"/>
    <col min="6415" max="6415" width="11.125" customWidth="1"/>
    <col min="6658" max="6658" width="20" customWidth="1"/>
    <col min="6659" max="6659" width="11" bestFit="1" customWidth="1"/>
    <col min="6660" max="6660" width="18.375" bestFit="1" customWidth="1"/>
    <col min="6661" max="6661" width="13.125" bestFit="1" customWidth="1"/>
    <col min="6662" max="6664" width="13" customWidth="1"/>
    <col min="6665" max="6665" width="15.125" bestFit="1" customWidth="1"/>
    <col min="6671" max="6671" width="11.125" customWidth="1"/>
    <col min="6914" max="6914" width="20" customWidth="1"/>
    <col min="6915" max="6915" width="11" bestFit="1" customWidth="1"/>
    <col min="6916" max="6916" width="18.375" bestFit="1" customWidth="1"/>
    <col min="6917" max="6917" width="13.125" bestFit="1" customWidth="1"/>
    <col min="6918" max="6920" width="13" customWidth="1"/>
    <col min="6921" max="6921" width="15.125" bestFit="1" customWidth="1"/>
    <col min="6927" max="6927" width="11.125" customWidth="1"/>
    <col min="7170" max="7170" width="20" customWidth="1"/>
    <col min="7171" max="7171" width="11" bestFit="1" customWidth="1"/>
    <col min="7172" max="7172" width="18.375" bestFit="1" customWidth="1"/>
    <col min="7173" max="7173" width="13.125" bestFit="1" customWidth="1"/>
    <col min="7174" max="7176" width="13" customWidth="1"/>
    <col min="7177" max="7177" width="15.125" bestFit="1" customWidth="1"/>
    <col min="7183" max="7183" width="11.125" customWidth="1"/>
    <col min="7426" max="7426" width="20" customWidth="1"/>
    <col min="7427" max="7427" width="11" bestFit="1" customWidth="1"/>
    <col min="7428" max="7428" width="18.375" bestFit="1" customWidth="1"/>
    <col min="7429" max="7429" width="13.125" bestFit="1" customWidth="1"/>
    <col min="7430" max="7432" width="13" customWidth="1"/>
    <col min="7433" max="7433" width="15.125" bestFit="1" customWidth="1"/>
    <col min="7439" max="7439" width="11.125" customWidth="1"/>
    <col min="7682" max="7682" width="20" customWidth="1"/>
    <col min="7683" max="7683" width="11" bestFit="1" customWidth="1"/>
    <col min="7684" max="7684" width="18.375" bestFit="1" customWidth="1"/>
    <col min="7685" max="7685" width="13.125" bestFit="1" customWidth="1"/>
    <col min="7686" max="7688" width="13" customWidth="1"/>
    <col min="7689" max="7689" width="15.125" bestFit="1" customWidth="1"/>
    <col min="7695" max="7695" width="11.125" customWidth="1"/>
    <col min="7938" max="7938" width="20" customWidth="1"/>
    <col min="7939" max="7939" width="11" bestFit="1" customWidth="1"/>
    <col min="7940" max="7940" width="18.375" bestFit="1" customWidth="1"/>
    <col min="7941" max="7941" width="13.125" bestFit="1" customWidth="1"/>
    <col min="7942" max="7944" width="13" customWidth="1"/>
    <col min="7945" max="7945" width="15.125" bestFit="1" customWidth="1"/>
    <col min="7951" max="7951" width="11.125" customWidth="1"/>
    <col min="8194" max="8194" width="20" customWidth="1"/>
    <col min="8195" max="8195" width="11" bestFit="1" customWidth="1"/>
    <col min="8196" max="8196" width="18.375" bestFit="1" customWidth="1"/>
    <col min="8197" max="8197" width="13.125" bestFit="1" customWidth="1"/>
    <col min="8198" max="8200" width="13" customWidth="1"/>
    <col min="8201" max="8201" width="15.125" bestFit="1" customWidth="1"/>
    <col min="8207" max="8207" width="11.125" customWidth="1"/>
    <col min="8450" max="8450" width="20" customWidth="1"/>
    <col min="8451" max="8451" width="11" bestFit="1" customWidth="1"/>
    <col min="8452" max="8452" width="18.375" bestFit="1" customWidth="1"/>
    <col min="8453" max="8453" width="13.125" bestFit="1" customWidth="1"/>
    <col min="8454" max="8456" width="13" customWidth="1"/>
    <col min="8457" max="8457" width="15.125" bestFit="1" customWidth="1"/>
    <col min="8463" max="8463" width="11.125" customWidth="1"/>
    <col min="8706" max="8706" width="20" customWidth="1"/>
    <col min="8707" max="8707" width="11" bestFit="1" customWidth="1"/>
    <col min="8708" max="8708" width="18.375" bestFit="1" customWidth="1"/>
    <col min="8709" max="8709" width="13.125" bestFit="1" customWidth="1"/>
    <col min="8710" max="8712" width="13" customWidth="1"/>
    <col min="8713" max="8713" width="15.125" bestFit="1" customWidth="1"/>
    <col min="8719" max="8719" width="11.125" customWidth="1"/>
    <col min="8962" max="8962" width="20" customWidth="1"/>
    <col min="8963" max="8963" width="11" bestFit="1" customWidth="1"/>
    <col min="8964" max="8964" width="18.375" bestFit="1" customWidth="1"/>
    <col min="8965" max="8965" width="13.125" bestFit="1" customWidth="1"/>
    <col min="8966" max="8968" width="13" customWidth="1"/>
    <col min="8969" max="8969" width="15.125" bestFit="1" customWidth="1"/>
    <col min="8975" max="8975" width="11.125" customWidth="1"/>
    <col min="9218" max="9218" width="20" customWidth="1"/>
    <col min="9219" max="9219" width="11" bestFit="1" customWidth="1"/>
    <col min="9220" max="9220" width="18.375" bestFit="1" customWidth="1"/>
    <col min="9221" max="9221" width="13.125" bestFit="1" customWidth="1"/>
    <col min="9222" max="9224" width="13" customWidth="1"/>
    <col min="9225" max="9225" width="15.125" bestFit="1" customWidth="1"/>
    <col min="9231" max="9231" width="11.125" customWidth="1"/>
    <col min="9474" max="9474" width="20" customWidth="1"/>
    <col min="9475" max="9475" width="11" bestFit="1" customWidth="1"/>
    <col min="9476" max="9476" width="18.375" bestFit="1" customWidth="1"/>
    <col min="9477" max="9477" width="13.125" bestFit="1" customWidth="1"/>
    <col min="9478" max="9480" width="13" customWidth="1"/>
    <col min="9481" max="9481" width="15.125" bestFit="1" customWidth="1"/>
    <col min="9487" max="9487" width="11.125" customWidth="1"/>
    <col min="9730" max="9730" width="20" customWidth="1"/>
    <col min="9731" max="9731" width="11" bestFit="1" customWidth="1"/>
    <col min="9732" max="9732" width="18.375" bestFit="1" customWidth="1"/>
    <col min="9733" max="9733" width="13.125" bestFit="1" customWidth="1"/>
    <col min="9734" max="9736" width="13" customWidth="1"/>
    <col min="9737" max="9737" width="15.125" bestFit="1" customWidth="1"/>
    <col min="9743" max="9743" width="11.125" customWidth="1"/>
    <col min="9986" max="9986" width="20" customWidth="1"/>
    <col min="9987" max="9987" width="11" bestFit="1" customWidth="1"/>
    <col min="9988" max="9988" width="18.375" bestFit="1" customWidth="1"/>
    <col min="9989" max="9989" width="13.125" bestFit="1" customWidth="1"/>
    <col min="9990" max="9992" width="13" customWidth="1"/>
    <col min="9993" max="9993" width="15.125" bestFit="1" customWidth="1"/>
    <col min="9999" max="9999" width="11.125" customWidth="1"/>
    <col min="10242" max="10242" width="20" customWidth="1"/>
    <col min="10243" max="10243" width="11" bestFit="1" customWidth="1"/>
    <col min="10244" max="10244" width="18.375" bestFit="1" customWidth="1"/>
    <col min="10245" max="10245" width="13.125" bestFit="1" customWidth="1"/>
    <col min="10246" max="10248" width="13" customWidth="1"/>
    <col min="10249" max="10249" width="15.125" bestFit="1" customWidth="1"/>
    <col min="10255" max="10255" width="11.125" customWidth="1"/>
    <col min="10498" max="10498" width="20" customWidth="1"/>
    <col min="10499" max="10499" width="11" bestFit="1" customWidth="1"/>
    <col min="10500" max="10500" width="18.375" bestFit="1" customWidth="1"/>
    <col min="10501" max="10501" width="13.125" bestFit="1" customWidth="1"/>
    <col min="10502" max="10504" width="13" customWidth="1"/>
    <col min="10505" max="10505" width="15.125" bestFit="1" customWidth="1"/>
    <col min="10511" max="10511" width="11.125" customWidth="1"/>
    <col min="10754" max="10754" width="20" customWidth="1"/>
    <col min="10755" max="10755" width="11" bestFit="1" customWidth="1"/>
    <col min="10756" max="10756" width="18.375" bestFit="1" customWidth="1"/>
    <col min="10757" max="10757" width="13.125" bestFit="1" customWidth="1"/>
    <col min="10758" max="10760" width="13" customWidth="1"/>
    <col min="10761" max="10761" width="15.125" bestFit="1" customWidth="1"/>
    <col min="10767" max="10767" width="11.125" customWidth="1"/>
    <col min="11010" max="11010" width="20" customWidth="1"/>
    <col min="11011" max="11011" width="11" bestFit="1" customWidth="1"/>
    <col min="11012" max="11012" width="18.375" bestFit="1" customWidth="1"/>
    <col min="11013" max="11013" width="13.125" bestFit="1" customWidth="1"/>
    <col min="11014" max="11016" width="13" customWidth="1"/>
    <col min="11017" max="11017" width="15.125" bestFit="1" customWidth="1"/>
    <col min="11023" max="11023" width="11.125" customWidth="1"/>
    <col min="11266" max="11266" width="20" customWidth="1"/>
    <col min="11267" max="11267" width="11" bestFit="1" customWidth="1"/>
    <col min="11268" max="11268" width="18.375" bestFit="1" customWidth="1"/>
    <col min="11269" max="11269" width="13.125" bestFit="1" customWidth="1"/>
    <col min="11270" max="11272" width="13" customWidth="1"/>
    <col min="11273" max="11273" width="15.125" bestFit="1" customWidth="1"/>
    <col min="11279" max="11279" width="11.125" customWidth="1"/>
    <col min="11522" max="11522" width="20" customWidth="1"/>
    <col min="11523" max="11523" width="11" bestFit="1" customWidth="1"/>
    <col min="11524" max="11524" width="18.375" bestFit="1" customWidth="1"/>
    <col min="11525" max="11525" width="13.125" bestFit="1" customWidth="1"/>
    <col min="11526" max="11528" width="13" customWidth="1"/>
    <col min="11529" max="11529" width="15.125" bestFit="1" customWidth="1"/>
    <col min="11535" max="11535" width="11.125" customWidth="1"/>
    <col min="11778" max="11778" width="20" customWidth="1"/>
    <col min="11779" max="11779" width="11" bestFit="1" customWidth="1"/>
    <col min="11780" max="11780" width="18.375" bestFit="1" customWidth="1"/>
    <col min="11781" max="11781" width="13.125" bestFit="1" customWidth="1"/>
    <col min="11782" max="11784" width="13" customWidth="1"/>
    <col min="11785" max="11785" width="15.125" bestFit="1" customWidth="1"/>
    <col min="11791" max="11791" width="11.125" customWidth="1"/>
    <col min="12034" max="12034" width="20" customWidth="1"/>
    <col min="12035" max="12035" width="11" bestFit="1" customWidth="1"/>
    <col min="12036" max="12036" width="18.375" bestFit="1" customWidth="1"/>
    <col min="12037" max="12037" width="13.125" bestFit="1" customWidth="1"/>
    <col min="12038" max="12040" width="13" customWidth="1"/>
    <col min="12041" max="12041" width="15.125" bestFit="1" customWidth="1"/>
    <col min="12047" max="12047" width="11.125" customWidth="1"/>
    <col min="12290" max="12290" width="20" customWidth="1"/>
    <col min="12291" max="12291" width="11" bestFit="1" customWidth="1"/>
    <col min="12292" max="12292" width="18.375" bestFit="1" customWidth="1"/>
    <col min="12293" max="12293" width="13.125" bestFit="1" customWidth="1"/>
    <col min="12294" max="12296" width="13" customWidth="1"/>
    <col min="12297" max="12297" width="15.125" bestFit="1" customWidth="1"/>
    <col min="12303" max="12303" width="11.125" customWidth="1"/>
    <col min="12546" max="12546" width="20" customWidth="1"/>
    <col min="12547" max="12547" width="11" bestFit="1" customWidth="1"/>
    <col min="12548" max="12548" width="18.375" bestFit="1" customWidth="1"/>
    <col min="12549" max="12549" width="13.125" bestFit="1" customWidth="1"/>
    <col min="12550" max="12552" width="13" customWidth="1"/>
    <col min="12553" max="12553" width="15.125" bestFit="1" customWidth="1"/>
    <col min="12559" max="12559" width="11.125" customWidth="1"/>
    <col min="12802" max="12802" width="20" customWidth="1"/>
    <col min="12803" max="12803" width="11" bestFit="1" customWidth="1"/>
    <col min="12804" max="12804" width="18.375" bestFit="1" customWidth="1"/>
    <col min="12805" max="12805" width="13.125" bestFit="1" customWidth="1"/>
    <col min="12806" max="12808" width="13" customWidth="1"/>
    <col min="12809" max="12809" width="15.125" bestFit="1" customWidth="1"/>
    <col min="12815" max="12815" width="11.125" customWidth="1"/>
    <col min="13058" max="13058" width="20" customWidth="1"/>
    <col min="13059" max="13059" width="11" bestFit="1" customWidth="1"/>
    <col min="13060" max="13060" width="18.375" bestFit="1" customWidth="1"/>
    <col min="13061" max="13061" width="13.125" bestFit="1" customWidth="1"/>
    <col min="13062" max="13064" width="13" customWidth="1"/>
    <col min="13065" max="13065" width="15.125" bestFit="1" customWidth="1"/>
    <col min="13071" max="13071" width="11.125" customWidth="1"/>
    <col min="13314" max="13314" width="20" customWidth="1"/>
    <col min="13315" max="13315" width="11" bestFit="1" customWidth="1"/>
    <col min="13316" max="13316" width="18.375" bestFit="1" customWidth="1"/>
    <col min="13317" max="13317" width="13.125" bestFit="1" customWidth="1"/>
    <col min="13318" max="13320" width="13" customWidth="1"/>
    <col min="13321" max="13321" width="15.125" bestFit="1" customWidth="1"/>
    <col min="13327" max="13327" width="11.125" customWidth="1"/>
    <col min="13570" max="13570" width="20" customWidth="1"/>
    <col min="13571" max="13571" width="11" bestFit="1" customWidth="1"/>
    <col min="13572" max="13572" width="18.375" bestFit="1" customWidth="1"/>
    <col min="13573" max="13573" width="13.125" bestFit="1" customWidth="1"/>
    <col min="13574" max="13576" width="13" customWidth="1"/>
    <col min="13577" max="13577" width="15.125" bestFit="1" customWidth="1"/>
    <col min="13583" max="13583" width="11.125" customWidth="1"/>
    <col min="13826" max="13826" width="20" customWidth="1"/>
    <col min="13827" max="13827" width="11" bestFit="1" customWidth="1"/>
    <col min="13828" max="13828" width="18.375" bestFit="1" customWidth="1"/>
    <col min="13829" max="13829" width="13.125" bestFit="1" customWidth="1"/>
    <col min="13830" max="13832" width="13" customWidth="1"/>
    <col min="13833" max="13833" width="15.125" bestFit="1" customWidth="1"/>
    <col min="13839" max="13839" width="11.125" customWidth="1"/>
    <col min="14082" max="14082" width="20" customWidth="1"/>
    <col min="14083" max="14083" width="11" bestFit="1" customWidth="1"/>
    <col min="14084" max="14084" width="18.375" bestFit="1" customWidth="1"/>
    <col min="14085" max="14085" width="13.125" bestFit="1" customWidth="1"/>
    <col min="14086" max="14088" width="13" customWidth="1"/>
    <col min="14089" max="14089" width="15.125" bestFit="1" customWidth="1"/>
    <col min="14095" max="14095" width="11.125" customWidth="1"/>
    <col min="14338" max="14338" width="20" customWidth="1"/>
    <col min="14339" max="14339" width="11" bestFit="1" customWidth="1"/>
    <col min="14340" max="14340" width="18.375" bestFit="1" customWidth="1"/>
    <col min="14341" max="14341" width="13.125" bestFit="1" customWidth="1"/>
    <col min="14342" max="14344" width="13" customWidth="1"/>
    <col min="14345" max="14345" width="15.125" bestFit="1" customWidth="1"/>
    <col min="14351" max="14351" width="11.125" customWidth="1"/>
    <col min="14594" max="14594" width="20" customWidth="1"/>
    <col min="14595" max="14595" width="11" bestFit="1" customWidth="1"/>
    <col min="14596" max="14596" width="18.375" bestFit="1" customWidth="1"/>
    <col min="14597" max="14597" width="13.125" bestFit="1" customWidth="1"/>
    <col min="14598" max="14600" width="13" customWidth="1"/>
    <col min="14601" max="14601" width="15.125" bestFit="1" customWidth="1"/>
    <col min="14607" max="14607" width="11.125" customWidth="1"/>
    <col min="14850" max="14850" width="20" customWidth="1"/>
    <col min="14851" max="14851" width="11" bestFit="1" customWidth="1"/>
    <col min="14852" max="14852" width="18.375" bestFit="1" customWidth="1"/>
    <col min="14853" max="14853" width="13.125" bestFit="1" customWidth="1"/>
    <col min="14854" max="14856" width="13" customWidth="1"/>
    <col min="14857" max="14857" width="15.125" bestFit="1" customWidth="1"/>
    <col min="14863" max="14863" width="11.125" customWidth="1"/>
    <col min="15106" max="15106" width="20" customWidth="1"/>
    <col min="15107" max="15107" width="11" bestFit="1" customWidth="1"/>
    <col min="15108" max="15108" width="18.375" bestFit="1" customWidth="1"/>
    <col min="15109" max="15109" width="13.125" bestFit="1" customWidth="1"/>
    <col min="15110" max="15112" width="13" customWidth="1"/>
    <col min="15113" max="15113" width="15.125" bestFit="1" customWidth="1"/>
    <col min="15119" max="15119" width="11.125" customWidth="1"/>
    <col min="15362" max="15362" width="20" customWidth="1"/>
    <col min="15363" max="15363" width="11" bestFit="1" customWidth="1"/>
    <col min="15364" max="15364" width="18.375" bestFit="1" customWidth="1"/>
    <col min="15365" max="15365" width="13.125" bestFit="1" customWidth="1"/>
    <col min="15366" max="15368" width="13" customWidth="1"/>
    <col min="15369" max="15369" width="15.125" bestFit="1" customWidth="1"/>
    <col min="15375" max="15375" width="11.125" customWidth="1"/>
    <col min="15618" max="15618" width="20" customWidth="1"/>
    <col min="15619" max="15619" width="11" bestFit="1" customWidth="1"/>
    <col min="15620" max="15620" width="18.375" bestFit="1" customWidth="1"/>
    <col min="15621" max="15621" width="13.125" bestFit="1" customWidth="1"/>
    <col min="15622" max="15624" width="13" customWidth="1"/>
    <col min="15625" max="15625" width="15.125" bestFit="1" customWidth="1"/>
    <col min="15631" max="15631" width="11.125" customWidth="1"/>
    <col min="15874" max="15874" width="20" customWidth="1"/>
    <col min="15875" max="15875" width="11" bestFit="1" customWidth="1"/>
    <col min="15876" max="15876" width="18.375" bestFit="1" customWidth="1"/>
    <col min="15877" max="15877" width="13.125" bestFit="1" customWidth="1"/>
    <col min="15878" max="15880" width="13" customWidth="1"/>
    <col min="15881" max="15881" width="15.125" bestFit="1" customWidth="1"/>
    <col min="15887" max="15887" width="11.125" customWidth="1"/>
    <col min="16130" max="16130" width="20" customWidth="1"/>
    <col min="16131" max="16131" width="11" bestFit="1" customWidth="1"/>
    <col min="16132" max="16132" width="18.375" bestFit="1" customWidth="1"/>
    <col min="16133" max="16133" width="13.125" bestFit="1" customWidth="1"/>
    <col min="16134" max="16136" width="13" customWidth="1"/>
    <col min="16137" max="16137" width="15.125" bestFit="1" customWidth="1"/>
    <col min="16143" max="16143" width="11.125" customWidth="1"/>
  </cols>
  <sheetData>
    <row r="1" spans="1:15">
      <c r="A1" t="s">
        <v>0</v>
      </c>
      <c r="B1" s="1" t="e">
        <f>#REF!</f>
        <v>#REF!</v>
      </c>
      <c r="I1" t="s">
        <v>1</v>
      </c>
    </row>
    <row r="2" spans="1:15" s="42" customFormat="1" ht="51" customHeight="1">
      <c r="B2" s="46"/>
      <c r="E2" s="813" t="s">
        <v>27</v>
      </c>
      <c r="F2" s="813"/>
      <c r="G2" s="814"/>
      <c r="H2" s="5">
        <f>SUMIF(E8:E357,"PPS",H8:H357)</f>
        <v>84344</v>
      </c>
      <c r="I2" s="6"/>
      <c r="J2" s="3"/>
      <c r="K2" s="47"/>
      <c r="L2" s="47"/>
      <c r="O2"/>
    </row>
    <row r="3" spans="1:15" s="42" customFormat="1" ht="41.25" customHeight="1">
      <c r="B3" s="2"/>
      <c r="E3" s="815" t="s">
        <v>28</v>
      </c>
      <c r="F3" s="815"/>
      <c r="G3" s="816"/>
      <c r="H3" s="5">
        <f>O7</f>
        <v>115865</v>
      </c>
      <c r="I3" s="6"/>
      <c r="J3" s="2"/>
      <c r="K3" s="47"/>
      <c r="L3" s="47"/>
      <c r="O3"/>
    </row>
    <row r="4" spans="1:15" s="42" customFormat="1" ht="60" customHeight="1">
      <c r="B4" s="2"/>
      <c r="E4" s="817" t="s">
        <v>1661</v>
      </c>
      <c r="F4" s="817"/>
      <c r="G4" s="817"/>
      <c r="H4" s="48">
        <f>H3/I7</f>
        <v>0.76646512489415752</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115865</v>
      </c>
      <c r="I7" s="23">
        <f>SUM(I8:I357)</f>
        <v>151168</v>
      </c>
      <c r="J7" s="24">
        <f>H7/I7</f>
        <v>0.76646512489415752</v>
      </c>
      <c r="K7" s="51"/>
      <c r="L7" s="51"/>
      <c r="M7" s="742"/>
      <c r="N7" s="742"/>
      <c r="O7" s="743">
        <f>SUM(O8:O357)</f>
        <v>115865</v>
      </c>
    </row>
    <row r="8" spans="1:15" ht="14.25" thickTop="1">
      <c r="A8">
        <v>1</v>
      </c>
      <c r="B8" s="37" t="s">
        <v>1641</v>
      </c>
      <c r="C8" s="35" t="s">
        <v>727</v>
      </c>
      <c r="D8" s="35" t="s">
        <v>1642</v>
      </c>
      <c r="E8" s="28" t="s">
        <v>54</v>
      </c>
      <c r="F8" s="634" t="s">
        <v>1662</v>
      </c>
      <c r="G8" s="81" t="s">
        <v>1663</v>
      </c>
      <c r="H8" s="82">
        <v>84344</v>
      </c>
      <c r="I8" s="83">
        <v>119647</v>
      </c>
      <c r="J8" s="55">
        <v>0.70499999999999996</v>
      </c>
      <c r="K8" s="744">
        <v>1750</v>
      </c>
      <c r="L8" s="744">
        <v>6556600</v>
      </c>
      <c r="M8" s="89" t="s">
        <v>1664</v>
      </c>
      <c r="N8" s="89" t="s">
        <v>1665</v>
      </c>
      <c r="O8" s="373">
        <v>84344</v>
      </c>
    </row>
    <row r="9" spans="1:15" ht="96">
      <c r="A9">
        <v>2</v>
      </c>
      <c r="B9" s="37" t="s">
        <v>1651</v>
      </c>
      <c r="C9" s="35" t="s">
        <v>719</v>
      </c>
      <c r="D9" s="35" t="s">
        <v>1196</v>
      </c>
      <c r="E9" s="28" t="s">
        <v>78</v>
      </c>
      <c r="F9" s="634" t="s">
        <v>1666</v>
      </c>
      <c r="G9" s="81">
        <v>1</v>
      </c>
      <c r="H9" s="82">
        <v>4543</v>
      </c>
      <c r="I9" s="83">
        <v>4543</v>
      </c>
      <c r="J9" s="55">
        <f t="shared" ref="J9:J72" si="0">H9/I9</f>
        <v>1</v>
      </c>
      <c r="K9" s="741" t="s">
        <v>1652</v>
      </c>
      <c r="L9" s="585"/>
      <c r="M9" s="866"/>
      <c r="N9" s="868"/>
      <c r="O9" s="675">
        <f t="shared" ref="O9:O15" si="1">IF(ISBLANK(I9),"",H9)</f>
        <v>4543</v>
      </c>
    </row>
    <row r="10" spans="1:15">
      <c r="A10">
        <v>3</v>
      </c>
      <c r="B10" s="37" t="s">
        <v>1651</v>
      </c>
      <c r="C10" s="35" t="s">
        <v>719</v>
      </c>
      <c r="D10" s="35" t="s">
        <v>1196</v>
      </c>
      <c r="E10" s="28" t="s">
        <v>78</v>
      </c>
      <c r="F10" s="634" t="s">
        <v>1666</v>
      </c>
      <c r="G10" s="81">
        <v>1</v>
      </c>
      <c r="H10" s="29">
        <v>71</v>
      </c>
      <c r="I10" s="30">
        <v>71</v>
      </c>
      <c r="J10" s="9">
        <f t="shared" si="0"/>
        <v>1</v>
      </c>
      <c r="K10" s="18">
        <v>6</v>
      </c>
      <c r="L10" s="18"/>
      <c r="M10" s="866"/>
      <c r="N10" s="868"/>
      <c r="O10" s="5">
        <f t="shared" si="1"/>
        <v>71</v>
      </c>
    </row>
    <row r="11" spans="1:15">
      <c r="A11">
        <v>4</v>
      </c>
      <c r="B11" s="37" t="s">
        <v>1651</v>
      </c>
      <c r="C11" s="35" t="s">
        <v>719</v>
      </c>
      <c r="D11" s="35" t="s">
        <v>1196</v>
      </c>
      <c r="E11" s="28" t="s">
        <v>78</v>
      </c>
      <c r="F11" s="634" t="s">
        <v>1666</v>
      </c>
      <c r="G11" s="81">
        <v>1</v>
      </c>
      <c r="H11" s="60">
        <v>244</v>
      </c>
      <c r="I11" s="30">
        <v>244</v>
      </c>
      <c r="J11" s="9">
        <f t="shared" si="0"/>
        <v>1</v>
      </c>
      <c r="K11" s="18">
        <v>38</v>
      </c>
      <c r="L11" s="18"/>
      <c r="M11" s="866"/>
      <c r="N11" s="868"/>
      <c r="O11" s="5">
        <f t="shared" si="1"/>
        <v>244</v>
      </c>
    </row>
    <row r="12" spans="1:15">
      <c r="A12">
        <v>5</v>
      </c>
      <c r="B12" s="37" t="s">
        <v>1651</v>
      </c>
      <c r="C12" s="35" t="s">
        <v>719</v>
      </c>
      <c r="D12" s="35" t="s">
        <v>1196</v>
      </c>
      <c r="E12" s="28" t="s">
        <v>78</v>
      </c>
      <c r="F12" s="634" t="s">
        <v>1666</v>
      </c>
      <c r="G12" s="81">
        <v>1</v>
      </c>
      <c r="H12" s="64">
        <v>64</v>
      </c>
      <c r="I12" s="30">
        <v>64</v>
      </c>
      <c r="J12" s="9">
        <f t="shared" si="0"/>
        <v>1</v>
      </c>
      <c r="K12" s="18">
        <v>2</v>
      </c>
      <c r="L12" s="18"/>
      <c r="M12" s="866"/>
      <c r="N12" s="868"/>
      <c r="O12" s="5">
        <f t="shared" si="1"/>
        <v>64</v>
      </c>
    </row>
    <row r="13" spans="1:15">
      <c r="A13" s="42">
        <v>6</v>
      </c>
      <c r="B13" s="37" t="s">
        <v>1651</v>
      </c>
      <c r="C13" s="35" t="s">
        <v>719</v>
      </c>
      <c r="D13" s="35" t="s">
        <v>1196</v>
      </c>
      <c r="E13" s="28" t="s">
        <v>78</v>
      </c>
      <c r="F13" s="634" t="s">
        <v>1666</v>
      </c>
      <c r="G13" s="81">
        <v>1</v>
      </c>
      <c r="H13" s="66">
        <v>3431</v>
      </c>
      <c r="I13" s="30">
        <v>3431</v>
      </c>
      <c r="J13" s="9">
        <f t="shared" si="0"/>
        <v>1</v>
      </c>
      <c r="K13" s="18">
        <v>80</v>
      </c>
      <c r="L13" s="18"/>
      <c r="M13" s="866"/>
      <c r="N13" s="868"/>
      <c r="O13" s="5">
        <f t="shared" si="1"/>
        <v>3431</v>
      </c>
    </row>
    <row r="14" spans="1:15">
      <c r="A14" s="42">
        <v>7</v>
      </c>
      <c r="B14" s="37" t="s">
        <v>1651</v>
      </c>
      <c r="C14" s="35" t="s">
        <v>719</v>
      </c>
      <c r="D14" s="35" t="s">
        <v>1196</v>
      </c>
      <c r="E14" s="28" t="s">
        <v>78</v>
      </c>
      <c r="F14" s="634" t="s">
        <v>1666</v>
      </c>
      <c r="G14" s="81">
        <v>1</v>
      </c>
      <c r="H14" s="67">
        <v>81</v>
      </c>
      <c r="I14" s="68">
        <v>81</v>
      </c>
      <c r="J14" s="43">
        <f t="shared" si="0"/>
        <v>1</v>
      </c>
      <c r="K14" s="20" t="s">
        <v>1667</v>
      </c>
      <c r="L14" s="20"/>
      <c r="M14" s="867"/>
      <c r="N14" s="869"/>
      <c r="O14" s="5">
        <f t="shared" si="1"/>
        <v>81</v>
      </c>
    </row>
    <row r="15" spans="1:15">
      <c r="A15">
        <v>8</v>
      </c>
      <c r="B15" s="65" t="s">
        <v>1668</v>
      </c>
      <c r="C15" s="17" t="s">
        <v>1669</v>
      </c>
      <c r="D15" s="17" t="s">
        <v>1670</v>
      </c>
      <c r="E15" s="28" t="s">
        <v>78</v>
      </c>
      <c r="F15" s="17" t="s">
        <v>1666</v>
      </c>
      <c r="G15" s="19">
        <v>1</v>
      </c>
      <c r="H15" s="67">
        <v>23087</v>
      </c>
      <c r="I15" s="30">
        <v>23087</v>
      </c>
      <c r="J15" s="43">
        <f t="shared" si="0"/>
        <v>1</v>
      </c>
      <c r="K15" s="20" t="s">
        <v>1667</v>
      </c>
      <c r="L15" s="20"/>
      <c r="M15" s="17"/>
      <c r="N15" s="17"/>
      <c r="O15" s="32">
        <f t="shared" si="1"/>
        <v>23087</v>
      </c>
    </row>
    <row r="16" spans="1:15">
      <c r="A16">
        <v>9</v>
      </c>
      <c r="B16" s="65"/>
      <c r="C16" s="17"/>
      <c r="D16" s="19"/>
      <c r="E16" s="28"/>
      <c r="F16" s="17"/>
      <c r="G16" s="19"/>
      <c r="H16" s="66"/>
      <c r="I16" s="30"/>
      <c r="J16" s="43" t="e">
        <f t="shared" si="0"/>
        <v>#DIV/0!</v>
      </c>
      <c r="K16" s="20"/>
      <c r="L16" s="20"/>
      <c r="M16" s="17"/>
      <c r="N16" s="17"/>
      <c r="O16" s="17" t="str">
        <f>IF(ISBLANK(I16),"",H16)</f>
        <v/>
      </c>
    </row>
    <row r="17" spans="1:15">
      <c r="A17">
        <v>10</v>
      </c>
      <c r="B17" s="65"/>
      <c r="C17" s="17"/>
      <c r="D17" s="19"/>
      <c r="E17" s="28"/>
      <c r="F17" s="17"/>
      <c r="G17" s="19"/>
      <c r="H17" s="67"/>
      <c r="I17" s="30"/>
      <c r="J17" s="43" t="e">
        <f t="shared" si="0"/>
        <v>#DIV/0!</v>
      </c>
      <c r="K17" s="18"/>
      <c r="L17" s="18"/>
      <c r="M17" s="17"/>
      <c r="N17" s="17"/>
      <c r="O17" s="17" t="str">
        <f>IF(ISBLANK(I17),"",H17)</f>
        <v/>
      </c>
    </row>
    <row r="18" spans="1:15">
      <c r="A18" s="42">
        <v>11</v>
      </c>
      <c r="B18" s="65"/>
      <c r="C18" s="17"/>
      <c r="D18" s="19"/>
      <c r="E18" s="28"/>
      <c r="F18" s="17"/>
      <c r="G18" s="19"/>
      <c r="H18" s="66"/>
      <c r="I18" s="30"/>
      <c r="J18" s="9" t="e">
        <f t="shared" si="0"/>
        <v>#DIV/0!</v>
      </c>
      <c r="K18" s="18"/>
      <c r="L18" s="18"/>
      <c r="M18" s="17"/>
      <c r="N18" s="17"/>
      <c r="O18" s="17" t="str">
        <f>IF(ISBLANK(I18),"",H18)</f>
        <v/>
      </c>
    </row>
    <row r="19" spans="1:15">
      <c r="A19" s="42">
        <v>12</v>
      </c>
      <c r="B19" s="65"/>
      <c r="C19" s="17"/>
      <c r="D19" s="19"/>
      <c r="E19" s="28"/>
      <c r="F19" s="17"/>
      <c r="G19" s="19"/>
      <c r="H19" s="67"/>
      <c r="I19" s="30"/>
      <c r="J19" s="43" t="e">
        <f t="shared" si="0"/>
        <v>#DIV/0!</v>
      </c>
      <c r="K19" s="18"/>
      <c r="L19" s="18"/>
      <c r="M19" s="17"/>
      <c r="N19" s="17"/>
      <c r="O19" s="17" t="str">
        <f>IF(ISBLANK(I19),"",H19)</f>
        <v/>
      </c>
    </row>
    <row r="20" spans="1:15">
      <c r="A20">
        <v>13</v>
      </c>
      <c r="B20" s="69"/>
      <c r="C20" s="17"/>
      <c r="D20" s="17"/>
      <c r="E20" s="28"/>
      <c r="F20" s="17"/>
      <c r="G20" s="19"/>
      <c r="H20" s="66"/>
      <c r="I20" s="30"/>
      <c r="J20" s="43" t="e">
        <f t="shared" si="0"/>
        <v>#DIV/0!</v>
      </c>
      <c r="K20" s="18"/>
      <c r="L20" s="18"/>
      <c r="M20" s="17"/>
      <c r="N20" s="17"/>
      <c r="O20" s="17" t="str">
        <f>IF(ISBLANK(I20),"",H20)</f>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ref="J73:J310" si="2">H73/I73</f>
        <v>#DIV/0!</v>
      </c>
      <c r="K73" s="18"/>
      <c r="L73" s="18"/>
      <c r="M73" s="17"/>
      <c r="N73" s="17"/>
      <c r="O73" s="17"/>
    </row>
    <row r="74" spans="1:15">
      <c r="A74" s="42">
        <v>67</v>
      </c>
      <c r="B74" s="17"/>
      <c r="C74" s="17"/>
      <c r="D74" s="17"/>
      <c r="E74" s="28"/>
      <c r="F74" s="28"/>
      <c r="G74" s="19"/>
      <c r="H74" s="33"/>
      <c r="I74" s="30"/>
      <c r="J74" s="43" t="e">
        <f t="shared" si="2"/>
        <v>#DIV/0!</v>
      </c>
      <c r="K74" s="18"/>
      <c r="L74" s="18"/>
      <c r="M74" s="17"/>
      <c r="N74" s="17"/>
      <c r="O74" s="17"/>
    </row>
    <row r="75" spans="1:15">
      <c r="A75">
        <v>68</v>
      </c>
      <c r="B75" s="17"/>
      <c r="C75" s="17"/>
      <c r="D75" s="17"/>
      <c r="E75" s="28"/>
      <c r="F75" s="28"/>
      <c r="G75" s="19"/>
      <c r="H75" s="33"/>
      <c r="I75" s="30"/>
      <c r="J75" s="9" t="e">
        <f t="shared" si="2"/>
        <v>#DIV/0!</v>
      </c>
      <c r="K75" s="18"/>
      <c r="L75" s="18"/>
      <c r="M75" s="17"/>
      <c r="N75" s="17"/>
      <c r="O75" s="17"/>
    </row>
    <row r="76" spans="1:15">
      <c r="A76">
        <v>69</v>
      </c>
      <c r="B76" s="17"/>
      <c r="C76" s="17"/>
      <c r="D76" s="17"/>
      <c r="E76" s="28"/>
      <c r="F76" s="28"/>
      <c r="G76" s="19"/>
      <c r="H76" s="33"/>
      <c r="I76" s="30"/>
      <c r="J76" s="43" t="e">
        <f t="shared" si="2"/>
        <v>#DIV/0!</v>
      </c>
      <c r="K76" s="18"/>
      <c r="L76" s="18"/>
      <c r="M76" s="17"/>
      <c r="N76" s="17"/>
      <c r="O76" s="17"/>
    </row>
    <row r="77" spans="1:15">
      <c r="A77">
        <v>70</v>
      </c>
      <c r="B77" s="17"/>
      <c r="C77" s="17"/>
      <c r="D77" s="17"/>
      <c r="E77" s="28"/>
      <c r="F77" s="28"/>
      <c r="G77" s="19"/>
      <c r="H77" s="33"/>
      <c r="I77" s="30"/>
      <c r="J77" s="43" t="e">
        <f t="shared" si="2"/>
        <v>#DIV/0!</v>
      </c>
      <c r="K77" s="18"/>
      <c r="L77" s="18"/>
      <c r="M77" s="17"/>
      <c r="N77" s="17"/>
      <c r="O77" s="17"/>
    </row>
    <row r="78" spans="1:15">
      <c r="A78" s="42">
        <v>71</v>
      </c>
      <c r="B78" s="17"/>
      <c r="C78" s="17"/>
      <c r="D78" s="17"/>
      <c r="E78" s="28"/>
      <c r="F78" s="28"/>
      <c r="G78" s="19"/>
      <c r="H78" s="33"/>
      <c r="I78" s="30"/>
      <c r="J78" s="9" t="e">
        <f t="shared" si="2"/>
        <v>#DIV/0!</v>
      </c>
      <c r="K78" s="18"/>
      <c r="L78" s="18"/>
      <c r="M78" s="17"/>
      <c r="N78" s="17"/>
      <c r="O78" s="17"/>
    </row>
    <row r="79" spans="1:15">
      <c r="A79" s="42">
        <v>72</v>
      </c>
      <c r="B79" s="17"/>
      <c r="C79" s="17"/>
      <c r="D79" s="17"/>
      <c r="E79" s="28"/>
      <c r="F79" s="28"/>
      <c r="G79" s="19"/>
      <c r="H79" s="33"/>
      <c r="I79" s="30"/>
      <c r="J79" s="43" t="e">
        <f t="shared" si="2"/>
        <v>#DIV/0!</v>
      </c>
      <c r="K79" s="18"/>
      <c r="L79" s="18"/>
      <c r="M79" s="17"/>
      <c r="N79" s="17"/>
      <c r="O79" s="17"/>
    </row>
    <row r="80" spans="1:15">
      <c r="A80">
        <v>73</v>
      </c>
      <c r="B80" s="17"/>
      <c r="C80" s="17"/>
      <c r="D80" s="17"/>
      <c r="E80" s="28"/>
      <c r="F80" s="28"/>
      <c r="G80" s="19"/>
      <c r="H80" s="33"/>
      <c r="I80" s="30"/>
      <c r="J80" s="43" t="e">
        <f t="shared" si="2"/>
        <v>#DIV/0!</v>
      </c>
      <c r="K80" s="18"/>
      <c r="L80" s="18"/>
      <c r="M80" s="17"/>
      <c r="N80" s="17"/>
      <c r="O80" s="17"/>
    </row>
    <row r="81" spans="1:15">
      <c r="A81">
        <v>74</v>
      </c>
      <c r="B81" s="17"/>
      <c r="C81" s="17"/>
      <c r="D81" s="17"/>
      <c r="E81" s="28"/>
      <c r="F81" s="28"/>
      <c r="G81" s="19"/>
      <c r="H81" s="33"/>
      <c r="I81" s="30"/>
      <c r="J81" s="9" t="e">
        <f t="shared" si="2"/>
        <v>#DIV/0!</v>
      </c>
      <c r="K81" s="18"/>
      <c r="L81" s="18"/>
      <c r="M81" s="17"/>
      <c r="N81" s="17"/>
      <c r="O81" s="17"/>
    </row>
    <row r="82" spans="1:15">
      <c r="A82">
        <v>75</v>
      </c>
      <c r="B82" s="17"/>
      <c r="C82" s="17"/>
      <c r="D82" s="17"/>
      <c r="E82" s="28"/>
      <c r="F82" s="28"/>
      <c r="G82" s="19"/>
      <c r="H82" s="33"/>
      <c r="I82" s="30"/>
      <c r="J82" s="43" t="e">
        <f t="shared" si="2"/>
        <v>#DIV/0!</v>
      </c>
      <c r="K82" s="18"/>
      <c r="L82" s="18"/>
      <c r="M82" s="17"/>
      <c r="N82" s="17"/>
      <c r="O82" s="17"/>
    </row>
    <row r="83" spans="1:15">
      <c r="A83" s="42">
        <v>76</v>
      </c>
      <c r="B83" s="17"/>
      <c r="C83" s="17"/>
      <c r="D83" s="17"/>
      <c r="E83" s="28"/>
      <c r="F83" s="28"/>
      <c r="G83" s="19"/>
      <c r="H83" s="33"/>
      <c r="I83" s="30"/>
      <c r="J83" s="43" t="e">
        <f t="shared" si="2"/>
        <v>#DIV/0!</v>
      </c>
      <c r="K83" s="18"/>
      <c r="L83" s="18"/>
      <c r="M83" s="17"/>
      <c r="N83" s="17"/>
      <c r="O83" s="17"/>
    </row>
    <row r="84" spans="1:15">
      <c r="A84" s="42">
        <v>77</v>
      </c>
      <c r="B84" s="17"/>
      <c r="C84" s="17"/>
      <c r="D84" s="17"/>
      <c r="E84" s="28"/>
      <c r="F84" s="28"/>
      <c r="G84" s="19"/>
      <c r="H84" s="33"/>
      <c r="I84" s="30"/>
      <c r="J84" s="9" t="e">
        <f t="shared" si="2"/>
        <v>#DIV/0!</v>
      </c>
      <c r="K84" s="18"/>
      <c r="L84" s="18"/>
      <c r="M84" s="17"/>
      <c r="N84" s="17"/>
      <c r="O84" s="17"/>
    </row>
    <row r="85" spans="1:15">
      <c r="A85">
        <v>78</v>
      </c>
      <c r="B85" s="17"/>
      <c r="C85" s="17"/>
      <c r="D85" s="17"/>
      <c r="E85" s="28"/>
      <c r="F85" s="28"/>
      <c r="G85" s="19"/>
      <c r="H85" s="33"/>
      <c r="I85" s="30"/>
      <c r="J85" s="43" t="e">
        <f t="shared" si="2"/>
        <v>#DIV/0!</v>
      </c>
      <c r="K85" s="18"/>
      <c r="L85" s="18"/>
      <c r="M85" s="17"/>
      <c r="N85" s="17"/>
      <c r="O85" s="17"/>
    </row>
    <row r="86" spans="1:15">
      <c r="A86">
        <v>79</v>
      </c>
      <c r="B86" s="17"/>
      <c r="C86" s="17"/>
      <c r="D86" s="17"/>
      <c r="E86" s="28"/>
      <c r="F86" s="28"/>
      <c r="G86" s="19"/>
      <c r="H86" s="33"/>
      <c r="I86" s="30"/>
      <c r="J86" s="43" t="e">
        <f t="shared" si="2"/>
        <v>#DIV/0!</v>
      </c>
      <c r="K86" s="18"/>
      <c r="L86" s="18"/>
      <c r="M86" s="17"/>
      <c r="N86" s="17"/>
      <c r="O86" s="17"/>
    </row>
    <row r="87" spans="1:15">
      <c r="A87">
        <v>80</v>
      </c>
      <c r="B87" s="17"/>
      <c r="C87" s="17"/>
      <c r="D87" s="17"/>
      <c r="E87" s="28"/>
      <c r="F87" s="28"/>
      <c r="G87" s="19"/>
      <c r="H87" s="33"/>
      <c r="I87" s="30"/>
      <c r="J87" s="9" t="e">
        <f t="shared" si="2"/>
        <v>#DIV/0!</v>
      </c>
      <c r="K87" s="18"/>
      <c r="L87" s="18"/>
      <c r="M87" s="17"/>
      <c r="N87" s="17"/>
      <c r="O87" s="17"/>
    </row>
    <row r="88" spans="1:15">
      <c r="A88" s="42">
        <v>81</v>
      </c>
      <c r="B88" s="17"/>
      <c r="C88" s="17"/>
      <c r="D88" s="17"/>
      <c r="E88" s="28"/>
      <c r="F88" s="28"/>
      <c r="G88" s="19"/>
      <c r="H88" s="33"/>
      <c r="I88" s="30"/>
      <c r="J88" s="43" t="e">
        <f t="shared" si="2"/>
        <v>#DIV/0!</v>
      </c>
      <c r="K88" s="18"/>
      <c r="L88" s="18"/>
      <c r="M88" s="17"/>
      <c r="N88" s="17"/>
      <c r="O88" s="17"/>
    </row>
    <row r="89" spans="1:15">
      <c r="A89" s="42">
        <v>82</v>
      </c>
      <c r="B89" s="17"/>
      <c r="C89" s="17"/>
      <c r="D89" s="17"/>
      <c r="E89" s="28"/>
      <c r="F89" s="28"/>
      <c r="G89" s="19"/>
      <c r="H89" s="33"/>
      <c r="I89" s="30"/>
      <c r="J89" s="43" t="e">
        <f t="shared" si="2"/>
        <v>#DIV/0!</v>
      </c>
      <c r="K89" s="18"/>
      <c r="L89" s="18"/>
      <c r="M89" s="17"/>
      <c r="N89" s="17"/>
      <c r="O89" s="17"/>
    </row>
    <row r="90" spans="1:15">
      <c r="A90">
        <v>83</v>
      </c>
      <c r="B90" s="17"/>
      <c r="C90" s="17"/>
      <c r="D90" s="17"/>
      <c r="E90" s="28"/>
      <c r="F90" s="28"/>
      <c r="G90" s="19"/>
      <c r="H90" s="33"/>
      <c r="I90" s="30"/>
      <c r="J90" s="9" t="e">
        <f t="shared" si="2"/>
        <v>#DIV/0!</v>
      </c>
      <c r="K90" s="18"/>
      <c r="L90" s="18"/>
      <c r="M90" s="17"/>
      <c r="N90" s="17"/>
      <c r="O90" s="17"/>
    </row>
    <row r="91" spans="1:15">
      <c r="A91">
        <v>84</v>
      </c>
      <c r="B91" s="17"/>
      <c r="C91" s="17"/>
      <c r="D91" s="17"/>
      <c r="E91" s="28"/>
      <c r="F91" s="28"/>
      <c r="G91" s="19"/>
      <c r="H91" s="33"/>
      <c r="I91" s="30"/>
      <c r="J91" s="43" t="e">
        <f t="shared" si="2"/>
        <v>#DIV/0!</v>
      </c>
      <c r="K91" s="18"/>
      <c r="L91" s="18"/>
      <c r="M91" s="17"/>
      <c r="N91" s="17"/>
      <c r="O91" s="17"/>
    </row>
    <row r="92" spans="1:15">
      <c r="A92">
        <v>85</v>
      </c>
      <c r="B92" s="17"/>
      <c r="C92" s="17"/>
      <c r="D92" s="17"/>
      <c r="E92" s="28"/>
      <c r="F92" s="28"/>
      <c r="G92" s="19"/>
      <c r="H92" s="33"/>
      <c r="I92" s="30"/>
      <c r="J92" s="43" t="e">
        <f t="shared" si="2"/>
        <v>#DIV/0!</v>
      </c>
      <c r="K92" s="18"/>
      <c r="L92" s="18"/>
      <c r="M92" s="17"/>
      <c r="N92" s="17"/>
      <c r="O92" s="17"/>
    </row>
    <row r="93" spans="1:15">
      <c r="A93" s="42">
        <v>86</v>
      </c>
      <c r="B93" s="17"/>
      <c r="C93" s="17"/>
      <c r="D93" s="17"/>
      <c r="E93" s="28"/>
      <c r="F93" s="28"/>
      <c r="G93" s="19"/>
      <c r="H93" s="33"/>
      <c r="I93" s="30"/>
      <c r="J93" s="9" t="e">
        <f t="shared" si="2"/>
        <v>#DIV/0!</v>
      </c>
      <c r="K93" s="18"/>
      <c r="L93" s="18"/>
      <c r="M93" s="17"/>
      <c r="N93" s="17"/>
      <c r="O93" s="17"/>
    </row>
    <row r="94" spans="1:15">
      <c r="A94" s="42">
        <v>87</v>
      </c>
      <c r="B94" s="17"/>
      <c r="C94" s="17"/>
      <c r="D94" s="17"/>
      <c r="E94" s="28"/>
      <c r="F94" s="28"/>
      <c r="G94" s="19"/>
      <c r="H94" s="33"/>
      <c r="I94" s="30"/>
      <c r="J94" s="43" t="e">
        <f t="shared" si="2"/>
        <v>#DIV/0!</v>
      </c>
      <c r="K94" s="18"/>
      <c r="L94" s="18"/>
      <c r="M94" s="17"/>
      <c r="N94" s="17"/>
      <c r="O94" s="17"/>
    </row>
    <row r="95" spans="1:15">
      <c r="A95">
        <v>88</v>
      </c>
      <c r="B95" s="17"/>
      <c r="C95" s="17"/>
      <c r="D95" s="17"/>
      <c r="E95" s="28"/>
      <c r="F95" s="28"/>
      <c r="G95" s="19"/>
      <c r="H95" s="33"/>
      <c r="I95" s="30"/>
      <c r="J95" s="43" t="e">
        <f t="shared" si="2"/>
        <v>#DIV/0!</v>
      </c>
      <c r="K95" s="18"/>
      <c r="L95" s="18"/>
      <c r="M95" s="17"/>
      <c r="N95" s="17"/>
      <c r="O95" s="17"/>
    </row>
    <row r="96" spans="1:15">
      <c r="A96">
        <v>89</v>
      </c>
      <c r="B96" s="17"/>
      <c r="C96" s="17"/>
      <c r="D96" s="17"/>
      <c r="E96" s="28"/>
      <c r="F96" s="28"/>
      <c r="G96" s="19"/>
      <c r="H96" s="33"/>
      <c r="I96" s="30"/>
      <c r="J96" s="9" t="e">
        <f t="shared" si="2"/>
        <v>#DIV/0!</v>
      </c>
      <c r="K96" s="18"/>
      <c r="L96" s="18"/>
      <c r="M96" s="17"/>
      <c r="N96" s="17"/>
      <c r="O96" s="17"/>
    </row>
    <row r="97" spans="1:15">
      <c r="A97">
        <v>90</v>
      </c>
      <c r="B97" s="17"/>
      <c r="C97" s="17"/>
      <c r="D97" s="17"/>
      <c r="E97" s="28"/>
      <c r="F97" s="28"/>
      <c r="G97" s="19"/>
      <c r="H97" s="33"/>
      <c r="I97" s="30"/>
      <c r="J97" s="43" t="e">
        <f t="shared" si="2"/>
        <v>#DIV/0!</v>
      </c>
      <c r="K97" s="18"/>
      <c r="L97" s="18"/>
      <c r="M97" s="17"/>
      <c r="N97" s="17"/>
      <c r="O97" s="17"/>
    </row>
    <row r="98" spans="1:15">
      <c r="A98" s="42">
        <v>91</v>
      </c>
      <c r="B98" s="17"/>
      <c r="C98" s="17"/>
      <c r="D98" s="17"/>
      <c r="E98" s="28"/>
      <c r="F98" s="28"/>
      <c r="G98" s="19"/>
      <c r="H98" s="33"/>
      <c r="I98" s="30"/>
      <c r="J98" s="43" t="e">
        <f t="shared" si="2"/>
        <v>#DIV/0!</v>
      </c>
      <c r="K98" s="18"/>
      <c r="L98" s="18"/>
      <c r="M98" s="17"/>
      <c r="N98" s="17"/>
      <c r="O98" s="17"/>
    </row>
    <row r="99" spans="1:15">
      <c r="A99" s="42">
        <v>92</v>
      </c>
      <c r="B99" s="17"/>
      <c r="C99" s="17"/>
      <c r="D99" s="17"/>
      <c r="E99" s="28"/>
      <c r="F99" s="28"/>
      <c r="G99" s="19"/>
      <c r="H99" s="33"/>
      <c r="I99" s="30"/>
      <c r="J99" s="9" t="e">
        <f t="shared" si="2"/>
        <v>#DIV/0!</v>
      </c>
      <c r="K99" s="18"/>
      <c r="L99" s="18"/>
      <c r="M99" s="17"/>
      <c r="N99" s="17"/>
      <c r="O99" s="17"/>
    </row>
    <row r="100" spans="1:15">
      <c r="A100">
        <v>93</v>
      </c>
      <c r="B100" s="17"/>
      <c r="C100" s="17"/>
      <c r="D100" s="17"/>
      <c r="E100" s="28"/>
      <c r="F100" s="28"/>
      <c r="G100" s="19"/>
      <c r="H100" s="33"/>
      <c r="I100" s="30"/>
      <c r="J100" s="43" t="e">
        <f t="shared" si="2"/>
        <v>#DIV/0!</v>
      </c>
      <c r="K100" s="18"/>
      <c r="L100" s="18"/>
      <c r="M100" s="17"/>
      <c r="N100" s="17"/>
      <c r="O100" s="17"/>
    </row>
    <row r="101" spans="1:15">
      <c r="A101">
        <v>94</v>
      </c>
      <c r="B101" s="17"/>
      <c r="C101" s="17"/>
      <c r="D101" s="17"/>
      <c r="E101" s="28"/>
      <c r="F101" s="28"/>
      <c r="G101" s="19"/>
      <c r="H101" s="33"/>
      <c r="I101" s="30"/>
      <c r="J101" s="43" t="e">
        <f t="shared" si="2"/>
        <v>#DIV/0!</v>
      </c>
      <c r="K101" s="18"/>
      <c r="L101" s="18"/>
      <c r="M101" s="17"/>
      <c r="N101" s="17"/>
      <c r="O101" s="17"/>
    </row>
    <row r="102" spans="1:15">
      <c r="A102">
        <v>95</v>
      </c>
      <c r="B102" s="17"/>
      <c r="C102" s="17"/>
      <c r="D102" s="17"/>
      <c r="E102" s="28"/>
      <c r="F102" s="28"/>
      <c r="G102" s="19"/>
      <c r="H102" s="33"/>
      <c r="I102" s="30"/>
      <c r="J102" s="9" t="e">
        <f t="shared" si="2"/>
        <v>#DIV/0!</v>
      </c>
      <c r="K102" s="18"/>
      <c r="L102" s="18"/>
      <c r="M102" s="17"/>
      <c r="N102" s="17"/>
      <c r="O102" s="17"/>
    </row>
    <row r="103" spans="1:15">
      <c r="A103" s="42">
        <v>96</v>
      </c>
      <c r="B103" s="17"/>
      <c r="C103" s="17"/>
      <c r="D103" s="17"/>
      <c r="E103" s="28"/>
      <c r="F103" s="28"/>
      <c r="G103" s="19"/>
      <c r="H103" s="33"/>
      <c r="I103" s="30"/>
      <c r="J103" s="43" t="e">
        <f t="shared" si="2"/>
        <v>#DIV/0!</v>
      </c>
      <c r="K103" s="18"/>
      <c r="L103" s="18"/>
      <c r="M103" s="17"/>
      <c r="N103" s="17"/>
      <c r="O103" s="17"/>
    </row>
    <row r="104" spans="1:15">
      <c r="A104" s="42">
        <v>97</v>
      </c>
      <c r="B104" s="17"/>
      <c r="C104" s="17"/>
      <c r="D104" s="17"/>
      <c r="E104" s="28"/>
      <c r="F104" s="28"/>
      <c r="G104" s="19"/>
      <c r="H104" s="33"/>
      <c r="I104" s="30"/>
      <c r="J104" s="43" t="e">
        <f t="shared" si="2"/>
        <v>#DIV/0!</v>
      </c>
      <c r="K104" s="18"/>
      <c r="L104" s="18"/>
      <c r="M104" s="17"/>
      <c r="N104" s="17"/>
      <c r="O104" s="17"/>
    </row>
    <row r="105" spans="1:15">
      <c r="A105">
        <v>98</v>
      </c>
      <c r="B105" s="17"/>
      <c r="C105" s="17"/>
      <c r="D105" s="17"/>
      <c r="E105" s="28"/>
      <c r="F105" s="28"/>
      <c r="G105" s="19"/>
      <c r="H105" s="33"/>
      <c r="I105" s="30"/>
      <c r="J105" s="9" t="e">
        <f t="shared" si="2"/>
        <v>#DIV/0!</v>
      </c>
      <c r="K105" s="18"/>
      <c r="L105" s="18"/>
      <c r="M105" s="17"/>
      <c r="N105" s="17"/>
      <c r="O105" s="17"/>
    </row>
    <row r="106" spans="1:15">
      <c r="A106">
        <v>99</v>
      </c>
      <c r="B106" s="17"/>
      <c r="C106" s="17"/>
      <c r="D106" s="17"/>
      <c r="E106" s="28"/>
      <c r="F106" s="28"/>
      <c r="G106" s="19"/>
      <c r="H106" s="33"/>
      <c r="I106" s="30"/>
      <c r="J106" s="43" t="e">
        <f t="shared" si="2"/>
        <v>#DIV/0!</v>
      </c>
      <c r="K106" s="18"/>
      <c r="L106" s="18"/>
      <c r="M106" s="17"/>
      <c r="N106" s="17"/>
      <c r="O106" s="17"/>
    </row>
    <row r="107" spans="1:15">
      <c r="A107">
        <v>100</v>
      </c>
      <c r="B107" s="17"/>
      <c r="C107" s="17"/>
      <c r="D107" s="17"/>
      <c r="E107" s="28"/>
      <c r="F107" s="28"/>
      <c r="G107" s="19"/>
      <c r="H107" s="33"/>
      <c r="I107" s="30"/>
      <c r="J107" s="43" t="e">
        <f t="shared" si="2"/>
        <v>#DIV/0!</v>
      </c>
      <c r="K107" s="18"/>
      <c r="L107" s="18"/>
      <c r="M107" s="17"/>
      <c r="N107" s="17"/>
      <c r="O107" s="17"/>
    </row>
    <row r="108" spans="1:15">
      <c r="A108" s="42">
        <v>101</v>
      </c>
      <c r="B108" s="17"/>
      <c r="C108" s="17"/>
      <c r="D108" s="17"/>
      <c r="E108" s="28"/>
      <c r="F108" s="28"/>
      <c r="G108" s="19"/>
      <c r="H108" s="33"/>
      <c r="I108" s="30"/>
      <c r="J108" s="9" t="e">
        <f t="shared" si="2"/>
        <v>#DIV/0!</v>
      </c>
      <c r="K108" s="18"/>
      <c r="L108" s="18"/>
      <c r="M108" s="17"/>
      <c r="N108" s="17"/>
      <c r="O108" s="17"/>
    </row>
    <row r="109" spans="1:15">
      <c r="A109" s="42">
        <v>102</v>
      </c>
      <c r="B109" s="17"/>
      <c r="C109" s="17"/>
      <c r="D109" s="17"/>
      <c r="E109" s="28"/>
      <c r="F109" s="28"/>
      <c r="G109" s="19"/>
      <c r="H109" s="33"/>
      <c r="I109" s="30"/>
      <c r="J109" s="43" t="e">
        <f t="shared" si="2"/>
        <v>#DIV/0!</v>
      </c>
      <c r="K109" s="18"/>
      <c r="L109" s="18"/>
      <c r="M109" s="17"/>
      <c r="N109" s="17"/>
      <c r="O109" s="17"/>
    </row>
    <row r="110" spans="1:15">
      <c r="A110">
        <v>103</v>
      </c>
      <c r="B110" s="17"/>
      <c r="C110" s="17"/>
      <c r="D110" s="17"/>
      <c r="E110" s="28"/>
      <c r="F110" s="28"/>
      <c r="G110" s="19"/>
      <c r="H110" s="33"/>
      <c r="I110" s="30"/>
      <c r="J110" s="43" t="e">
        <f t="shared" si="2"/>
        <v>#DIV/0!</v>
      </c>
      <c r="K110" s="18"/>
      <c r="L110" s="18"/>
      <c r="M110" s="17"/>
      <c r="N110" s="17"/>
      <c r="O110" s="17"/>
    </row>
    <row r="111" spans="1:15">
      <c r="A111">
        <v>104</v>
      </c>
      <c r="B111" s="17"/>
      <c r="C111" s="17"/>
      <c r="D111" s="17"/>
      <c r="E111" s="28"/>
      <c r="F111" s="28"/>
      <c r="G111" s="19"/>
      <c r="H111" s="33"/>
      <c r="I111" s="30"/>
      <c r="J111" s="9" t="e">
        <f t="shared" si="2"/>
        <v>#DIV/0!</v>
      </c>
      <c r="K111" s="18"/>
      <c r="L111" s="18"/>
      <c r="M111" s="17"/>
      <c r="N111" s="17"/>
      <c r="O111" s="17"/>
    </row>
    <row r="112" spans="1:15">
      <c r="A112">
        <v>105</v>
      </c>
      <c r="B112" s="17"/>
      <c r="C112" s="17"/>
      <c r="D112" s="17"/>
      <c r="E112" s="28"/>
      <c r="F112" s="28"/>
      <c r="G112" s="19"/>
      <c r="H112" s="33"/>
      <c r="I112" s="30"/>
      <c r="J112" s="43" t="e">
        <f t="shared" si="2"/>
        <v>#DIV/0!</v>
      </c>
      <c r="K112" s="18"/>
      <c r="L112" s="18"/>
      <c r="M112" s="17"/>
      <c r="N112" s="17"/>
      <c r="O112" s="17"/>
    </row>
    <row r="113" spans="1:15">
      <c r="A113" s="42">
        <v>106</v>
      </c>
      <c r="B113" s="17"/>
      <c r="C113" s="17"/>
      <c r="D113" s="17"/>
      <c r="E113" s="28"/>
      <c r="F113" s="28"/>
      <c r="G113" s="19"/>
      <c r="H113" s="33"/>
      <c r="I113" s="30"/>
      <c r="J113" s="43" t="e">
        <f t="shared" si="2"/>
        <v>#DIV/0!</v>
      </c>
      <c r="K113" s="18"/>
      <c r="L113" s="18"/>
      <c r="M113" s="17"/>
      <c r="N113" s="17"/>
      <c r="O113" s="17"/>
    </row>
    <row r="114" spans="1:15">
      <c r="A114" s="42">
        <v>107</v>
      </c>
      <c r="B114" s="17"/>
      <c r="C114" s="17"/>
      <c r="D114" s="17"/>
      <c r="E114" s="28"/>
      <c r="F114" s="28"/>
      <c r="G114" s="19"/>
      <c r="H114" s="33"/>
      <c r="I114" s="30"/>
      <c r="J114" s="9" t="e">
        <f t="shared" si="2"/>
        <v>#DIV/0!</v>
      </c>
      <c r="K114" s="18"/>
      <c r="L114" s="18"/>
      <c r="M114" s="17"/>
      <c r="N114" s="17"/>
      <c r="O114" s="17"/>
    </row>
    <row r="115" spans="1:15">
      <c r="A115">
        <v>108</v>
      </c>
      <c r="B115" s="17"/>
      <c r="C115" s="17"/>
      <c r="D115" s="17"/>
      <c r="E115" s="28"/>
      <c r="F115" s="28"/>
      <c r="G115" s="19"/>
      <c r="H115" s="33"/>
      <c r="I115" s="30"/>
      <c r="J115" s="43" t="e">
        <f t="shared" si="2"/>
        <v>#DIV/0!</v>
      </c>
      <c r="K115" s="18"/>
      <c r="L115" s="18"/>
      <c r="M115" s="17"/>
      <c r="N115" s="17"/>
      <c r="O115" s="17"/>
    </row>
    <row r="116" spans="1:15">
      <c r="A116">
        <v>109</v>
      </c>
      <c r="B116" s="17"/>
      <c r="C116" s="17"/>
      <c r="D116" s="17"/>
      <c r="E116" s="28"/>
      <c r="F116" s="28"/>
      <c r="G116" s="19"/>
      <c r="H116" s="33"/>
      <c r="I116" s="30"/>
      <c r="J116" s="43" t="e">
        <f t="shared" si="2"/>
        <v>#DIV/0!</v>
      </c>
      <c r="K116" s="18"/>
      <c r="L116" s="18"/>
      <c r="M116" s="17"/>
      <c r="N116" s="17"/>
      <c r="O116" s="17"/>
    </row>
    <row r="117" spans="1:15">
      <c r="A117">
        <v>110</v>
      </c>
      <c r="B117" s="17"/>
      <c r="C117" s="17"/>
      <c r="D117" s="17"/>
      <c r="E117" s="28"/>
      <c r="F117" s="28"/>
      <c r="G117" s="19"/>
      <c r="H117" s="33"/>
      <c r="I117" s="30"/>
      <c r="J117" s="9" t="e">
        <f t="shared" si="2"/>
        <v>#DIV/0!</v>
      </c>
      <c r="K117" s="18"/>
      <c r="L117" s="18"/>
      <c r="M117" s="17"/>
      <c r="N117" s="17"/>
      <c r="O117" s="17"/>
    </row>
    <row r="118" spans="1:15">
      <c r="A118" s="42">
        <v>111</v>
      </c>
      <c r="B118" s="17"/>
      <c r="C118" s="17"/>
      <c r="D118" s="17"/>
      <c r="E118" s="28"/>
      <c r="F118" s="28"/>
      <c r="G118" s="19"/>
      <c r="H118" s="33"/>
      <c r="I118" s="30"/>
      <c r="J118" s="43" t="e">
        <f t="shared" si="2"/>
        <v>#DIV/0!</v>
      </c>
      <c r="K118" s="18"/>
      <c r="L118" s="18"/>
      <c r="M118" s="17"/>
      <c r="N118" s="17"/>
      <c r="O118" s="17"/>
    </row>
    <row r="119" spans="1:15">
      <c r="A119" s="42">
        <v>112</v>
      </c>
      <c r="B119" s="17"/>
      <c r="C119" s="17"/>
      <c r="D119" s="17"/>
      <c r="E119" s="28"/>
      <c r="F119" s="28"/>
      <c r="G119" s="19"/>
      <c r="H119" s="33"/>
      <c r="I119" s="30"/>
      <c r="J119" s="43" t="e">
        <f t="shared" si="2"/>
        <v>#DIV/0!</v>
      </c>
      <c r="K119" s="18"/>
      <c r="L119" s="18"/>
      <c r="M119" s="17"/>
      <c r="N119" s="17"/>
      <c r="O119" s="17"/>
    </row>
    <row r="120" spans="1:15">
      <c r="A120">
        <v>113</v>
      </c>
      <c r="B120" s="17"/>
      <c r="C120" s="17"/>
      <c r="D120" s="17"/>
      <c r="E120" s="28"/>
      <c r="F120" s="28"/>
      <c r="G120" s="19"/>
      <c r="H120" s="33"/>
      <c r="I120" s="30"/>
      <c r="J120" s="9" t="e">
        <f t="shared" si="2"/>
        <v>#DIV/0!</v>
      </c>
      <c r="K120" s="18"/>
      <c r="L120" s="18"/>
      <c r="M120" s="17"/>
      <c r="N120" s="17"/>
      <c r="O120" s="17"/>
    </row>
    <row r="121" spans="1:15">
      <c r="A121">
        <v>114</v>
      </c>
      <c r="B121" s="17"/>
      <c r="C121" s="17"/>
      <c r="D121" s="17"/>
      <c r="E121" s="28"/>
      <c r="F121" s="28"/>
      <c r="G121" s="19"/>
      <c r="H121" s="33"/>
      <c r="I121" s="30"/>
      <c r="J121" s="43" t="e">
        <f t="shared" si="2"/>
        <v>#DIV/0!</v>
      </c>
      <c r="K121" s="18"/>
      <c r="L121" s="18"/>
      <c r="M121" s="17"/>
      <c r="N121" s="17"/>
      <c r="O121" s="17"/>
    </row>
    <row r="122" spans="1:15">
      <c r="A122">
        <v>115</v>
      </c>
      <c r="B122" s="17"/>
      <c r="C122" s="17"/>
      <c r="D122" s="17"/>
      <c r="E122" s="28"/>
      <c r="F122" s="28"/>
      <c r="G122" s="19"/>
      <c r="H122" s="33"/>
      <c r="I122" s="30"/>
      <c r="J122" s="43" t="e">
        <f t="shared" si="2"/>
        <v>#DIV/0!</v>
      </c>
      <c r="K122" s="18"/>
      <c r="L122" s="18"/>
      <c r="M122" s="17"/>
      <c r="N122" s="17"/>
      <c r="O122" s="17"/>
    </row>
    <row r="123" spans="1:15">
      <c r="A123" s="42">
        <v>116</v>
      </c>
      <c r="B123" s="17"/>
      <c r="C123" s="17"/>
      <c r="D123" s="17"/>
      <c r="E123" s="28"/>
      <c r="F123" s="28"/>
      <c r="G123" s="19"/>
      <c r="H123" s="33"/>
      <c r="I123" s="30"/>
      <c r="J123" s="9" t="e">
        <f t="shared" si="2"/>
        <v>#DIV/0!</v>
      </c>
      <c r="K123" s="18"/>
      <c r="L123" s="18"/>
      <c r="M123" s="17"/>
      <c r="N123" s="17"/>
      <c r="O123" s="17"/>
    </row>
    <row r="124" spans="1:15">
      <c r="A124" s="42">
        <v>117</v>
      </c>
      <c r="B124" s="17"/>
      <c r="C124" s="17"/>
      <c r="D124" s="17"/>
      <c r="E124" s="28"/>
      <c r="F124" s="28"/>
      <c r="G124" s="19"/>
      <c r="H124" s="33"/>
      <c r="I124" s="30"/>
      <c r="J124" s="43" t="e">
        <f t="shared" si="2"/>
        <v>#DIV/0!</v>
      </c>
      <c r="K124" s="18"/>
      <c r="L124" s="18"/>
      <c r="M124" s="17"/>
      <c r="N124" s="17"/>
      <c r="O124" s="17"/>
    </row>
    <row r="125" spans="1:15">
      <c r="A125">
        <v>118</v>
      </c>
      <c r="B125" s="17"/>
      <c r="C125" s="17"/>
      <c r="D125" s="17"/>
      <c r="E125" s="28"/>
      <c r="F125" s="28"/>
      <c r="G125" s="19"/>
      <c r="H125" s="33"/>
      <c r="I125" s="30"/>
      <c r="J125" s="43" t="e">
        <f t="shared" si="2"/>
        <v>#DIV/0!</v>
      </c>
      <c r="K125" s="18"/>
      <c r="L125" s="18"/>
      <c r="M125" s="17"/>
      <c r="N125" s="17"/>
      <c r="O125" s="17"/>
    </row>
    <row r="126" spans="1:15">
      <c r="A126">
        <v>119</v>
      </c>
      <c r="B126" s="17"/>
      <c r="C126" s="17"/>
      <c r="D126" s="17"/>
      <c r="E126" s="28"/>
      <c r="F126" s="28"/>
      <c r="G126" s="19"/>
      <c r="H126" s="33"/>
      <c r="I126" s="30"/>
      <c r="J126" s="9" t="e">
        <f t="shared" si="2"/>
        <v>#DIV/0!</v>
      </c>
      <c r="K126" s="18"/>
      <c r="L126" s="18"/>
      <c r="M126" s="17"/>
      <c r="N126" s="17"/>
      <c r="O126" s="17"/>
    </row>
    <row r="127" spans="1:15">
      <c r="A127">
        <v>120</v>
      </c>
      <c r="B127" s="17"/>
      <c r="C127" s="17"/>
      <c r="D127" s="17"/>
      <c r="E127" s="28"/>
      <c r="F127" s="28"/>
      <c r="G127" s="19"/>
      <c r="H127" s="33"/>
      <c r="I127" s="30"/>
      <c r="J127" s="43" t="e">
        <f t="shared" si="2"/>
        <v>#DIV/0!</v>
      </c>
      <c r="K127" s="18"/>
      <c r="L127" s="18"/>
      <c r="M127" s="17"/>
      <c r="N127" s="17"/>
      <c r="O127" s="17"/>
    </row>
    <row r="128" spans="1:15">
      <c r="A128" s="42">
        <v>121</v>
      </c>
      <c r="B128" s="17"/>
      <c r="C128" s="17"/>
      <c r="D128" s="17"/>
      <c r="E128" s="28"/>
      <c r="F128" s="28"/>
      <c r="G128" s="19"/>
      <c r="H128" s="33"/>
      <c r="I128" s="30"/>
      <c r="J128" s="43" t="e">
        <f t="shared" si="2"/>
        <v>#DIV/0!</v>
      </c>
      <c r="K128" s="18"/>
      <c r="L128" s="18"/>
      <c r="M128" s="17"/>
      <c r="N128" s="17"/>
      <c r="O128" s="17"/>
    </row>
    <row r="129" spans="1:15">
      <c r="A129" s="42">
        <v>122</v>
      </c>
      <c r="B129" s="17"/>
      <c r="C129" s="17"/>
      <c r="D129" s="17"/>
      <c r="E129" s="28"/>
      <c r="F129" s="28"/>
      <c r="G129" s="19"/>
      <c r="H129" s="33"/>
      <c r="I129" s="30"/>
      <c r="J129" s="9" t="e">
        <f t="shared" si="2"/>
        <v>#DIV/0!</v>
      </c>
      <c r="K129" s="18"/>
      <c r="L129" s="18"/>
      <c r="M129" s="17"/>
      <c r="N129" s="17"/>
      <c r="O129" s="17"/>
    </row>
    <row r="130" spans="1:15">
      <c r="A130">
        <v>123</v>
      </c>
      <c r="B130" s="17"/>
      <c r="C130" s="17"/>
      <c r="D130" s="17"/>
      <c r="E130" s="28"/>
      <c r="F130" s="28"/>
      <c r="G130" s="19"/>
      <c r="H130" s="33"/>
      <c r="I130" s="30"/>
      <c r="J130" s="43" t="e">
        <f t="shared" si="2"/>
        <v>#DIV/0!</v>
      </c>
      <c r="K130" s="18"/>
      <c r="L130" s="18"/>
      <c r="M130" s="17"/>
      <c r="N130" s="17"/>
      <c r="O130" s="17"/>
    </row>
    <row r="131" spans="1:15">
      <c r="A131">
        <v>124</v>
      </c>
      <c r="B131" s="17"/>
      <c r="C131" s="17"/>
      <c r="D131" s="17"/>
      <c r="E131" s="28"/>
      <c r="F131" s="28"/>
      <c r="G131" s="19"/>
      <c r="H131" s="33"/>
      <c r="I131" s="30"/>
      <c r="J131" s="43" t="e">
        <f t="shared" si="2"/>
        <v>#DIV/0!</v>
      </c>
      <c r="K131" s="18"/>
      <c r="L131" s="18"/>
      <c r="M131" s="17"/>
      <c r="N131" s="17"/>
      <c r="O131" s="17"/>
    </row>
    <row r="132" spans="1:15">
      <c r="A132">
        <v>125</v>
      </c>
      <c r="B132" s="17"/>
      <c r="C132" s="17"/>
      <c r="D132" s="17"/>
      <c r="E132" s="28"/>
      <c r="F132" s="28"/>
      <c r="G132" s="19"/>
      <c r="H132" s="33"/>
      <c r="I132" s="30"/>
      <c r="J132" s="9" t="e">
        <f t="shared" si="2"/>
        <v>#DIV/0!</v>
      </c>
      <c r="K132" s="18"/>
      <c r="L132" s="18"/>
      <c r="M132" s="17"/>
      <c r="N132" s="17"/>
      <c r="O132" s="17"/>
    </row>
    <row r="133" spans="1:15">
      <c r="A133" s="42">
        <v>126</v>
      </c>
      <c r="B133" s="17"/>
      <c r="C133" s="17"/>
      <c r="D133" s="17"/>
      <c r="E133" s="28"/>
      <c r="F133" s="28"/>
      <c r="G133" s="19"/>
      <c r="H133" s="33"/>
      <c r="I133" s="30"/>
      <c r="J133" s="43" t="e">
        <f t="shared" si="2"/>
        <v>#DIV/0!</v>
      </c>
      <c r="K133" s="18"/>
      <c r="L133" s="18"/>
      <c r="M133" s="17"/>
      <c r="N133" s="17"/>
      <c r="O133" s="17"/>
    </row>
    <row r="134" spans="1:15">
      <c r="A134" s="42">
        <v>127</v>
      </c>
      <c r="B134" s="17"/>
      <c r="C134" s="17"/>
      <c r="D134" s="17"/>
      <c r="E134" s="28"/>
      <c r="F134" s="28"/>
      <c r="G134" s="19"/>
      <c r="H134" s="33"/>
      <c r="I134" s="30"/>
      <c r="J134" s="43" t="e">
        <f t="shared" si="2"/>
        <v>#DIV/0!</v>
      </c>
      <c r="K134" s="18"/>
      <c r="L134" s="18"/>
      <c r="M134" s="17"/>
      <c r="N134" s="17"/>
      <c r="O134" s="17"/>
    </row>
    <row r="135" spans="1:15">
      <c r="A135">
        <v>128</v>
      </c>
      <c r="B135" s="17"/>
      <c r="C135" s="17"/>
      <c r="D135" s="17"/>
      <c r="E135" s="28"/>
      <c r="F135" s="28"/>
      <c r="G135" s="19"/>
      <c r="H135" s="33"/>
      <c r="I135" s="30"/>
      <c r="J135" s="9" t="e">
        <f t="shared" si="2"/>
        <v>#DIV/0!</v>
      </c>
      <c r="K135" s="18"/>
      <c r="L135" s="18"/>
      <c r="M135" s="17"/>
      <c r="N135" s="17"/>
      <c r="O135" s="17"/>
    </row>
    <row r="136" spans="1:15">
      <c r="A136">
        <v>129</v>
      </c>
      <c r="B136" s="17"/>
      <c r="C136" s="17"/>
      <c r="D136" s="17"/>
      <c r="E136" s="28"/>
      <c r="F136" s="28"/>
      <c r="G136" s="19"/>
      <c r="H136" s="33"/>
      <c r="I136" s="30"/>
      <c r="J136" s="43" t="e">
        <f t="shared" si="2"/>
        <v>#DIV/0!</v>
      </c>
      <c r="K136" s="18"/>
      <c r="L136" s="18"/>
      <c r="M136" s="17"/>
      <c r="N136" s="17"/>
      <c r="O136" s="17"/>
    </row>
    <row r="137" spans="1:15">
      <c r="A137">
        <v>130</v>
      </c>
      <c r="B137" s="17"/>
      <c r="C137" s="17"/>
      <c r="D137" s="17"/>
      <c r="E137" s="28"/>
      <c r="F137" s="28"/>
      <c r="G137" s="19"/>
      <c r="H137" s="33"/>
      <c r="I137" s="30"/>
      <c r="J137" s="43" t="e">
        <f t="shared" si="2"/>
        <v>#DIV/0!</v>
      </c>
      <c r="K137" s="18"/>
      <c r="L137" s="18"/>
      <c r="M137" s="17"/>
      <c r="N137" s="17"/>
      <c r="O137" s="17"/>
    </row>
    <row r="138" spans="1:15">
      <c r="A138" s="42">
        <v>131</v>
      </c>
      <c r="B138" s="17"/>
      <c r="C138" s="17"/>
      <c r="D138" s="17"/>
      <c r="E138" s="28"/>
      <c r="F138" s="28"/>
      <c r="G138" s="19"/>
      <c r="H138" s="33"/>
      <c r="I138" s="30"/>
      <c r="J138" s="9" t="e">
        <f t="shared" si="2"/>
        <v>#DIV/0!</v>
      </c>
      <c r="K138" s="18"/>
      <c r="L138" s="18"/>
      <c r="M138" s="17"/>
      <c r="N138" s="17"/>
      <c r="O138" s="17"/>
    </row>
    <row r="139" spans="1:15">
      <c r="A139" s="42">
        <v>132</v>
      </c>
      <c r="B139" s="17"/>
      <c r="C139" s="17"/>
      <c r="D139" s="17"/>
      <c r="E139" s="28"/>
      <c r="F139" s="28"/>
      <c r="G139" s="19"/>
      <c r="H139" s="33"/>
      <c r="I139" s="30"/>
      <c r="J139" s="43" t="e">
        <f t="shared" si="2"/>
        <v>#DIV/0!</v>
      </c>
      <c r="K139" s="18"/>
      <c r="L139" s="18"/>
      <c r="M139" s="17"/>
      <c r="N139" s="17"/>
      <c r="O139" s="17"/>
    </row>
    <row r="140" spans="1:15">
      <c r="A140">
        <v>133</v>
      </c>
      <c r="B140" s="17"/>
      <c r="C140" s="17"/>
      <c r="D140" s="17"/>
      <c r="E140" s="28"/>
      <c r="F140" s="28"/>
      <c r="G140" s="19"/>
      <c r="H140" s="33"/>
      <c r="I140" s="30"/>
      <c r="J140" s="43" t="e">
        <f t="shared" si="2"/>
        <v>#DIV/0!</v>
      </c>
      <c r="K140" s="18"/>
      <c r="L140" s="18"/>
      <c r="M140" s="17"/>
      <c r="N140" s="17"/>
      <c r="O140" s="17"/>
    </row>
    <row r="141" spans="1:15">
      <c r="A141">
        <v>134</v>
      </c>
      <c r="B141" s="17"/>
      <c r="C141" s="17"/>
      <c r="D141" s="17"/>
      <c r="E141" s="28"/>
      <c r="F141" s="28"/>
      <c r="G141" s="19"/>
      <c r="H141" s="33"/>
      <c r="I141" s="30"/>
      <c r="J141" s="9" t="e">
        <f t="shared" si="2"/>
        <v>#DIV/0!</v>
      </c>
      <c r="K141" s="18"/>
      <c r="L141" s="18"/>
      <c r="M141" s="17"/>
      <c r="N141" s="17"/>
      <c r="O141" s="17"/>
    </row>
    <row r="142" spans="1:15">
      <c r="A142">
        <v>135</v>
      </c>
      <c r="B142" s="17"/>
      <c r="C142" s="17"/>
      <c r="D142" s="17"/>
      <c r="E142" s="28"/>
      <c r="F142" s="28"/>
      <c r="G142" s="19"/>
      <c r="H142" s="33"/>
      <c r="I142" s="30"/>
      <c r="J142" s="43" t="e">
        <f t="shared" si="2"/>
        <v>#DIV/0!</v>
      </c>
      <c r="K142" s="18"/>
      <c r="L142" s="18"/>
      <c r="M142" s="17"/>
      <c r="N142" s="17"/>
      <c r="O142" s="17"/>
    </row>
    <row r="143" spans="1:15">
      <c r="A143" s="42">
        <v>136</v>
      </c>
      <c r="B143" s="17"/>
      <c r="C143" s="17"/>
      <c r="D143" s="17"/>
      <c r="E143" s="28"/>
      <c r="F143" s="28"/>
      <c r="G143" s="19"/>
      <c r="H143" s="33"/>
      <c r="I143" s="30"/>
      <c r="J143" s="43" t="e">
        <f t="shared" si="2"/>
        <v>#DIV/0!</v>
      </c>
      <c r="K143" s="18"/>
      <c r="L143" s="18"/>
      <c r="M143" s="17"/>
      <c r="N143" s="17"/>
      <c r="O143" s="17"/>
    </row>
    <row r="144" spans="1:15">
      <c r="A144" s="42">
        <v>137</v>
      </c>
      <c r="B144" s="17"/>
      <c r="C144" s="17"/>
      <c r="D144" s="17"/>
      <c r="E144" s="28"/>
      <c r="F144" s="28"/>
      <c r="G144" s="19"/>
      <c r="H144" s="33"/>
      <c r="I144" s="30"/>
      <c r="J144" s="9" t="e">
        <f t="shared" si="2"/>
        <v>#DIV/0!</v>
      </c>
      <c r="K144" s="18"/>
      <c r="L144" s="18"/>
      <c r="M144" s="17"/>
      <c r="N144" s="17"/>
      <c r="O144" s="17"/>
    </row>
    <row r="145" spans="1:15">
      <c r="A145">
        <v>138</v>
      </c>
      <c r="B145" s="17"/>
      <c r="C145" s="17"/>
      <c r="D145" s="17"/>
      <c r="E145" s="28"/>
      <c r="F145" s="28"/>
      <c r="G145" s="19"/>
      <c r="H145" s="33"/>
      <c r="I145" s="30"/>
      <c r="J145" s="43" t="e">
        <f t="shared" si="2"/>
        <v>#DIV/0!</v>
      </c>
      <c r="K145" s="18"/>
      <c r="L145" s="18"/>
      <c r="M145" s="17"/>
      <c r="N145" s="17"/>
      <c r="O145" s="17"/>
    </row>
    <row r="146" spans="1:15">
      <c r="A146">
        <v>139</v>
      </c>
      <c r="B146" s="17"/>
      <c r="C146" s="17"/>
      <c r="D146" s="17"/>
      <c r="E146" s="28"/>
      <c r="F146" s="28"/>
      <c r="G146" s="19"/>
      <c r="H146" s="33"/>
      <c r="I146" s="30"/>
      <c r="J146" s="43" t="e">
        <f t="shared" si="2"/>
        <v>#DIV/0!</v>
      </c>
      <c r="K146" s="18"/>
      <c r="L146" s="18"/>
      <c r="M146" s="17"/>
      <c r="N146" s="17"/>
      <c r="O146" s="17"/>
    </row>
    <row r="147" spans="1:15">
      <c r="A147">
        <v>140</v>
      </c>
      <c r="B147" s="17"/>
      <c r="C147" s="17"/>
      <c r="D147" s="17"/>
      <c r="E147" s="28"/>
      <c r="F147" s="28"/>
      <c r="G147" s="19"/>
      <c r="H147" s="33"/>
      <c r="I147" s="30"/>
      <c r="J147" s="9" t="e">
        <f t="shared" si="2"/>
        <v>#DIV/0!</v>
      </c>
      <c r="K147" s="18"/>
      <c r="L147" s="18"/>
      <c r="M147" s="17"/>
      <c r="N147" s="17"/>
      <c r="O147" s="17"/>
    </row>
    <row r="148" spans="1:15">
      <c r="A148" s="42">
        <v>141</v>
      </c>
      <c r="B148" s="17"/>
      <c r="C148" s="17"/>
      <c r="D148" s="17"/>
      <c r="E148" s="28"/>
      <c r="F148" s="28"/>
      <c r="G148" s="19"/>
      <c r="H148" s="33"/>
      <c r="I148" s="30"/>
      <c r="J148" s="43" t="e">
        <f t="shared" si="2"/>
        <v>#DIV/0!</v>
      </c>
      <c r="K148" s="18"/>
      <c r="L148" s="18"/>
      <c r="M148" s="17"/>
      <c r="N148" s="17"/>
      <c r="O148" s="17"/>
    </row>
    <row r="149" spans="1:15">
      <c r="A149" s="42">
        <v>142</v>
      </c>
      <c r="B149" s="17"/>
      <c r="C149" s="17"/>
      <c r="D149" s="17"/>
      <c r="E149" s="28"/>
      <c r="F149" s="28"/>
      <c r="G149" s="19"/>
      <c r="H149" s="33"/>
      <c r="I149" s="30"/>
      <c r="J149" s="43" t="e">
        <f t="shared" si="2"/>
        <v>#DIV/0!</v>
      </c>
      <c r="K149" s="18"/>
      <c r="L149" s="18"/>
      <c r="M149" s="17"/>
      <c r="N149" s="17"/>
      <c r="O149" s="17"/>
    </row>
    <row r="150" spans="1:15">
      <c r="A150">
        <v>143</v>
      </c>
      <c r="B150" s="17"/>
      <c r="C150" s="17"/>
      <c r="D150" s="17"/>
      <c r="E150" s="28"/>
      <c r="F150" s="28"/>
      <c r="G150" s="19"/>
      <c r="H150" s="33"/>
      <c r="I150" s="30"/>
      <c r="J150" s="9" t="e">
        <f t="shared" si="2"/>
        <v>#DIV/0!</v>
      </c>
      <c r="K150" s="18"/>
      <c r="L150" s="18"/>
      <c r="M150" s="17"/>
      <c r="N150" s="17"/>
      <c r="O150" s="17"/>
    </row>
    <row r="151" spans="1:15">
      <c r="A151">
        <v>144</v>
      </c>
      <c r="B151" s="17"/>
      <c r="C151" s="17"/>
      <c r="D151" s="17"/>
      <c r="E151" s="28"/>
      <c r="F151" s="28"/>
      <c r="G151" s="19"/>
      <c r="H151" s="33"/>
      <c r="I151" s="30"/>
      <c r="J151" s="43" t="e">
        <f t="shared" si="2"/>
        <v>#DIV/0!</v>
      </c>
      <c r="K151" s="18"/>
      <c r="L151" s="18"/>
      <c r="M151" s="17"/>
      <c r="N151" s="17"/>
      <c r="O151" s="17"/>
    </row>
    <row r="152" spans="1:15">
      <c r="A152">
        <v>145</v>
      </c>
      <c r="B152" s="17"/>
      <c r="C152" s="17"/>
      <c r="D152" s="17"/>
      <c r="E152" s="28"/>
      <c r="F152" s="28"/>
      <c r="G152" s="19"/>
      <c r="H152" s="33"/>
      <c r="I152" s="30"/>
      <c r="J152" s="43" t="e">
        <f t="shared" si="2"/>
        <v>#DIV/0!</v>
      </c>
      <c r="K152" s="18"/>
      <c r="L152" s="18"/>
      <c r="M152" s="17"/>
      <c r="N152" s="17"/>
      <c r="O152" s="17"/>
    </row>
    <row r="153" spans="1:15">
      <c r="A153" s="42">
        <v>146</v>
      </c>
      <c r="B153" s="17"/>
      <c r="C153" s="17"/>
      <c r="D153" s="17"/>
      <c r="E153" s="28"/>
      <c r="F153" s="28"/>
      <c r="G153" s="19"/>
      <c r="H153" s="33"/>
      <c r="I153" s="30"/>
      <c r="J153" s="9" t="e">
        <f t="shared" si="2"/>
        <v>#DIV/0!</v>
      </c>
      <c r="K153" s="18"/>
      <c r="L153" s="18"/>
      <c r="M153" s="17"/>
      <c r="N153" s="17"/>
      <c r="O153" s="17"/>
    </row>
    <row r="154" spans="1:15">
      <c r="A154" s="42">
        <v>147</v>
      </c>
      <c r="B154" s="17"/>
      <c r="C154" s="17"/>
      <c r="D154" s="17"/>
      <c r="E154" s="28"/>
      <c r="F154" s="28"/>
      <c r="G154" s="19"/>
      <c r="H154" s="33"/>
      <c r="I154" s="30"/>
      <c r="J154" s="43" t="e">
        <f t="shared" si="2"/>
        <v>#DIV/0!</v>
      </c>
      <c r="K154" s="18"/>
      <c r="L154" s="18"/>
      <c r="M154" s="17"/>
      <c r="N154" s="17"/>
      <c r="O154" s="17"/>
    </row>
    <row r="155" spans="1:15">
      <c r="A155">
        <v>148</v>
      </c>
      <c r="B155" s="17"/>
      <c r="C155" s="17"/>
      <c r="D155" s="17"/>
      <c r="E155" s="28"/>
      <c r="F155" s="28"/>
      <c r="G155" s="19"/>
      <c r="H155" s="33"/>
      <c r="I155" s="30"/>
      <c r="J155" s="43" t="e">
        <f t="shared" si="2"/>
        <v>#DIV/0!</v>
      </c>
      <c r="K155" s="18"/>
      <c r="L155" s="18"/>
      <c r="M155" s="17"/>
      <c r="N155" s="17"/>
      <c r="O155" s="17"/>
    </row>
    <row r="156" spans="1:15">
      <c r="A156">
        <v>149</v>
      </c>
      <c r="B156" s="17"/>
      <c r="C156" s="17"/>
      <c r="D156" s="17"/>
      <c r="E156" s="28"/>
      <c r="F156" s="28"/>
      <c r="G156" s="19"/>
      <c r="H156" s="33"/>
      <c r="I156" s="30"/>
      <c r="J156" s="9" t="e">
        <f t="shared" si="2"/>
        <v>#DIV/0!</v>
      </c>
      <c r="K156" s="18"/>
      <c r="L156" s="18"/>
      <c r="M156" s="17"/>
      <c r="N156" s="17"/>
      <c r="O156" s="17"/>
    </row>
    <row r="157" spans="1:15">
      <c r="A157">
        <v>150</v>
      </c>
      <c r="B157" s="17"/>
      <c r="C157" s="17"/>
      <c r="D157" s="17"/>
      <c r="E157" s="28"/>
      <c r="F157" s="28"/>
      <c r="G157" s="19"/>
      <c r="H157" s="33"/>
      <c r="I157" s="30"/>
      <c r="J157" s="43" t="e">
        <f t="shared" si="2"/>
        <v>#DIV/0!</v>
      </c>
      <c r="K157" s="18"/>
      <c r="L157" s="18"/>
      <c r="M157" s="17"/>
      <c r="N157" s="17"/>
      <c r="O157" s="17"/>
    </row>
    <row r="158" spans="1:15">
      <c r="A158" s="42">
        <v>151</v>
      </c>
      <c r="B158" s="17"/>
      <c r="C158" s="17"/>
      <c r="D158" s="17"/>
      <c r="E158" s="28"/>
      <c r="F158" s="28"/>
      <c r="G158" s="19"/>
      <c r="H158" s="33"/>
      <c r="I158" s="30"/>
      <c r="J158" s="43" t="e">
        <f t="shared" si="2"/>
        <v>#DIV/0!</v>
      </c>
      <c r="K158" s="18"/>
      <c r="L158" s="18"/>
      <c r="M158" s="17"/>
      <c r="N158" s="17"/>
      <c r="O158" s="17"/>
    </row>
    <row r="159" spans="1:15">
      <c r="A159" s="42">
        <v>152</v>
      </c>
      <c r="B159" s="17"/>
      <c r="C159" s="17"/>
      <c r="D159" s="17"/>
      <c r="E159" s="28"/>
      <c r="F159" s="28"/>
      <c r="G159" s="19"/>
      <c r="H159" s="33"/>
      <c r="I159" s="30"/>
      <c r="J159" s="9" t="e">
        <f t="shared" si="2"/>
        <v>#DIV/0!</v>
      </c>
      <c r="K159" s="18"/>
      <c r="L159" s="18"/>
      <c r="M159" s="17"/>
      <c r="N159" s="17"/>
      <c r="O159" s="17"/>
    </row>
    <row r="160" spans="1:15">
      <c r="A160">
        <v>153</v>
      </c>
      <c r="B160" s="17"/>
      <c r="C160" s="17"/>
      <c r="D160" s="17"/>
      <c r="E160" s="28"/>
      <c r="F160" s="28"/>
      <c r="G160" s="19"/>
      <c r="H160" s="33"/>
      <c r="I160" s="30"/>
      <c r="J160" s="43" t="e">
        <f t="shared" si="2"/>
        <v>#DIV/0!</v>
      </c>
      <c r="K160" s="18"/>
      <c r="L160" s="18"/>
      <c r="M160" s="17"/>
      <c r="N160" s="17"/>
      <c r="O160" s="17"/>
    </row>
    <row r="161" spans="1:15">
      <c r="A161">
        <v>154</v>
      </c>
      <c r="B161" s="17"/>
      <c r="C161" s="17"/>
      <c r="D161" s="17"/>
      <c r="E161" s="28"/>
      <c r="F161" s="28"/>
      <c r="G161" s="19"/>
      <c r="H161" s="33"/>
      <c r="I161" s="30"/>
      <c r="J161" s="43" t="e">
        <f t="shared" si="2"/>
        <v>#DIV/0!</v>
      </c>
      <c r="K161" s="18"/>
      <c r="L161" s="18"/>
      <c r="M161" s="17"/>
      <c r="N161" s="17"/>
      <c r="O161" s="17"/>
    </row>
    <row r="162" spans="1:15">
      <c r="A162">
        <v>155</v>
      </c>
      <c r="B162" s="17"/>
      <c r="C162" s="17"/>
      <c r="D162" s="17"/>
      <c r="E162" s="28"/>
      <c r="F162" s="28"/>
      <c r="G162" s="19"/>
      <c r="H162" s="33"/>
      <c r="I162" s="30"/>
      <c r="J162" s="9" t="e">
        <f t="shared" si="2"/>
        <v>#DIV/0!</v>
      </c>
      <c r="K162" s="18"/>
      <c r="L162" s="18"/>
      <c r="M162" s="17"/>
      <c r="N162" s="17"/>
      <c r="O162" s="17"/>
    </row>
    <row r="163" spans="1:15">
      <c r="A163" s="42">
        <v>156</v>
      </c>
      <c r="B163" s="17"/>
      <c r="C163" s="17"/>
      <c r="D163" s="17"/>
      <c r="E163" s="28"/>
      <c r="F163" s="28"/>
      <c r="G163" s="19"/>
      <c r="H163" s="33"/>
      <c r="I163" s="30"/>
      <c r="J163" s="43" t="e">
        <f t="shared" si="2"/>
        <v>#DIV/0!</v>
      </c>
      <c r="K163" s="18"/>
      <c r="L163" s="18"/>
      <c r="M163" s="17"/>
      <c r="N163" s="17"/>
      <c r="O163" s="17"/>
    </row>
    <row r="164" spans="1:15">
      <c r="A164" s="42">
        <v>157</v>
      </c>
      <c r="B164" s="17"/>
      <c r="C164" s="17"/>
      <c r="D164" s="17"/>
      <c r="E164" s="28"/>
      <c r="F164" s="28"/>
      <c r="G164" s="19"/>
      <c r="H164" s="33"/>
      <c r="I164" s="30"/>
      <c r="J164" s="43" t="e">
        <f t="shared" si="2"/>
        <v>#DIV/0!</v>
      </c>
      <c r="K164" s="18"/>
      <c r="L164" s="18"/>
      <c r="M164" s="17"/>
      <c r="N164" s="17"/>
      <c r="O164" s="17"/>
    </row>
    <row r="165" spans="1:15">
      <c r="A165">
        <v>158</v>
      </c>
      <c r="B165" s="17"/>
      <c r="C165" s="17"/>
      <c r="D165" s="17"/>
      <c r="E165" s="28"/>
      <c r="F165" s="28"/>
      <c r="G165" s="19"/>
      <c r="H165" s="33"/>
      <c r="I165" s="30"/>
      <c r="J165" s="9" t="e">
        <f t="shared" si="2"/>
        <v>#DIV/0!</v>
      </c>
      <c r="K165" s="18"/>
      <c r="L165" s="18"/>
      <c r="M165" s="17"/>
      <c r="N165" s="17"/>
      <c r="O165" s="17"/>
    </row>
    <row r="166" spans="1:15">
      <c r="A166">
        <v>159</v>
      </c>
      <c r="B166" s="17"/>
      <c r="C166" s="17"/>
      <c r="D166" s="17"/>
      <c r="E166" s="28"/>
      <c r="F166" s="28"/>
      <c r="G166" s="19"/>
      <c r="H166" s="33"/>
      <c r="I166" s="30"/>
      <c r="J166" s="43" t="e">
        <f t="shared" si="2"/>
        <v>#DIV/0!</v>
      </c>
      <c r="K166" s="18"/>
      <c r="L166" s="18"/>
      <c r="M166" s="17"/>
      <c r="N166" s="17"/>
      <c r="O166" s="17"/>
    </row>
    <row r="167" spans="1:15">
      <c r="A167">
        <v>160</v>
      </c>
      <c r="B167" s="17"/>
      <c r="C167" s="17"/>
      <c r="D167" s="17"/>
      <c r="E167" s="28"/>
      <c r="F167" s="28"/>
      <c r="G167" s="19"/>
      <c r="H167" s="33"/>
      <c r="I167" s="30"/>
      <c r="J167" s="43" t="e">
        <f t="shared" si="2"/>
        <v>#DIV/0!</v>
      </c>
      <c r="K167" s="18"/>
      <c r="L167" s="18"/>
      <c r="M167" s="17"/>
      <c r="N167" s="17"/>
      <c r="O167" s="17"/>
    </row>
    <row r="168" spans="1:15">
      <c r="A168" s="42">
        <v>161</v>
      </c>
      <c r="B168" s="17"/>
      <c r="C168" s="17"/>
      <c r="D168" s="17"/>
      <c r="E168" s="28"/>
      <c r="F168" s="28"/>
      <c r="G168" s="19"/>
      <c r="H168" s="33"/>
      <c r="I168" s="30"/>
      <c r="J168" s="9" t="e">
        <f t="shared" si="2"/>
        <v>#DIV/0!</v>
      </c>
      <c r="K168" s="18"/>
      <c r="L168" s="18"/>
      <c r="M168" s="17"/>
      <c r="N168" s="17"/>
      <c r="O168" s="17"/>
    </row>
    <row r="169" spans="1:15">
      <c r="A169" s="42">
        <v>162</v>
      </c>
      <c r="B169" s="17"/>
      <c r="C169" s="17"/>
      <c r="D169" s="17"/>
      <c r="E169" s="28"/>
      <c r="F169" s="28"/>
      <c r="G169" s="19"/>
      <c r="H169" s="33"/>
      <c r="I169" s="30"/>
      <c r="J169" s="43" t="e">
        <f t="shared" si="2"/>
        <v>#DIV/0!</v>
      </c>
      <c r="K169" s="18"/>
      <c r="L169" s="18"/>
      <c r="M169" s="17"/>
      <c r="N169" s="17"/>
      <c r="O169" s="17"/>
    </row>
    <row r="170" spans="1:15">
      <c r="A170">
        <v>163</v>
      </c>
      <c r="B170" s="17"/>
      <c r="C170" s="17"/>
      <c r="D170" s="17"/>
      <c r="E170" s="28"/>
      <c r="F170" s="28"/>
      <c r="G170" s="19"/>
      <c r="H170" s="33"/>
      <c r="I170" s="30"/>
      <c r="J170" s="43" t="e">
        <f t="shared" si="2"/>
        <v>#DIV/0!</v>
      </c>
      <c r="K170" s="18"/>
      <c r="L170" s="18"/>
      <c r="M170" s="17"/>
      <c r="N170" s="17"/>
      <c r="O170" s="17"/>
    </row>
    <row r="171" spans="1:15">
      <c r="A171">
        <v>164</v>
      </c>
      <c r="B171" s="17"/>
      <c r="C171" s="17"/>
      <c r="D171" s="17"/>
      <c r="E171" s="28"/>
      <c r="F171" s="28"/>
      <c r="G171" s="19"/>
      <c r="H171" s="33"/>
      <c r="I171" s="30"/>
      <c r="J171" s="9" t="e">
        <f t="shared" si="2"/>
        <v>#DIV/0!</v>
      </c>
      <c r="K171" s="18"/>
      <c r="L171" s="18"/>
      <c r="M171" s="17"/>
      <c r="N171" s="17"/>
      <c r="O171" s="17"/>
    </row>
    <row r="172" spans="1:15">
      <c r="A172">
        <v>165</v>
      </c>
      <c r="B172" s="17"/>
      <c r="C172" s="17"/>
      <c r="D172" s="17"/>
      <c r="E172" s="28"/>
      <c r="F172" s="28"/>
      <c r="G172" s="19"/>
      <c r="H172" s="33"/>
      <c r="I172" s="30"/>
      <c r="J172" s="43" t="e">
        <f t="shared" si="2"/>
        <v>#DIV/0!</v>
      </c>
      <c r="K172" s="18"/>
      <c r="L172" s="18"/>
      <c r="M172" s="17"/>
      <c r="N172" s="17"/>
      <c r="O172" s="17"/>
    </row>
    <row r="173" spans="1:15">
      <c r="A173" s="42">
        <v>166</v>
      </c>
      <c r="B173" s="17"/>
      <c r="C173" s="17"/>
      <c r="D173" s="17"/>
      <c r="E173" s="28"/>
      <c r="F173" s="28"/>
      <c r="G173" s="19"/>
      <c r="H173" s="33"/>
      <c r="I173" s="30"/>
      <c r="J173" s="43" t="e">
        <f t="shared" si="2"/>
        <v>#DIV/0!</v>
      </c>
      <c r="K173" s="18"/>
      <c r="L173" s="18"/>
      <c r="M173" s="17"/>
      <c r="N173" s="17"/>
      <c r="O173" s="17"/>
    </row>
    <row r="174" spans="1:15">
      <c r="A174" s="42">
        <v>167</v>
      </c>
      <c r="B174" s="17"/>
      <c r="C174" s="17"/>
      <c r="D174" s="17"/>
      <c r="E174" s="28"/>
      <c r="F174" s="28"/>
      <c r="G174" s="19"/>
      <c r="H174" s="33"/>
      <c r="I174" s="30"/>
      <c r="J174" s="9" t="e">
        <f t="shared" si="2"/>
        <v>#DIV/0!</v>
      </c>
      <c r="K174" s="18"/>
      <c r="L174" s="18"/>
      <c r="M174" s="17"/>
      <c r="N174" s="17"/>
      <c r="O174" s="17"/>
    </row>
    <row r="175" spans="1:15">
      <c r="A175">
        <v>168</v>
      </c>
      <c r="B175" s="17"/>
      <c r="C175" s="17"/>
      <c r="D175" s="17"/>
      <c r="E175" s="28"/>
      <c r="F175" s="28"/>
      <c r="G175" s="19"/>
      <c r="H175" s="33"/>
      <c r="I175" s="30"/>
      <c r="J175" s="43" t="e">
        <f t="shared" si="2"/>
        <v>#DIV/0!</v>
      </c>
      <c r="K175" s="18"/>
      <c r="L175" s="18"/>
      <c r="M175" s="17"/>
      <c r="N175" s="17"/>
      <c r="O175" s="17"/>
    </row>
    <row r="176" spans="1:15">
      <c r="A176">
        <v>169</v>
      </c>
      <c r="B176" s="17"/>
      <c r="C176" s="17"/>
      <c r="D176" s="17"/>
      <c r="E176" s="28"/>
      <c r="F176" s="28"/>
      <c r="G176" s="19"/>
      <c r="H176" s="33"/>
      <c r="I176" s="30"/>
      <c r="J176" s="43" t="e">
        <f t="shared" si="2"/>
        <v>#DIV/0!</v>
      </c>
      <c r="K176" s="18"/>
      <c r="L176" s="18"/>
      <c r="M176" s="17"/>
      <c r="N176" s="17"/>
      <c r="O176" s="17"/>
    </row>
    <row r="177" spans="1:15">
      <c r="A177">
        <v>170</v>
      </c>
      <c r="B177" s="17"/>
      <c r="C177" s="17"/>
      <c r="D177" s="17"/>
      <c r="E177" s="28"/>
      <c r="F177" s="28"/>
      <c r="G177" s="19"/>
      <c r="H177" s="33"/>
      <c r="I177" s="30"/>
      <c r="J177" s="9" t="e">
        <f t="shared" si="2"/>
        <v>#DIV/0!</v>
      </c>
      <c r="K177" s="18"/>
      <c r="L177" s="18"/>
      <c r="M177" s="17"/>
      <c r="N177" s="17"/>
      <c r="O177" s="17"/>
    </row>
    <row r="178" spans="1:15">
      <c r="A178" s="42">
        <v>171</v>
      </c>
      <c r="B178" s="17"/>
      <c r="C178" s="17"/>
      <c r="D178" s="17"/>
      <c r="E178" s="28"/>
      <c r="F178" s="28"/>
      <c r="G178" s="19"/>
      <c r="H178" s="33"/>
      <c r="I178" s="30"/>
      <c r="J178" s="43" t="e">
        <f t="shared" si="2"/>
        <v>#DIV/0!</v>
      </c>
      <c r="K178" s="18"/>
      <c r="L178" s="18"/>
      <c r="M178" s="17"/>
      <c r="N178" s="17"/>
      <c r="O178" s="17"/>
    </row>
    <row r="179" spans="1:15">
      <c r="A179" s="42">
        <v>172</v>
      </c>
      <c r="B179" s="17"/>
      <c r="C179" s="17"/>
      <c r="D179" s="17"/>
      <c r="E179" s="28"/>
      <c r="F179" s="28"/>
      <c r="G179" s="19"/>
      <c r="H179" s="33"/>
      <c r="I179" s="30"/>
      <c r="J179" s="43" t="e">
        <f t="shared" si="2"/>
        <v>#DIV/0!</v>
      </c>
      <c r="K179" s="18"/>
      <c r="L179" s="18"/>
      <c r="M179" s="17"/>
      <c r="N179" s="17"/>
      <c r="O179" s="17"/>
    </row>
    <row r="180" spans="1:15">
      <c r="A180">
        <v>173</v>
      </c>
      <c r="B180" s="17"/>
      <c r="C180" s="17"/>
      <c r="D180" s="17"/>
      <c r="E180" s="28"/>
      <c r="F180" s="28"/>
      <c r="G180" s="19"/>
      <c r="H180" s="33"/>
      <c r="I180" s="30"/>
      <c r="J180" s="9" t="e">
        <f t="shared" si="2"/>
        <v>#DIV/0!</v>
      </c>
      <c r="K180" s="18"/>
      <c r="L180" s="18"/>
      <c r="M180" s="17"/>
      <c r="N180" s="17"/>
      <c r="O180" s="17"/>
    </row>
    <row r="181" spans="1:15">
      <c r="A181">
        <v>174</v>
      </c>
      <c r="B181" s="17"/>
      <c r="C181" s="17"/>
      <c r="D181" s="17"/>
      <c r="E181" s="28"/>
      <c r="F181" s="28"/>
      <c r="G181" s="19"/>
      <c r="H181" s="33"/>
      <c r="I181" s="30"/>
      <c r="J181" s="43" t="e">
        <f t="shared" si="2"/>
        <v>#DIV/0!</v>
      </c>
      <c r="K181" s="18"/>
      <c r="L181" s="18"/>
      <c r="M181" s="17"/>
      <c r="N181" s="17"/>
      <c r="O181" s="17"/>
    </row>
    <row r="182" spans="1:15">
      <c r="A182">
        <v>175</v>
      </c>
      <c r="B182" s="17"/>
      <c r="C182" s="17"/>
      <c r="D182" s="17"/>
      <c r="E182" s="28"/>
      <c r="F182" s="28"/>
      <c r="G182" s="19"/>
      <c r="H182" s="33"/>
      <c r="I182" s="30"/>
      <c r="J182" s="43" t="e">
        <f t="shared" si="2"/>
        <v>#DIV/0!</v>
      </c>
      <c r="K182" s="18"/>
      <c r="L182" s="18"/>
      <c r="M182" s="17"/>
      <c r="N182" s="17"/>
      <c r="O182" s="17"/>
    </row>
    <row r="183" spans="1:15">
      <c r="A183" s="42">
        <v>176</v>
      </c>
      <c r="B183" s="17"/>
      <c r="C183" s="17"/>
      <c r="D183" s="17"/>
      <c r="E183" s="28"/>
      <c r="F183" s="28"/>
      <c r="G183" s="19"/>
      <c r="H183" s="33"/>
      <c r="I183" s="30"/>
      <c r="J183" s="9" t="e">
        <f t="shared" si="2"/>
        <v>#DIV/0!</v>
      </c>
      <c r="K183" s="18"/>
      <c r="L183" s="18"/>
      <c r="M183" s="17"/>
      <c r="N183" s="17"/>
      <c r="O183" s="17"/>
    </row>
    <row r="184" spans="1:15">
      <c r="A184" s="42">
        <v>177</v>
      </c>
      <c r="B184" s="17"/>
      <c r="C184" s="17"/>
      <c r="D184" s="17"/>
      <c r="E184" s="28"/>
      <c r="F184" s="28"/>
      <c r="G184" s="19"/>
      <c r="H184" s="33"/>
      <c r="I184" s="30"/>
      <c r="J184" s="43" t="e">
        <f t="shared" si="2"/>
        <v>#DIV/0!</v>
      </c>
      <c r="K184" s="18"/>
      <c r="L184" s="18"/>
      <c r="M184" s="17"/>
      <c r="N184" s="17"/>
      <c r="O184" s="17"/>
    </row>
    <row r="185" spans="1:15">
      <c r="A185">
        <v>178</v>
      </c>
      <c r="B185" s="17"/>
      <c r="C185" s="17"/>
      <c r="D185" s="17"/>
      <c r="E185" s="28"/>
      <c r="F185" s="28"/>
      <c r="G185" s="19"/>
      <c r="H185" s="33"/>
      <c r="I185" s="30"/>
      <c r="J185" s="43" t="e">
        <f t="shared" si="2"/>
        <v>#DIV/0!</v>
      </c>
      <c r="K185" s="18"/>
      <c r="L185" s="18"/>
      <c r="M185" s="17"/>
      <c r="N185" s="17"/>
      <c r="O185" s="17"/>
    </row>
    <row r="186" spans="1:15">
      <c r="A186">
        <v>179</v>
      </c>
      <c r="B186" s="17"/>
      <c r="C186" s="17"/>
      <c r="D186" s="17"/>
      <c r="E186" s="28"/>
      <c r="F186" s="28"/>
      <c r="G186" s="19"/>
      <c r="H186" s="33"/>
      <c r="I186" s="30"/>
      <c r="J186" s="9" t="e">
        <f t="shared" si="2"/>
        <v>#DIV/0!</v>
      </c>
      <c r="K186" s="18"/>
      <c r="L186" s="18"/>
      <c r="M186" s="17"/>
      <c r="N186" s="17"/>
      <c r="O186" s="17"/>
    </row>
    <row r="187" spans="1:15">
      <c r="A187">
        <v>180</v>
      </c>
      <c r="B187" s="17"/>
      <c r="C187" s="17"/>
      <c r="D187" s="17"/>
      <c r="E187" s="28"/>
      <c r="F187" s="28"/>
      <c r="G187" s="19"/>
      <c r="H187" s="33"/>
      <c r="I187" s="30"/>
      <c r="J187" s="43" t="e">
        <f t="shared" si="2"/>
        <v>#DIV/0!</v>
      </c>
      <c r="K187" s="18"/>
      <c r="L187" s="18"/>
      <c r="M187" s="17"/>
      <c r="N187" s="17"/>
      <c r="O187" s="17"/>
    </row>
    <row r="188" spans="1:15">
      <c r="A188" s="42">
        <v>181</v>
      </c>
      <c r="B188" s="17"/>
      <c r="C188" s="17"/>
      <c r="D188" s="17"/>
      <c r="E188" s="28"/>
      <c r="F188" s="28"/>
      <c r="G188" s="19"/>
      <c r="H188" s="33"/>
      <c r="I188" s="30"/>
      <c r="J188" s="43" t="e">
        <f t="shared" si="2"/>
        <v>#DIV/0!</v>
      </c>
      <c r="K188" s="18"/>
      <c r="L188" s="18"/>
      <c r="M188" s="17"/>
      <c r="N188" s="17"/>
      <c r="O188" s="17"/>
    </row>
    <row r="189" spans="1:15">
      <c r="A189" s="42">
        <v>182</v>
      </c>
      <c r="B189" s="17"/>
      <c r="C189" s="17"/>
      <c r="D189" s="17"/>
      <c r="E189" s="28"/>
      <c r="F189" s="28"/>
      <c r="G189" s="19"/>
      <c r="H189" s="33"/>
      <c r="I189" s="30"/>
      <c r="J189" s="9" t="e">
        <f t="shared" si="2"/>
        <v>#DIV/0!</v>
      </c>
      <c r="K189" s="18"/>
      <c r="L189" s="18"/>
      <c r="M189" s="17"/>
      <c r="N189" s="17"/>
      <c r="O189" s="17"/>
    </row>
    <row r="190" spans="1:15">
      <c r="A190">
        <v>183</v>
      </c>
      <c r="B190" s="17"/>
      <c r="C190" s="17"/>
      <c r="D190" s="17"/>
      <c r="E190" s="28"/>
      <c r="F190" s="28"/>
      <c r="G190" s="19"/>
      <c r="H190" s="33"/>
      <c r="I190" s="30"/>
      <c r="J190" s="43" t="e">
        <f t="shared" si="2"/>
        <v>#DIV/0!</v>
      </c>
      <c r="K190" s="18"/>
      <c r="L190" s="18"/>
      <c r="M190" s="17"/>
      <c r="N190" s="17"/>
      <c r="O190" s="17"/>
    </row>
    <row r="191" spans="1:15">
      <c r="A191">
        <v>184</v>
      </c>
      <c r="B191" s="17"/>
      <c r="C191" s="17"/>
      <c r="D191" s="17"/>
      <c r="E191" s="28"/>
      <c r="F191" s="28"/>
      <c r="G191" s="19"/>
      <c r="H191" s="33"/>
      <c r="I191" s="30"/>
      <c r="J191" s="43" t="e">
        <f t="shared" si="2"/>
        <v>#DIV/0!</v>
      </c>
      <c r="K191" s="18"/>
      <c r="L191" s="18"/>
      <c r="M191" s="17"/>
      <c r="N191" s="17"/>
      <c r="O191" s="17"/>
    </row>
    <row r="192" spans="1:15">
      <c r="A192">
        <v>185</v>
      </c>
      <c r="B192" s="17"/>
      <c r="C192" s="17"/>
      <c r="D192" s="17"/>
      <c r="E192" s="28"/>
      <c r="F192" s="28"/>
      <c r="G192" s="19"/>
      <c r="H192" s="33"/>
      <c r="I192" s="30"/>
      <c r="J192" s="9" t="e">
        <f t="shared" si="2"/>
        <v>#DIV/0!</v>
      </c>
      <c r="K192" s="18"/>
      <c r="L192" s="18"/>
      <c r="M192" s="17"/>
      <c r="N192" s="17"/>
      <c r="O192" s="17"/>
    </row>
    <row r="193" spans="1:15">
      <c r="A193" s="42">
        <v>186</v>
      </c>
      <c r="B193" s="17"/>
      <c r="C193" s="17"/>
      <c r="D193" s="17"/>
      <c r="E193" s="28"/>
      <c r="F193" s="28"/>
      <c r="G193" s="19"/>
      <c r="H193" s="33"/>
      <c r="I193" s="30"/>
      <c r="J193" s="43" t="e">
        <f t="shared" si="2"/>
        <v>#DIV/0!</v>
      </c>
      <c r="K193" s="18"/>
      <c r="L193" s="18"/>
      <c r="M193" s="17"/>
      <c r="N193" s="17"/>
      <c r="O193" s="17"/>
    </row>
    <row r="194" spans="1:15">
      <c r="A194" s="42">
        <v>187</v>
      </c>
      <c r="B194" s="17"/>
      <c r="C194" s="17"/>
      <c r="D194" s="17"/>
      <c r="E194" s="28"/>
      <c r="F194" s="28"/>
      <c r="G194" s="19"/>
      <c r="H194" s="33"/>
      <c r="I194" s="30"/>
      <c r="J194" s="43" t="e">
        <f t="shared" si="2"/>
        <v>#DIV/0!</v>
      </c>
      <c r="K194" s="18"/>
      <c r="L194" s="18"/>
      <c r="M194" s="17"/>
      <c r="N194" s="17"/>
      <c r="O194" s="17"/>
    </row>
    <row r="195" spans="1:15">
      <c r="A195">
        <v>188</v>
      </c>
      <c r="B195" s="17"/>
      <c r="C195" s="17"/>
      <c r="D195" s="17"/>
      <c r="E195" s="28"/>
      <c r="F195" s="28"/>
      <c r="G195" s="19"/>
      <c r="H195" s="33"/>
      <c r="I195" s="30"/>
      <c r="J195" s="9" t="e">
        <f t="shared" si="2"/>
        <v>#DIV/0!</v>
      </c>
      <c r="K195" s="18"/>
      <c r="L195" s="18"/>
      <c r="M195" s="17"/>
      <c r="N195" s="17"/>
      <c r="O195" s="17"/>
    </row>
    <row r="196" spans="1:15">
      <c r="A196">
        <v>189</v>
      </c>
      <c r="B196" s="17"/>
      <c r="C196" s="17"/>
      <c r="D196" s="17"/>
      <c r="E196" s="28"/>
      <c r="F196" s="28"/>
      <c r="G196" s="19"/>
      <c r="H196" s="33"/>
      <c r="I196" s="30"/>
      <c r="J196" s="43" t="e">
        <f t="shared" si="2"/>
        <v>#DIV/0!</v>
      </c>
      <c r="K196" s="18"/>
      <c r="L196" s="18"/>
      <c r="M196" s="17"/>
      <c r="N196" s="17"/>
      <c r="O196" s="17"/>
    </row>
    <row r="197" spans="1:15">
      <c r="A197">
        <v>190</v>
      </c>
      <c r="B197" s="17"/>
      <c r="C197" s="17"/>
      <c r="D197" s="17"/>
      <c r="E197" s="28"/>
      <c r="F197" s="28"/>
      <c r="G197" s="19"/>
      <c r="H197" s="33"/>
      <c r="I197" s="30"/>
      <c r="J197" s="43" t="e">
        <f t="shared" si="2"/>
        <v>#DIV/0!</v>
      </c>
      <c r="K197" s="18"/>
      <c r="L197" s="18"/>
      <c r="M197" s="17"/>
      <c r="N197" s="17"/>
      <c r="O197" s="17"/>
    </row>
    <row r="198" spans="1:15">
      <c r="A198" s="42">
        <v>191</v>
      </c>
      <c r="B198" s="17"/>
      <c r="C198" s="17"/>
      <c r="D198" s="17"/>
      <c r="E198" s="28"/>
      <c r="F198" s="28"/>
      <c r="G198" s="19"/>
      <c r="H198" s="33"/>
      <c r="I198" s="30"/>
      <c r="J198" s="9" t="e">
        <f t="shared" si="2"/>
        <v>#DIV/0!</v>
      </c>
      <c r="K198" s="18"/>
      <c r="L198" s="18"/>
      <c r="M198" s="17"/>
      <c r="N198" s="17"/>
      <c r="O198" s="17"/>
    </row>
    <row r="199" spans="1:15">
      <c r="A199" s="42">
        <v>192</v>
      </c>
      <c r="B199" s="17"/>
      <c r="C199" s="17"/>
      <c r="D199" s="17"/>
      <c r="E199" s="28"/>
      <c r="F199" s="28"/>
      <c r="G199" s="19"/>
      <c r="H199" s="33"/>
      <c r="I199" s="30"/>
      <c r="J199" s="43" t="e">
        <f t="shared" si="2"/>
        <v>#DIV/0!</v>
      </c>
      <c r="K199" s="18"/>
      <c r="L199" s="18"/>
      <c r="M199" s="17"/>
      <c r="N199" s="17"/>
      <c r="O199" s="17"/>
    </row>
    <row r="200" spans="1:15">
      <c r="A200">
        <v>193</v>
      </c>
      <c r="B200" s="17"/>
      <c r="C200" s="17"/>
      <c r="D200" s="17"/>
      <c r="E200" s="28"/>
      <c r="F200" s="28"/>
      <c r="G200" s="19"/>
      <c r="H200" s="33"/>
      <c r="I200" s="30"/>
      <c r="J200" s="43" t="e">
        <f t="shared" si="2"/>
        <v>#DIV/0!</v>
      </c>
      <c r="K200" s="18"/>
      <c r="L200" s="18"/>
      <c r="M200" s="17"/>
      <c r="N200" s="17"/>
      <c r="O200" s="17"/>
    </row>
    <row r="201" spans="1:15">
      <c r="A201">
        <v>194</v>
      </c>
      <c r="B201" s="17"/>
      <c r="C201" s="17"/>
      <c r="D201" s="17"/>
      <c r="E201" s="28"/>
      <c r="F201" s="28"/>
      <c r="G201" s="19"/>
      <c r="H201" s="33"/>
      <c r="I201" s="30"/>
      <c r="J201" s="9" t="e">
        <f t="shared" si="2"/>
        <v>#DIV/0!</v>
      </c>
      <c r="K201" s="18"/>
      <c r="L201" s="18"/>
      <c r="M201" s="17"/>
      <c r="N201" s="17"/>
      <c r="O201" s="17"/>
    </row>
    <row r="202" spans="1:15">
      <c r="A202">
        <v>195</v>
      </c>
      <c r="B202" s="17"/>
      <c r="C202" s="17"/>
      <c r="D202" s="17"/>
      <c r="E202" s="28"/>
      <c r="F202" s="28"/>
      <c r="G202" s="19"/>
      <c r="H202" s="33"/>
      <c r="I202" s="30"/>
      <c r="J202" s="43" t="e">
        <f t="shared" si="2"/>
        <v>#DIV/0!</v>
      </c>
      <c r="K202" s="18"/>
      <c r="L202" s="18"/>
      <c r="M202" s="17"/>
      <c r="N202" s="17"/>
      <c r="O202" s="17"/>
    </row>
    <row r="203" spans="1:15">
      <c r="A203" s="42">
        <v>196</v>
      </c>
      <c r="B203" s="17"/>
      <c r="C203" s="17"/>
      <c r="D203" s="17"/>
      <c r="E203" s="28"/>
      <c r="F203" s="28"/>
      <c r="G203" s="19"/>
      <c r="H203" s="33"/>
      <c r="I203" s="30"/>
      <c r="J203" s="43" t="e">
        <f t="shared" si="2"/>
        <v>#DIV/0!</v>
      </c>
      <c r="K203" s="18"/>
      <c r="L203" s="18"/>
      <c r="M203" s="17"/>
      <c r="N203" s="17"/>
      <c r="O203" s="17"/>
    </row>
    <row r="204" spans="1:15">
      <c r="A204" s="42">
        <v>197</v>
      </c>
      <c r="B204" s="17"/>
      <c r="C204" s="17"/>
      <c r="D204" s="17"/>
      <c r="E204" s="28"/>
      <c r="F204" s="28"/>
      <c r="G204" s="19"/>
      <c r="H204" s="33"/>
      <c r="I204" s="30"/>
      <c r="J204" s="9" t="e">
        <f t="shared" si="2"/>
        <v>#DIV/0!</v>
      </c>
      <c r="K204" s="18"/>
      <c r="L204" s="18"/>
      <c r="M204" s="17"/>
      <c r="N204" s="17"/>
      <c r="O204" s="17"/>
    </row>
    <row r="205" spans="1:15">
      <c r="A205">
        <v>198</v>
      </c>
      <c r="B205" s="17"/>
      <c r="C205" s="17"/>
      <c r="D205" s="17"/>
      <c r="E205" s="28"/>
      <c r="F205" s="28"/>
      <c r="G205" s="19"/>
      <c r="H205" s="33"/>
      <c r="I205" s="30"/>
      <c r="J205" s="43" t="e">
        <f t="shared" si="2"/>
        <v>#DIV/0!</v>
      </c>
      <c r="K205" s="18"/>
      <c r="L205" s="18"/>
      <c r="M205" s="17"/>
      <c r="N205" s="17"/>
      <c r="O205" s="17"/>
    </row>
    <row r="206" spans="1:15">
      <c r="A206">
        <v>199</v>
      </c>
      <c r="B206" s="17"/>
      <c r="C206" s="17"/>
      <c r="D206" s="17"/>
      <c r="E206" s="28"/>
      <c r="F206" s="28"/>
      <c r="G206" s="19"/>
      <c r="H206" s="33"/>
      <c r="I206" s="30"/>
      <c r="J206" s="43" t="e">
        <f t="shared" si="2"/>
        <v>#DIV/0!</v>
      </c>
      <c r="K206" s="18"/>
      <c r="L206" s="18"/>
      <c r="M206" s="17"/>
      <c r="N206" s="17"/>
      <c r="O206" s="17"/>
    </row>
    <row r="207" spans="1:15">
      <c r="A207">
        <v>200</v>
      </c>
      <c r="B207" s="17"/>
      <c r="C207" s="17"/>
      <c r="D207" s="17"/>
      <c r="E207" s="28"/>
      <c r="F207" s="28"/>
      <c r="G207" s="19"/>
      <c r="H207" s="33"/>
      <c r="I207" s="30"/>
      <c r="J207" s="9" t="e">
        <f t="shared" si="2"/>
        <v>#DIV/0!</v>
      </c>
      <c r="K207" s="18"/>
      <c r="L207" s="18"/>
      <c r="M207" s="17"/>
      <c r="N207" s="17"/>
      <c r="O207" s="17"/>
    </row>
    <row r="208" spans="1:15">
      <c r="A208" s="42">
        <v>201</v>
      </c>
      <c r="B208" s="17"/>
      <c r="C208" s="17"/>
      <c r="D208" s="17"/>
      <c r="E208" s="28"/>
      <c r="F208" s="28"/>
      <c r="G208" s="19"/>
      <c r="H208" s="33"/>
      <c r="I208" s="30"/>
      <c r="J208" s="43" t="e">
        <f t="shared" si="2"/>
        <v>#DIV/0!</v>
      </c>
      <c r="K208" s="18"/>
      <c r="L208" s="18"/>
      <c r="M208" s="17"/>
      <c r="N208" s="17"/>
      <c r="O208" s="17"/>
    </row>
    <row r="209" spans="1:15">
      <c r="A209" s="42">
        <v>202</v>
      </c>
      <c r="B209" s="17"/>
      <c r="C209" s="17"/>
      <c r="D209" s="17"/>
      <c r="E209" s="28"/>
      <c r="F209" s="28"/>
      <c r="G209" s="19"/>
      <c r="H209" s="33"/>
      <c r="I209" s="30"/>
      <c r="J209" s="43" t="e">
        <f t="shared" si="2"/>
        <v>#DIV/0!</v>
      </c>
      <c r="K209" s="18"/>
      <c r="L209" s="18"/>
      <c r="M209" s="17"/>
      <c r="N209" s="17"/>
      <c r="O209" s="17"/>
    </row>
    <row r="210" spans="1:15">
      <c r="A210">
        <v>203</v>
      </c>
      <c r="B210" s="17"/>
      <c r="C210" s="17"/>
      <c r="D210" s="17"/>
      <c r="E210" s="28"/>
      <c r="F210" s="28"/>
      <c r="G210" s="19"/>
      <c r="H210" s="33"/>
      <c r="I210" s="30"/>
      <c r="J210" s="9" t="e">
        <f t="shared" si="2"/>
        <v>#DIV/0!</v>
      </c>
      <c r="K210" s="18"/>
      <c r="L210" s="18"/>
      <c r="M210" s="17"/>
      <c r="N210" s="17"/>
      <c r="O210" s="17"/>
    </row>
    <row r="211" spans="1:15">
      <c r="A211">
        <v>204</v>
      </c>
      <c r="B211" s="17"/>
      <c r="C211" s="17"/>
      <c r="D211" s="17"/>
      <c r="E211" s="28"/>
      <c r="F211" s="28"/>
      <c r="G211" s="19"/>
      <c r="H211" s="33"/>
      <c r="I211" s="30"/>
      <c r="J211" s="43" t="e">
        <f t="shared" si="2"/>
        <v>#DIV/0!</v>
      </c>
      <c r="K211" s="18"/>
      <c r="L211" s="18"/>
      <c r="M211" s="17"/>
      <c r="N211" s="17"/>
      <c r="O211" s="17"/>
    </row>
    <row r="212" spans="1:15">
      <c r="A212">
        <v>205</v>
      </c>
      <c r="B212" s="17"/>
      <c r="C212" s="17"/>
      <c r="D212" s="17"/>
      <c r="E212" s="28"/>
      <c r="F212" s="28"/>
      <c r="G212" s="19"/>
      <c r="H212" s="33"/>
      <c r="I212" s="30"/>
      <c r="J212" s="43" t="e">
        <f t="shared" si="2"/>
        <v>#DIV/0!</v>
      </c>
      <c r="K212" s="18"/>
      <c r="L212" s="18"/>
      <c r="M212" s="17"/>
      <c r="N212" s="17"/>
      <c r="O212" s="17"/>
    </row>
    <row r="213" spans="1:15">
      <c r="A213" s="42">
        <v>206</v>
      </c>
      <c r="B213" s="17"/>
      <c r="C213" s="17"/>
      <c r="D213" s="17"/>
      <c r="E213" s="28"/>
      <c r="F213" s="28"/>
      <c r="G213" s="19"/>
      <c r="H213" s="33"/>
      <c r="I213" s="30"/>
      <c r="J213" s="9" t="e">
        <f t="shared" si="2"/>
        <v>#DIV/0!</v>
      </c>
      <c r="K213" s="18"/>
      <c r="L213" s="18"/>
      <c r="M213" s="17"/>
      <c r="N213" s="17"/>
      <c r="O213" s="17"/>
    </row>
    <row r="214" spans="1:15">
      <c r="A214" s="42">
        <v>207</v>
      </c>
      <c r="B214" s="17"/>
      <c r="C214" s="17"/>
      <c r="D214" s="17"/>
      <c r="E214" s="28"/>
      <c r="F214" s="28"/>
      <c r="G214" s="19"/>
      <c r="H214" s="33"/>
      <c r="I214" s="30"/>
      <c r="J214" s="43" t="e">
        <f t="shared" si="2"/>
        <v>#DIV/0!</v>
      </c>
      <c r="K214" s="18"/>
      <c r="L214" s="18"/>
      <c r="M214" s="17"/>
      <c r="N214" s="17"/>
      <c r="O214" s="17"/>
    </row>
    <row r="215" spans="1:15">
      <c r="A215">
        <v>208</v>
      </c>
      <c r="B215" s="17"/>
      <c r="C215" s="17"/>
      <c r="D215" s="17"/>
      <c r="E215" s="28"/>
      <c r="F215" s="28"/>
      <c r="G215" s="19"/>
      <c r="H215" s="33"/>
      <c r="I215" s="30"/>
      <c r="J215" s="43" t="e">
        <f t="shared" si="2"/>
        <v>#DIV/0!</v>
      </c>
      <c r="K215" s="18"/>
      <c r="L215" s="18"/>
      <c r="M215" s="17"/>
      <c r="N215" s="17"/>
      <c r="O215" s="17"/>
    </row>
    <row r="216" spans="1:15">
      <c r="A216">
        <v>209</v>
      </c>
      <c r="B216" s="17"/>
      <c r="C216" s="17"/>
      <c r="D216" s="17"/>
      <c r="E216" s="28"/>
      <c r="F216" s="28"/>
      <c r="G216" s="19"/>
      <c r="H216" s="33"/>
      <c r="I216" s="30"/>
      <c r="J216" s="9" t="e">
        <f t="shared" si="2"/>
        <v>#DIV/0!</v>
      </c>
      <c r="K216" s="18"/>
      <c r="L216" s="18"/>
      <c r="M216" s="17"/>
      <c r="N216" s="17"/>
      <c r="O216" s="17"/>
    </row>
    <row r="217" spans="1:15">
      <c r="A217">
        <v>210</v>
      </c>
      <c r="B217" s="17"/>
      <c r="C217" s="17"/>
      <c r="D217" s="17"/>
      <c r="E217" s="28"/>
      <c r="F217" s="28"/>
      <c r="G217" s="19"/>
      <c r="H217" s="33"/>
      <c r="I217" s="30"/>
      <c r="J217" s="43" t="e">
        <f t="shared" si="2"/>
        <v>#DIV/0!</v>
      </c>
      <c r="K217" s="18"/>
      <c r="L217" s="18"/>
      <c r="M217" s="17"/>
      <c r="N217" s="17"/>
      <c r="O217" s="17"/>
    </row>
    <row r="218" spans="1:15">
      <c r="A218" s="42">
        <v>211</v>
      </c>
      <c r="B218" s="17"/>
      <c r="C218" s="17"/>
      <c r="D218" s="17"/>
      <c r="E218" s="28"/>
      <c r="F218" s="28"/>
      <c r="G218" s="19"/>
      <c r="H218" s="33"/>
      <c r="I218" s="30"/>
      <c r="J218" s="43" t="e">
        <f t="shared" si="2"/>
        <v>#DIV/0!</v>
      </c>
      <c r="K218" s="18"/>
      <c r="L218" s="18"/>
      <c r="M218" s="17"/>
      <c r="N218" s="17"/>
      <c r="O218" s="17"/>
    </row>
    <row r="219" spans="1:15">
      <c r="A219" s="42">
        <v>212</v>
      </c>
      <c r="B219" s="17"/>
      <c r="C219" s="17"/>
      <c r="D219" s="17"/>
      <c r="E219" s="28"/>
      <c r="F219" s="28"/>
      <c r="G219" s="19"/>
      <c r="H219" s="33"/>
      <c r="I219" s="30"/>
      <c r="J219" s="9" t="e">
        <f t="shared" si="2"/>
        <v>#DIV/0!</v>
      </c>
      <c r="K219" s="18"/>
      <c r="L219" s="18"/>
      <c r="M219" s="17"/>
      <c r="N219" s="17"/>
      <c r="O219" s="17"/>
    </row>
    <row r="220" spans="1:15">
      <c r="A220">
        <v>213</v>
      </c>
      <c r="B220" s="17"/>
      <c r="C220" s="17"/>
      <c r="D220" s="17"/>
      <c r="E220" s="28"/>
      <c r="F220" s="28"/>
      <c r="G220" s="19"/>
      <c r="H220" s="33"/>
      <c r="I220" s="30"/>
      <c r="J220" s="43" t="e">
        <f t="shared" si="2"/>
        <v>#DIV/0!</v>
      </c>
      <c r="K220" s="18"/>
      <c r="L220" s="18"/>
      <c r="M220" s="17"/>
      <c r="N220" s="17"/>
      <c r="O220" s="17"/>
    </row>
    <row r="221" spans="1:15">
      <c r="A221">
        <v>214</v>
      </c>
      <c r="B221" s="17"/>
      <c r="C221" s="17"/>
      <c r="D221" s="17"/>
      <c r="E221" s="28"/>
      <c r="F221" s="28"/>
      <c r="G221" s="19"/>
      <c r="H221" s="33"/>
      <c r="I221" s="30"/>
      <c r="J221" s="43" t="e">
        <f t="shared" si="2"/>
        <v>#DIV/0!</v>
      </c>
      <c r="K221" s="18"/>
      <c r="L221" s="18"/>
      <c r="M221" s="17"/>
      <c r="N221" s="17"/>
      <c r="O221" s="17"/>
    </row>
    <row r="222" spans="1:15">
      <c r="A222">
        <v>215</v>
      </c>
      <c r="B222" s="17"/>
      <c r="C222" s="17"/>
      <c r="D222" s="17"/>
      <c r="E222" s="28"/>
      <c r="F222" s="28"/>
      <c r="G222" s="19"/>
      <c r="H222" s="33"/>
      <c r="I222" s="30"/>
      <c r="J222" s="9" t="e">
        <f t="shared" si="2"/>
        <v>#DIV/0!</v>
      </c>
      <c r="K222" s="18"/>
      <c r="L222" s="18"/>
      <c r="M222" s="17"/>
      <c r="N222" s="17"/>
      <c r="O222" s="17"/>
    </row>
    <row r="223" spans="1:15">
      <c r="A223" s="42">
        <v>216</v>
      </c>
      <c r="B223" s="17"/>
      <c r="C223" s="17"/>
      <c r="D223" s="17"/>
      <c r="E223" s="28"/>
      <c r="F223" s="28"/>
      <c r="G223" s="19"/>
      <c r="H223" s="33"/>
      <c r="I223" s="30"/>
      <c r="J223" s="43" t="e">
        <f t="shared" si="2"/>
        <v>#DIV/0!</v>
      </c>
      <c r="K223" s="18"/>
      <c r="L223" s="18"/>
      <c r="M223" s="17"/>
      <c r="N223" s="17"/>
      <c r="O223" s="17"/>
    </row>
    <row r="224" spans="1:15">
      <c r="A224" s="42">
        <v>217</v>
      </c>
      <c r="B224" s="17"/>
      <c r="C224" s="17"/>
      <c r="D224" s="17"/>
      <c r="E224" s="28"/>
      <c r="F224" s="28"/>
      <c r="G224" s="19"/>
      <c r="H224" s="33"/>
      <c r="I224" s="30"/>
      <c r="J224" s="43" t="e">
        <f t="shared" si="2"/>
        <v>#DIV/0!</v>
      </c>
      <c r="K224" s="18"/>
      <c r="L224" s="18"/>
      <c r="M224" s="17"/>
      <c r="N224" s="17"/>
      <c r="O224" s="17"/>
    </row>
    <row r="225" spans="1:15">
      <c r="A225">
        <v>218</v>
      </c>
      <c r="B225" s="17"/>
      <c r="C225" s="17"/>
      <c r="D225" s="17"/>
      <c r="E225" s="28"/>
      <c r="F225" s="28"/>
      <c r="G225" s="19"/>
      <c r="H225" s="33"/>
      <c r="I225" s="30"/>
      <c r="J225" s="9" t="e">
        <f t="shared" si="2"/>
        <v>#DIV/0!</v>
      </c>
      <c r="K225" s="18"/>
      <c r="L225" s="18"/>
      <c r="M225" s="17"/>
      <c r="N225" s="17"/>
      <c r="O225" s="17"/>
    </row>
    <row r="226" spans="1:15">
      <c r="A226">
        <v>219</v>
      </c>
      <c r="B226" s="17"/>
      <c r="C226" s="17"/>
      <c r="D226" s="17"/>
      <c r="E226" s="28"/>
      <c r="F226" s="28"/>
      <c r="G226" s="19"/>
      <c r="H226" s="33"/>
      <c r="I226" s="30"/>
      <c r="J226" s="43" t="e">
        <f t="shared" si="2"/>
        <v>#DIV/0!</v>
      </c>
      <c r="K226" s="18"/>
      <c r="L226" s="18"/>
      <c r="M226" s="17"/>
      <c r="N226" s="17"/>
      <c r="O226" s="17"/>
    </row>
    <row r="227" spans="1:15">
      <c r="A227">
        <v>220</v>
      </c>
      <c r="B227" s="17"/>
      <c r="C227" s="17"/>
      <c r="D227" s="17"/>
      <c r="E227" s="28"/>
      <c r="F227" s="28"/>
      <c r="G227" s="19"/>
      <c r="H227" s="33"/>
      <c r="I227" s="30"/>
      <c r="J227" s="43" t="e">
        <f t="shared" si="2"/>
        <v>#DIV/0!</v>
      </c>
      <c r="K227" s="18"/>
      <c r="L227" s="18"/>
      <c r="M227" s="17"/>
      <c r="N227" s="17"/>
      <c r="O227" s="17"/>
    </row>
    <row r="228" spans="1:15">
      <c r="A228" s="42">
        <v>221</v>
      </c>
      <c r="B228" s="17"/>
      <c r="C228" s="17"/>
      <c r="D228" s="17"/>
      <c r="E228" s="28"/>
      <c r="F228" s="28"/>
      <c r="G228" s="19"/>
      <c r="H228" s="33"/>
      <c r="I228" s="30"/>
      <c r="J228" s="9" t="e">
        <f t="shared" si="2"/>
        <v>#DIV/0!</v>
      </c>
      <c r="K228" s="18"/>
      <c r="L228" s="18"/>
      <c r="M228" s="17"/>
      <c r="N228" s="17"/>
      <c r="O228" s="17"/>
    </row>
    <row r="229" spans="1:15">
      <c r="A229" s="42">
        <v>222</v>
      </c>
      <c r="B229" s="17"/>
      <c r="C229" s="17"/>
      <c r="D229" s="17"/>
      <c r="E229" s="28"/>
      <c r="F229" s="28"/>
      <c r="G229" s="19"/>
      <c r="H229" s="33"/>
      <c r="I229" s="30"/>
      <c r="J229" s="43" t="e">
        <f t="shared" si="2"/>
        <v>#DIV/0!</v>
      </c>
      <c r="K229" s="18"/>
      <c r="L229" s="18"/>
      <c r="M229" s="17"/>
      <c r="N229" s="17"/>
      <c r="O229" s="17"/>
    </row>
    <row r="230" spans="1:15">
      <c r="A230">
        <v>223</v>
      </c>
      <c r="B230" s="17"/>
      <c r="C230" s="17"/>
      <c r="D230" s="17"/>
      <c r="E230" s="28"/>
      <c r="F230" s="28"/>
      <c r="G230" s="19"/>
      <c r="H230" s="33"/>
      <c r="I230" s="30"/>
      <c r="J230" s="43" t="e">
        <f t="shared" si="2"/>
        <v>#DIV/0!</v>
      </c>
      <c r="K230" s="18"/>
      <c r="L230" s="18"/>
      <c r="M230" s="17"/>
      <c r="N230" s="17"/>
      <c r="O230" s="17"/>
    </row>
    <row r="231" spans="1:15">
      <c r="A231">
        <v>224</v>
      </c>
      <c r="B231" s="17"/>
      <c r="C231" s="17"/>
      <c r="D231" s="17"/>
      <c r="E231" s="28"/>
      <c r="F231" s="28"/>
      <c r="G231" s="19"/>
      <c r="H231" s="33"/>
      <c r="I231" s="30"/>
      <c r="J231" s="9" t="e">
        <f t="shared" si="2"/>
        <v>#DIV/0!</v>
      </c>
      <c r="K231" s="18"/>
      <c r="L231" s="18"/>
      <c r="M231" s="17"/>
      <c r="N231" s="17"/>
      <c r="O231" s="17"/>
    </row>
    <row r="232" spans="1:15">
      <c r="A232">
        <v>225</v>
      </c>
      <c r="B232" s="17"/>
      <c r="C232" s="17"/>
      <c r="D232" s="17"/>
      <c r="E232" s="28"/>
      <c r="F232" s="28"/>
      <c r="G232" s="19"/>
      <c r="H232" s="33"/>
      <c r="I232" s="30"/>
      <c r="J232" s="43" t="e">
        <f t="shared" si="2"/>
        <v>#DIV/0!</v>
      </c>
      <c r="K232" s="18"/>
      <c r="L232" s="18"/>
      <c r="M232" s="17"/>
      <c r="N232" s="17"/>
      <c r="O232" s="17"/>
    </row>
    <row r="233" spans="1:15">
      <c r="A233" s="42">
        <v>226</v>
      </c>
      <c r="B233" s="17"/>
      <c r="C233" s="17"/>
      <c r="D233" s="17"/>
      <c r="E233" s="28"/>
      <c r="F233" s="28"/>
      <c r="G233" s="19"/>
      <c r="H233" s="33"/>
      <c r="I233" s="30"/>
      <c r="J233" s="43" t="e">
        <f t="shared" si="2"/>
        <v>#DIV/0!</v>
      </c>
      <c r="K233" s="18"/>
      <c r="L233" s="18"/>
      <c r="M233" s="17"/>
      <c r="N233" s="17"/>
      <c r="O233" s="17"/>
    </row>
    <row r="234" spans="1:15">
      <c r="A234" s="42">
        <v>227</v>
      </c>
      <c r="B234" s="17"/>
      <c r="C234" s="17"/>
      <c r="D234" s="17"/>
      <c r="E234" s="28"/>
      <c r="F234" s="28"/>
      <c r="G234" s="19"/>
      <c r="H234" s="33"/>
      <c r="I234" s="30"/>
      <c r="J234" s="9" t="e">
        <f t="shared" si="2"/>
        <v>#DIV/0!</v>
      </c>
      <c r="K234" s="18"/>
      <c r="L234" s="18"/>
      <c r="M234" s="17"/>
      <c r="N234" s="17"/>
      <c r="O234" s="17"/>
    </row>
    <row r="235" spans="1:15">
      <c r="A235">
        <v>228</v>
      </c>
      <c r="B235" s="17"/>
      <c r="C235" s="17"/>
      <c r="D235" s="17"/>
      <c r="E235" s="28"/>
      <c r="F235" s="28"/>
      <c r="G235" s="19"/>
      <c r="H235" s="33"/>
      <c r="I235" s="30"/>
      <c r="J235" s="43" t="e">
        <f t="shared" si="2"/>
        <v>#DIV/0!</v>
      </c>
      <c r="K235" s="18"/>
      <c r="L235" s="18"/>
      <c r="M235" s="17"/>
      <c r="N235" s="17"/>
      <c r="O235" s="17"/>
    </row>
    <row r="236" spans="1:15">
      <c r="A236">
        <v>229</v>
      </c>
      <c r="B236" s="17"/>
      <c r="C236" s="17"/>
      <c r="D236" s="17"/>
      <c r="E236" s="28"/>
      <c r="F236" s="28"/>
      <c r="G236" s="19"/>
      <c r="H236" s="33"/>
      <c r="I236" s="30"/>
      <c r="J236" s="43" t="e">
        <f t="shared" si="2"/>
        <v>#DIV/0!</v>
      </c>
      <c r="K236" s="18"/>
      <c r="L236" s="18"/>
      <c r="M236" s="17"/>
      <c r="N236" s="17"/>
      <c r="O236" s="17"/>
    </row>
    <row r="237" spans="1:15">
      <c r="A237">
        <v>230</v>
      </c>
      <c r="B237" s="17"/>
      <c r="C237" s="17"/>
      <c r="D237" s="17"/>
      <c r="E237" s="28"/>
      <c r="F237" s="28"/>
      <c r="G237" s="19"/>
      <c r="H237" s="33"/>
      <c r="I237" s="30"/>
      <c r="J237" s="9" t="e">
        <f t="shared" si="2"/>
        <v>#DIV/0!</v>
      </c>
      <c r="K237" s="18"/>
      <c r="L237" s="18"/>
      <c r="M237" s="17"/>
      <c r="N237" s="17"/>
      <c r="O237" s="17"/>
    </row>
    <row r="238" spans="1:15">
      <c r="A238" s="42">
        <v>231</v>
      </c>
      <c r="B238" s="17"/>
      <c r="C238" s="17"/>
      <c r="D238" s="17"/>
      <c r="E238" s="28"/>
      <c r="F238" s="28"/>
      <c r="G238" s="19"/>
      <c r="H238" s="33"/>
      <c r="I238" s="30"/>
      <c r="J238" s="43" t="e">
        <f t="shared" si="2"/>
        <v>#DIV/0!</v>
      </c>
      <c r="K238" s="18"/>
      <c r="L238" s="18"/>
      <c r="M238" s="17"/>
      <c r="N238" s="17"/>
      <c r="O238" s="17"/>
    </row>
    <row r="239" spans="1:15">
      <c r="A239" s="42">
        <v>232</v>
      </c>
      <c r="B239" s="17"/>
      <c r="C239" s="17"/>
      <c r="D239" s="17"/>
      <c r="E239" s="28"/>
      <c r="F239" s="28"/>
      <c r="G239" s="19"/>
      <c r="H239" s="33"/>
      <c r="I239" s="30"/>
      <c r="J239" s="43" t="e">
        <f t="shared" si="2"/>
        <v>#DIV/0!</v>
      </c>
      <c r="K239" s="18"/>
      <c r="L239" s="18"/>
      <c r="M239" s="17"/>
      <c r="N239" s="17"/>
      <c r="O239" s="17"/>
    </row>
    <row r="240" spans="1:15">
      <c r="A240">
        <v>233</v>
      </c>
      <c r="B240" s="17"/>
      <c r="C240" s="17"/>
      <c r="D240" s="17"/>
      <c r="E240" s="28"/>
      <c r="F240" s="28"/>
      <c r="G240" s="19"/>
      <c r="H240" s="33"/>
      <c r="I240" s="30"/>
      <c r="J240" s="9" t="e">
        <f t="shared" si="2"/>
        <v>#DIV/0!</v>
      </c>
      <c r="K240" s="18"/>
      <c r="L240" s="18"/>
      <c r="M240" s="17"/>
      <c r="N240" s="17"/>
      <c r="O240" s="17"/>
    </row>
    <row r="241" spans="1:15">
      <c r="A241">
        <v>234</v>
      </c>
      <c r="B241" s="17"/>
      <c r="C241" s="17"/>
      <c r="D241" s="17"/>
      <c r="E241" s="28"/>
      <c r="F241" s="28"/>
      <c r="G241" s="19"/>
      <c r="H241" s="33"/>
      <c r="I241" s="30"/>
      <c r="J241" s="43" t="e">
        <f t="shared" si="2"/>
        <v>#DIV/0!</v>
      </c>
      <c r="K241" s="18"/>
      <c r="L241" s="18"/>
      <c r="M241" s="17"/>
      <c r="N241" s="17"/>
      <c r="O241" s="17"/>
    </row>
    <row r="242" spans="1:15">
      <c r="A242">
        <v>235</v>
      </c>
      <c r="B242" s="17"/>
      <c r="C242" s="17"/>
      <c r="D242" s="17"/>
      <c r="E242" s="28"/>
      <c r="F242" s="28"/>
      <c r="G242" s="19"/>
      <c r="H242" s="33"/>
      <c r="I242" s="30"/>
      <c r="J242" s="43" t="e">
        <f t="shared" si="2"/>
        <v>#DIV/0!</v>
      </c>
      <c r="K242" s="18"/>
      <c r="L242" s="18"/>
      <c r="M242" s="17"/>
      <c r="N242" s="17"/>
      <c r="O242" s="17"/>
    </row>
    <row r="243" spans="1:15">
      <c r="A243" s="42">
        <v>236</v>
      </c>
      <c r="B243" s="17"/>
      <c r="C243" s="17"/>
      <c r="D243" s="17"/>
      <c r="E243" s="28"/>
      <c r="F243" s="28"/>
      <c r="G243" s="19"/>
      <c r="H243" s="33"/>
      <c r="I243" s="30"/>
      <c r="J243" s="9" t="e">
        <f t="shared" si="2"/>
        <v>#DIV/0!</v>
      </c>
      <c r="K243" s="18"/>
      <c r="L243" s="18"/>
      <c r="M243" s="17"/>
      <c r="N243" s="17"/>
      <c r="O243" s="17"/>
    </row>
    <row r="244" spans="1:15">
      <c r="A244" s="42">
        <v>237</v>
      </c>
      <c r="B244" s="17"/>
      <c r="C244" s="17"/>
      <c r="D244" s="17"/>
      <c r="E244" s="28"/>
      <c r="F244" s="28"/>
      <c r="G244" s="19"/>
      <c r="H244" s="33"/>
      <c r="I244" s="30"/>
      <c r="J244" s="43" t="e">
        <f t="shared" si="2"/>
        <v>#DIV/0!</v>
      </c>
      <c r="K244" s="18"/>
      <c r="L244" s="18"/>
      <c r="M244" s="17"/>
      <c r="N244" s="17"/>
      <c r="O244" s="17"/>
    </row>
    <row r="245" spans="1:15">
      <c r="A245">
        <v>238</v>
      </c>
      <c r="B245" s="17"/>
      <c r="C245" s="17"/>
      <c r="D245" s="17"/>
      <c r="E245" s="28"/>
      <c r="F245" s="28"/>
      <c r="G245" s="19"/>
      <c r="H245" s="33"/>
      <c r="I245" s="30"/>
      <c r="J245" s="43" t="e">
        <f t="shared" si="2"/>
        <v>#DIV/0!</v>
      </c>
      <c r="K245" s="18"/>
      <c r="L245" s="18"/>
      <c r="M245" s="17"/>
      <c r="N245" s="17"/>
      <c r="O245" s="17"/>
    </row>
    <row r="246" spans="1:15">
      <c r="A246">
        <v>239</v>
      </c>
      <c r="B246" s="17"/>
      <c r="C246" s="17"/>
      <c r="D246" s="17"/>
      <c r="E246" s="28"/>
      <c r="F246" s="28"/>
      <c r="G246" s="19"/>
      <c r="H246" s="33"/>
      <c r="I246" s="30"/>
      <c r="J246" s="9" t="e">
        <f t="shared" si="2"/>
        <v>#DIV/0!</v>
      </c>
      <c r="K246" s="18"/>
      <c r="L246" s="18"/>
      <c r="M246" s="17"/>
      <c r="N246" s="17"/>
      <c r="O246" s="17"/>
    </row>
    <row r="247" spans="1:15">
      <c r="A247">
        <v>240</v>
      </c>
      <c r="B247" s="17"/>
      <c r="C247" s="17"/>
      <c r="D247" s="17"/>
      <c r="E247" s="28"/>
      <c r="F247" s="28"/>
      <c r="G247" s="19"/>
      <c r="H247" s="33"/>
      <c r="I247" s="30"/>
      <c r="J247" s="43" t="e">
        <f t="shared" si="2"/>
        <v>#DIV/0!</v>
      </c>
      <c r="K247" s="18"/>
      <c r="L247" s="18"/>
      <c r="M247" s="17"/>
      <c r="N247" s="17"/>
      <c r="O247" s="17"/>
    </row>
    <row r="248" spans="1:15">
      <c r="A248" s="42">
        <v>241</v>
      </c>
      <c r="B248" s="17"/>
      <c r="C248" s="17"/>
      <c r="D248" s="17"/>
      <c r="E248" s="28"/>
      <c r="F248" s="28"/>
      <c r="G248" s="19"/>
      <c r="H248" s="33"/>
      <c r="I248" s="30"/>
      <c r="J248" s="43" t="e">
        <f t="shared" si="2"/>
        <v>#DIV/0!</v>
      </c>
      <c r="K248" s="18"/>
      <c r="L248" s="18"/>
      <c r="M248" s="17"/>
      <c r="N248" s="17"/>
      <c r="O248" s="17"/>
    </row>
    <row r="249" spans="1:15">
      <c r="A249" s="42">
        <v>242</v>
      </c>
      <c r="B249" s="17"/>
      <c r="C249" s="17"/>
      <c r="D249" s="17"/>
      <c r="E249" s="28"/>
      <c r="F249" s="28"/>
      <c r="G249" s="19"/>
      <c r="H249" s="33"/>
      <c r="I249" s="30"/>
      <c r="J249" s="9" t="e">
        <f t="shared" si="2"/>
        <v>#DIV/0!</v>
      </c>
      <c r="K249" s="18"/>
      <c r="L249" s="18"/>
      <c r="M249" s="17"/>
      <c r="N249" s="17"/>
      <c r="O249" s="17"/>
    </row>
    <row r="250" spans="1:15">
      <c r="A250">
        <v>243</v>
      </c>
      <c r="B250" s="17"/>
      <c r="C250" s="17"/>
      <c r="D250" s="17"/>
      <c r="E250" s="28"/>
      <c r="F250" s="28"/>
      <c r="G250" s="19"/>
      <c r="H250" s="33"/>
      <c r="I250" s="30"/>
      <c r="J250" s="43" t="e">
        <f t="shared" si="2"/>
        <v>#DIV/0!</v>
      </c>
      <c r="K250" s="18"/>
      <c r="L250" s="18"/>
      <c r="M250" s="17"/>
      <c r="N250" s="17"/>
      <c r="O250" s="17"/>
    </row>
    <row r="251" spans="1:15">
      <c r="A251">
        <v>244</v>
      </c>
      <c r="B251" s="17"/>
      <c r="C251" s="17"/>
      <c r="D251" s="17"/>
      <c r="E251" s="28"/>
      <c r="F251" s="28"/>
      <c r="G251" s="19"/>
      <c r="H251" s="33"/>
      <c r="I251" s="30"/>
      <c r="J251" s="43" t="e">
        <f t="shared" si="2"/>
        <v>#DIV/0!</v>
      </c>
      <c r="K251" s="18"/>
      <c r="L251" s="18"/>
      <c r="M251" s="17"/>
      <c r="N251" s="17"/>
      <c r="O251" s="17"/>
    </row>
    <row r="252" spans="1:15">
      <c r="A252">
        <v>245</v>
      </c>
      <c r="B252" s="17"/>
      <c r="C252" s="17"/>
      <c r="D252" s="17"/>
      <c r="E252" s="28"/>
      <c r="F252" s="28"/>
      <c r="G252" s="19"/>
      <c r="H252" s="33"/>
      <c r="I252" s="30"/>
      <c r="J252" s="9" t="e">
        <f t="shared" si="2"/>
        <v>#DIV/0!</v>
      </c>
      <c r="K252" s="18"/>
      <c r="L252" s="18"/>
      <c r="M252" s="17"/>
      <c r="N252" s="17"/>
      <c r="O252" s="17"/>
    </row>
    <row r="253" spans="1:15">
      <c r="A253" s="42">
        <v>246</v>
      </c>
      <c r="B253" s="17"/>
      <c r="C253" s="17"/>
      <c r="D253" s="17"/>
      <c r="E253" s="28"/>
      <c r="F253" s="28"/>
      <c r="G253" s="19"/>
      <c r="H253" s="33"/>
      <c r="I253" s="30"/>
      <c r="J253" s="43" t="e">
        <f t="shared" si="2"/>
        <v>#DIV/0!</v>
      </c>
      <c r="K253" s="18"/>
      <c r="L253" s="18"/>
      <c r="M253" s="17"/>
      <c r="N253" s="17"/>
      <c r="O253" s="17"/>
    </row>
    <row r="254" spans="1:15">
      <c r="A254" s="42">
        <v>247</v>
      </c>
      <c r="B254" s="17"/>
      <c r="C254" s="17"/>
      <c r="D254" s="17"/>
      <c r="E254" s="28"/>
      <c r="F254" s="28"/>
      <c r="G254" s="19"/>
      <c r="H254" s="33"/>
      <c r="I254" s="30"/>
      <c r="J254" s="43" t="e">
        <f t="shared" si="2"/>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ref="J311:J357" si="3">H311/I311</f>
        <v>#DIV/0!</v>
      </c>
      <c r="K311" s="18"/>
      <c r="L311" s="18"/>
      <c r="M311" s="17"/>
      <c r="N311" s="17"/>
      <c r="O311" s="17"/>
    </row>
    <row r="312" spans="1:15">
      <c r="A312">
        <v>305</v>
      </c>
      <c r="B312" s="17"/>
      <c r="C312" s="17"/>
      <c r="D312" s="17"/>
      <c r="E312" s="28"/>
      <c r="F312" s="28"/>
      <c r="G312" s="19"/>
      <c r="H312" s="33"/>
      <c r="I312" s="30"/>
      <c r="J312" s="9" t="e">
        <f t="shared" si="3"/>
        <v>#DIV/0!</v>
      </c>
      <c r="K312" s="18"/>
      <c r="L312" s="18"/>
      <c r="M312" s="17"/>
      <c r="N312" s="17"/>
      <c r="O312" s="17"/>
    </row>
    <row r="313" spans="1:15">
      <c r="A313" s="42">
        <v>306</v>
      </c>
      <c r="B313" s="17"/>
      <c r="C313" s="17"/>
      <c r="D313" s="17"/>
      <c r="E313" s="28"/>
      <c r="F313" s="28"/>
      <c r="G313" s="19"/>
      <c r="H313" s="33"/>
      <c r="I313" s="30"/>
      <c r="J313" s="43" t="e">
        <f t="shared" si="3"/>
        <v>#DIV/0!</v>
      </c>
      <c r="K313" s="18"/>
      <c r="L313" s="18"/>
      <c r="M313" s="17"/>
      <c r="N313" s="17"/>
      <c r="O313" s="17"/>
    </row>
    <row r="314" spans="1:15">
      <c r="A314" s="42">
        <v>307</v>
      </c>
      <c r="B314" s="17"/>
      <c r="C314" s="17"/>
      <c r="D314" s="17"/>
      <c r="E314" s="28"/>
      <c r="F314" s="28"/>
      <c r="G314" s="19"/>
      <c r="H314" s="33"/>
      <c r="I314" s="30"/>
      <c r="J314" s="43" t="e">
        <f t="shared" si="3"/>
        <v>#DIV/0!</v>
      </c>
      <c r="K314" s="18"/>
      <c r="L314" s="18"/>
      <c r="M314" s="17"/>
      <c r="N314" s="17"/>
      <c r="O314" s="17"/>
    </row>
    <row r="315" spans="1:15">
      <c r="A315">
        <v>308</v>
      </c>
      <c r="B315" s="17"/>
      <c r="C315" s="17"/>
      <c r="D315" s="17"/>
      <c r="E315" s="28"/>
      <c r="F315" s="28"/>
      <c r="G315" s="19"/>
      <c r="H315" s="33"/>
      <c r="I315" s="30"/>
      <c r="J315" s="9" t="e">
        <f t="shared" si="3"/>
        <v>#DIV/0!</v>
      </c>
      <c r="K315" s="18"/>
      <c r="L315" s="18"/>
      <c r="M315" s="17"/>
      <c r="N315" s="17"/>
      <c r="O315" s="17"/>
    </row>
    <row r="316" spans="1:15">
      <c r="A316">
        <v>309</v>
      </c>
      <c r="B316" s="17"/>
      <c r="C316" s="17"/>
      <c r="D316" s="17"/>
      <c r="E316" s="28"/>
      <c r="F316" s="28"/>
      <c r="G316" s="19"/>
      <c r="H316" s="33"/>
      <c r="I316" s="30"/>
      <c r="J316" s="43" t="e">
        <f t="shared" si="3"/>
        <v>#DIV/0!</v>
      </c>
      <c r="K316" s="18"/>
      <c r="L316" s="18"/>
      <c r="M316" s="17"/>
      <c r="N316" s="17"/>
      <c r="O316" s="17"/>
    </row>
    <row r="317" spans="1:15">
      <c r="A317">
        <v>310</v>
      </c>
      <c r="B317" s="17"/>
      <c r="C317" s="17"/>
      <c r="D317" s="17"/>
      <c r="E317" s="28"/>
      <c r="F317" s="28"/>
      <c r="G317" s="19"/>
      <c r="H317" s="33"/>
      <c r="I317" s="30"/>
      <c r="J317" s="43" t="e">
        <f t="shared" si="3"/>
        <v>#DIV/0!</v>
      </c>
      <c r="K317" s="18"/>
      <c r="L317" s="18"/>
      <c r="M317" s="17"/>
      <c r="N317" s="17"/>
      <c r="O317" s="17"/>
    </row>
    <row r="318" spans="1:15">
      <c r="A318" s="42">
        <v>311</v>
      </c>
      <c r="B318" s="17"/>
      <c r="C318" s="17"/>
      <c r="D318" s="17"/>
      <c r="E318" s="28"/>
      <c r="F318" s="28"/>
      <c r="G318" s="19"/>
      <c r="H318" s="33"/>
      <c r="I318" s="30"/>
      <c r="J318" s="9" t="e">
        <f t="shared" si="3"/>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5">
    <mergeCell ref="E2:G2"/>
    <mergeCell ref="E3:G3"/>
    <mergeCell ref="E4:G4"/>
    <mergeCell ref="M9:M14"/>
    <mergeCell ref="N9:N14"/>
  </mergeCells>
  <phoneticPr fontId="2"/>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A5" sqref="A5:IV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 min="258" max="258" width="20" customWidth="1"/>
    <col min="261" max="261" width="13" bestFit="1" customWidth="1"/>
    <col min="263" max="263" width="13.125" bestFit="1" customWidth="1"/>
    <col min="264" max="264" width="11.375" bestFit="1" customWidth="1"/>
    <col min="265" max="265" width="10.25" bestFit="1" customWidth="1"/>
    <col min="514" max="514" width="20" customWidth="1"/>
    <col min="517" max="517" width="13" bestFit="1" customWidth="1"/>
    <col min="519" max="519" width="13.125" bestFit="1" customWidth="1"/>
    <col min="520" max="520" width="11.375" bestFit="1" customWidth="1"/>
    <col min="521" max="521" width="10.25" bestFit="1" customWidth="1"/>
    <col min="770" max="770" width="20" customWidth="1"/>
    <col min="773" max="773" width="13" bestFit="1" customWidth="1"/>
    <col min="775" max="775" width="13.125" bestFit="1" customWidth="1"/>
    <col min="776" max="776" width="11.375" bestFit="1" customWidth="1"/>
    <col min="777" max="777" width="10.25" bestFit="1" customWidth="1"/>
    <col min="1026" max="1026" width="20" customWidth="1"/>
    <col min="1029" max="1029" width="13" bestFit="1" customWidth="1"/>
    <col min="1031" max="1031" width="13.125" bestFit="1" customWidth="1"/>
    <col min="1032" max="1032" width="11.375" bestFit="1" customWidth="1"/>
    <col min="1033" max="1033" width="10.25" bestFit="1" customWidth="1"/>
    <col min="1282" max="1282" width="20" customWidth="1"/>
    <col min="1285" max="1285" width="13" bestFit="1" customWidth="1"/>
    <col min="1287" max="1287" width="13.125" bestFit="1" customWidth="1"/>
    <col min="1288" max="1288" width="11.375" bestFit="1" customWidth="1"/>
    <col min="1289" max="1289" width="10.25" bestFit="1" customWidth="1"/>
    <col min="1538" max="1538" width="20" customWidth="1"/>
    <col min="1541" max="1541" width="13" bestFit="1" customWidth="1"/>
    <col min="1543" max="1543" width="13.125" bestFit="1" customWidth="1"/>
    <col min="1544" max="1544" width="11.375" bestFit="1" customWidth="1"/>
    <col min="1545" max="1545" width="10.25" bestFit="1" customWidth="1"/>
    <col min="1794" max="1794" width="20" customWidth="1"/>
    <col min="1797" max="1797" width="13" bestFit="1" customWidth="1"/>
    <col min="1799" max="1799" width="13.125" bestFit="1" customWidth="1"/>
    <col min="1800" max="1800" width="11.375" bestFit="1" customWidth="1"/>
    <col min="1801" max="1801" width="10.25" bestFit="1" customWidth="1"/>
    <col min="2050" max="2050" width="20" customWidth="1"/>
    <col min="2053" max="2053" width="13" bestFit="1" customWidth="1"/>
    <col min="2055" max="2055" width="13.125" bestFit="1" customWidth="1"/>
    <col min="2056" max="2056" width="11.375" bestFit="1" customWidth="1"/>
    <col min="2057" max="2057" width="10.25" bestFit="1" customWidth="1"/>
    <col min="2306" max="2306" width="20" customWidth="1"/>
    <col min="2309" max="2309" width="13" bestFit="1" customWidth="1"/>
    <col min="2311" max="2311" width="13.125" bestFit="1" customWidth="1"/>
    <col min="2312" max="2312" width="11.375" bestFit="1" customWidth="1"/>
    <col min="2313" max="2313" width="10.25" bestFit="1" customWidth="1"/>
    <col min="2562" max="2562" width="20" customWidth="1"/>
    <col min="2565" max="2565" width="13" bestFit="1" customWidth="1"/>
    <col min="2567" max="2567" width="13.125" bestFit="1" customWidth="1"/>
    <col min="2568" max="2568" width="11.375" bestFit="1" customWidth="1"/>
    <col min="2569" max="2569" width="10.25" bestFit="1" customWidth="1"/>
    <col min="2818" max="2818" width="20" customWidth="1"/>
    <col min="2821" max="2821" width="13" bestFit="1" customWidth="1"/>
    <col min="2823" max="2823" width="13.125" bestFit="1" customWidth="1"/>
    <col min="2824" max="2824" width="11.375" bestFit="1" customWidth="1"/>
    <col min="2825" max="2825" width="10.25" bestFit="1" customWidth="1"/>
    <col min="3074" max="3074" width="20" customWidth="1"/>
    <col min="3077" max="3077" width="13" bestFit="1" customWidth="1"/>
    <col min="3079" max="3079" width="13.125" bestFit="1" customWidth="1"/>
    <col min="3080" max="3080" width="11.375" bestFit="1" customWidth="1"/>
    <col min="3081" max="3081" width="10.25" bestFit="1" customWidth="1"/>
    <col min="3330" max="3330" width="20" customWidth="1"/>
    <col min="3333" max="3333" width="13" bestFit="1" customWidth="1"/>
    <col min="3335" max="3335" width="13.125" bestFit="1" customWidth="1"/>
    <col min="3336" max="3336" width="11.375" bestFit="1" customWidth="1"/>
    <col min="3337" max="3337" width="10.25" bestFit="1" customWidth="1"/>
    <col min="3586" max="3586" width="20" customWidth="1"/>
    <col min="3589" max="3589" width="13" bestFit="1" customWidth="1"/>
    <col min="3591" max="3591" width="13.125" bestFit="1" customWidth="1"/>
    <col min="3592" max="3592" width="11.375" bestFit="1" customWidth="1"/>
    <col min="3593" max="3593" width="10.25" bestFit="1" customWidth="1"/>
    <col min="3842" max="3842" width="20" customWidth="1"/>
    <col min="3845" max="3845" width="13" bestFit="1" customWidth="1"/>
    <col min="3847" max="3847" width="13.125" bestFit="1" customWidth="1"/>
    <col min="3848" max="3848" width="11.375" bestFit="1" customWidth="1"/>
    <col min="3849" max="3849" width="10.25" bestFit="1" customWidth="1"/>
    <col min="4098" max="4098" width="20" customWidth="1"/>
    <col min="4101" max="4101" width="13" bestFit="1" customWidth="1"/>
    <col min="4103" max="4103" width="13.125" bestFit="1" customWidth="1"/>
    <col min="4104" max="4104" width="11.375" bestFit="1" customWidth="1"/>
    <col min="4105" max="4105" width="10.25" bestFit="1" customWidth="1"/>
    <col min="4354" max="4354" width="20" customWidth="1"/>
    <col min="4357" max="4357" width="13" bestFit="1" customWidth="1"/>
    <col min="4359" max="4359" width="13.125" bestFit="1" customWidth="1"/>
    <col min="4360" max="4360" width="11.375" bestFit="1" customWidth="1"/>
    <col min="4361" max="4361" width="10.25" bestFit="1" customWidth="1"/>
    <col min="4610" max="4610" width="20" customWidth="1"/>
    <col min="4613" max="4613" width="13" bestFit="1" customWidth="1"/>
    <col min="4615" max="4615" width="13.125" bestFit="1" customWidth="1"/>
    <col min="4616" max="4616" width="11.375" bestFit="1" customWidth="1"/>
    <col min="4617" max="4617" width="10.25" bestFit="1" customWidth="1"/>
    <col min="4866" max="4866" width="20" customWidth="1"/>
    <col min="4869" max="4869" width="13" bestFit="1" customWidth="1"/>
    <col min="4871" max="4871" width="13.125" bestFit="1" customWidth="1"/>
    <col min="4872" max="4872" width="11.375" bestFit="1" customWidth="1"/>
    <col min="4873" max="4873" width="10.25" bestFit="1" customWidth="1"/>
    <col min="5122" max="5122" width="20" customWidth="1"/>
    <col min="5125" max="5125" width="13" bestFit="1" customWidth="1"/>
    <col min="5127" max="5127" width="13.125" bestFit="1" customWidth="1"/>
    <col min="5128" max="5128" width="11.375" bestFit="1" customWidth="1"/>
    <col min="5129" max="5129" width="10.25" bestFit="1" customWidth="1"/>
    <col min="5378" max="5378" width="20" customWidth="1"/>
    <col min="5381" max="5381" width="13" bestFit="1" customWidth="1"/>
    <col min="5383" max="5383" width="13.125" bestFit="1" customWidth="1"/>
    <col min="5384" max="5384" width="11.375" bestFit="1" customWidth="1"/>
    <col min="5385" max="5385" width="10.25" bestFit="1" customWidth="1"/>
    <col min="5634" max="5634" width="20" customWidth="1"/>
    <col min="5637" max="5637" width="13" bestFit="1" customWidth="1"/>
    <col min="5639" max="5639" width="13.125" bestFit="1" customWidth="1"/>
    <col min="5640" max="5640" width="11.375" bestFit="1" customWidth="1"/>
    <col min="5641" max="5641" width="10.25" bestFit="1" customWidth="1"/>
    <col min="5890" max="5890" width="20" customWidth="1"/>
    <col min="5893" max="5893" width="13" bestFit="1" customWidth="1"/>
    <col min="5895" max="5895" width="13.125" bestFit="1" customWidth="1"/>
    <col min="5896" max="5896" width="11.375" bestFit="1" customWidth="1"/>
    <col min="5897" max="5897" width="10.25" bestFit="1" customWidth="1"/>
    <col min="6146" max="6146" width="20" customWidth="1"/>
    <col min="6149" max="6149" width="13" bestFit="1" customWidth="1"/>
    <col min="6151" max="6151" width="13.125" bestFit="1" customWidth="1"/>
    <col min="6152" max="6152" width="11.375" bestFit="1" customWidth="1"/>
    <col min="6153" max="6153" width="10.25" bestFit="1" customWidth="1"/>
    <col min="6402" max="6402" width="20" customWidth="1"/>
    <col min="6405" max="6405" width="13" bestFit="1" customWidth="1"/>
    <col min="6407" max="6407" width="13.125" bestFit="1" customWidth="1"/>
    <col min="6408" max="6408" width="11.375" bestFit="1" customWidth="1"/>
    <col min="6409" max="6409" width="10.25" bestFit="1" customWidth="1"/>
    <col min="6658" max="6658" width="20" customWidth="1"/>
    <col min="6661" max="6661" width="13" bestFit="1" customWidth="1"/>
    <col min="6663" max="6663" width="13.125" bestFit="1" customWidth="1"/>
    <col min="6664" max="6664" width="11.375" bestFit="1" customWidth="1"/>
    <col min="6665" max="6665" width="10.25" bestFit="1" customWidth="1"/>
    <col min="6914" max="6914" width="20" customWidth="1"/>
    <col min="6917" max="6917" width="13" bestFit="1" customWidth="1"/>
    <col min="6919" max="6919" width="13.125" bestFit="1" customWidth="1"/>
    <col min="6920" max="6920" width="11.375" bestFit="1" customWidth="1"/>
    <col min="6921" max="6921" width="10.25" bestFit="1" customWidth="1"/>
    <col min="7170" max="7170" width="20" customWidth="1"/>
    <col min="7173" max="7173" width="13" bestFit="1" customWidth="1"/>
    <col min="7175" max="7175" width="13.125" bestFit="1" customWidth="1"/>
    <col min="7176" max="7176" width="11.375" bestFit="1" customWidth="1"/>
    <col min="7177" max="7177" width="10.25" bestFit="1" customWidth="1"/>
    <col min="7426" max="7426" width="20" customWidth="1"/>
    <col min="7429" max="7429" width="13" bestFit="1" customWidth="1"/>
    <col min="7431" max="7431" width="13.125" bestFit="1" customWidth="1"/>
    <col min="7432" max="7432" width="11.375" bestFit="1" customWidth="1"/>
    <col min="7433" max="7433" width="10.25" bestFit="1" customWidth="1"/>
    <col min="7682" max="7682" width="20" customWidth="1"/>
    <col min="7685" max="7685" width="13" bestFit="1" customWidth="1"/>
    <col min="7687" max="7687" width="13.125" bestFit="1" customWidth="1"/>
    <col min="7688" max="7688" width="11.375" bestFit="1" customWidth="1"/>
    <col min="7689" max="7689" width="10.25" bestFit="1" customWidth="1"/>
    <col min="7938" max="7938" width="20" customWidth="1"/>
    <col min="7941" max="7941" width="13" bestFit="1" customWidth="1"/>
    <col min="7943" max="7943" width="13.125" bestFit="1" customWidth="1"/>
    <col min="7944" max="7944" width="11.375" bestFit="1" customWidth="1"/>
    <col min="7945" max="7945" width="10.25" bestFit="1" customWidth="1"/>
    <col min="8194" max="8194" width="20" customWidth="1"/>
    <col min="8197" max="8197" width="13" bestFit="1" customWidth="1"/>
    <col min="8199" max="8199" width="13.125" bestFit="1" customWidth="1"/>
    <col min="8200" max="8200" width="11.375" bestFit="1" customWidth="1"/>
    <col min="8201" max="8201" width="10.25" bestFit="1" customWidth="1"/>
    <col min="8450" max="8450" width="20" customWidth="1"/>
    <col min="8453" max="8453" width="13" bestFit="1" customWidth="1"/>
    <col min="8455" max="8455" width="13.125" bestFit="1" customWidth="1"/>
    <col min="8456" max="8456" width="11.375" bestFit="1" customWidth="1"/>
    <col min="8457" max="8457" width="10.25" bestFit="1" customWidth="1"/>
    <col min="8706" max="8706" width="20" customWidth="1"/>
    <col min="8709" max="8709" width="13" bestFit="1" customWidth="1"/>
    <col min="8711" max="8711" width="13.125" bestFit="1" customWidth="1"/>
    <col min="8712" max="8712" width="11.375" bestFit="1" customWidth="1"/>
    <col min="8713" max="8713" width="10.25" bestFit="1" customWidth="1"/>
    <col min="8962" max="8962" width="20" customWidth="1"/>
    <col min="8965" max="8965" width="13" bestFit="1" customWidth="1"/>
    <col min="8967" max="8967" width="13.125" bestFit="1" customWidth="1"/>
    <col min="8968" max="8968" width="11.375" bestFit="1" customWidth="1"/>
    <col min="8969" max="8969" width="10.25" bestFit="1" customWidth="1"/>
    <col min="9218" max="9218" width="20" customWidth="1"/>
    <col min="9221" max="9221" width="13" bestFit="1" customWidth="1"/>
    <col min="9223" max="9223" width="13.125" bestFit="1" customWidth="1"/>
    <col min="9224" max="9224" width="11.375" bestFit="1" customWidth="1"/>
    <col min="9225" max="9225" width="10.25" bestFit="1" customWidth="1"/>
    <col min="9474" max="9474" width="20" customWidth="1"/>
    <col min="9477" max="9477" width="13" bestFit="1" customWidth="1"/>
    <col min="9479" max="9479" width="13.125" bestFit="1" customWidth="1"/>
    <col min="9480" max="9480" width="11.375" bestFit="1" customWidth="1"/>
    <col min="9481" max="9481" width="10.25" bestFit="1" customWidth="1"/>
    <col min="9730" max="9730" width="20" customWidth="1"/>
    <col min="9733" max="9733" width="13" bestFit="1" customWidth="1"/>
    <col min="9735" max="9735" width="13.125" bestFit="1" customWidth="1"/>
    <col min="9736" max="9736" width="11.375" bestFit="1" customWidth="1"/>
    <col min="9737" max="9737" width="10.25" bestFit="1" customWidth="1"/>
    <col min="9986" max="9986" width="20" customWidth="1"/>
    <col min="9989" max="9989" width="13" bestFit="1" customWidth="1"/>
    <col min="9991" max="9991" width="13.125" bestFit="1" customWidth="1"/>
    <col min="9992" max="9992" width="11.375" bestFit="1" customWidth="1"/>
    <col min="9993" max="9993" width="10.25" bestFit="1" customWidth="1"/>
    <col min="10242" max="10242" width="20" customWidth="1"/>
    <col min="10245" max="10245" width="13" bestFit="1" customWidth="1"/>
    <col min="10247" max="10247" width="13.125" bestFit="1" customWidth="1"/>
    <col min="10248" max="10248" width="11.375" bestFit="1" customWidth="1"/>
    <col min="10249" max="10249" width="10.25" bestFit="1" customWidth="1"/>
    <col min="10498" max="10498" width="20" customWidth="1"/>
    <col min="10501" max="10501" width="13" bestFit="1" customWidth="1"/>
    <col min="10503" max="10503" width="13.125" bestFit="1" customWidth="1"/>
    <col min="10504" max="10504" width="11.375" bestFit="1" customWidth="1"/>
    <col min="10505" max="10505" width="10.25" bestFit="1" customWidth="1"/>
    <col min="10754" max="10754" width="20" customWidth="1"/>
    <col min="10757" max="10757" width="13" bestFit="1" customWidth="1"/>
    <col min="10759" max="10759" width="13.125" bestFit="1" customWidth="1"/>
    <col min="10760" max="10760" width="11.375" bestFit="1" customWidth="1"/>
    <col min="10761" max="10761" width="10.25" bestFit="1" customWidth="1"/>
    <col min="11010" max="11010" width="20" customWidth="1"/>
    <col min="11013" max="11013" width="13" bestFit="1" customWidth="1"/>
    <col min="11015" max="11015" width="13.125" bestFit="1" customWidth="1"/>
    <col min="11016" max="11016" width="11.375" bestFit="1" customWidth="1"/>
    <col min="11017" max="11017" width="10.25" bestFit="1" customWidth="1"/>
    <col min="11266" max="11266" width="20" customWidth="1"/>
    <col min="11269" max="11269" width="13" bestFit="1" customWidth="1"/>
    <col min="11271" max="11271" width="13.125" bestFit="1" customWidth="1"/>
    <col min="11272" max="11272" width="11.375" bestFit="1" customWidth="1"/>
    <col min="11273" max="11273" width="10.25" bestFit="1" customWidth="1"/>
    <col min="11522" max="11522" width="20" customWidth="1"/>
    <col min="11525" max="11525" width="13" bestFit="1" customWidth="1"/>
    <col min="11527" max="11527" width="13.125" bestFit="1" customWidth="1"/>
    <col min="11528" max="11528" width="11.375" bestFit="1" customWidth="1"/>
    <col min="11529" max="11529" width="10.25" bestFit="1" customWidth="1"/>
    <col min="11778" max="11778" width="20" customWidth="1"/>
    <col min="11781" max="11781" width="13" bestFit="1" customWidth="1"/>
    <col min="11783" max="11783" width="13.125" bestFit="1" customWidth="1"/>
    <col min="11784" max="11784" width="11.375" bestFit="1" customWidth="1"/>
    <col min="11785" max="11785" width="10.25" bestFit="1" customWidth="1"/>
    <col min="12034" max="12034" width="20" customWidth="1"/>
    <col min="12037" max="12037" width="13" bestFit="1" customWidth="1"/>
    <col min="12039" max="12039" width="13.125" bestFit="1" customWidth="1"/>
    <col min="12040" max="12040" width="11.375" bestFit="1" customWidth="1"/>
    <col min="12041" max="12041" width="10.25" bestFit="1" customWidth="1"/>
    <col min="12290" max="12290" width="20" customWidth="1"/>
    <col min="12293" max="12293" width="13" bestFit="1" customWidth="1"/>
    <col min="12295" max="12295" width="13.125" bestFit="1" customWidth="1"/>
    <col min="12296" max="12296" width="11.375" bestFit="1" customWidth="1"/>
    <col min="12297" max="12297" width="10.25" bestFit="1" customWidth="1"/>
    <col min="12546" max="12546" width="20" customWidth="1"/>
    <col min="12549" max="12549" width="13" bestFit="1" customWidth="1"/>
    <col min="12551" max="12551" width="13.125" bestFit="1" customWidth="1"/>
    <col min="12552" max="12552" width="11.375" bestFit="1" customWidth="1"/>
    <col min="12553" max="12553" width="10.25" bestFit="1" customWidth="1"/>
    <col min="12802" max="12802" width="20" customWidth="1"/>
    <col min="12805" max="12805" width="13" bestFit="1" customWidth="1"/>
    <col min="12807" max="12807" width="13.125" bestFit="1" customWidth="1"/>
    <col min="12808" max="12808" width="11.375" bestFit="1" customWidth="1"/>
    <col min="12809" max="12809" width="10.25" bestFit="1" customWidth="1"/>
    <col min="13058" max="13058" width="20" customWidth="1"/>
    <col min="13061" max="13061" width="13" bestFit="1" customWidth="1"/>
    <col min="13063" max="13063" width="13.125" bestFit="1" customWidth="1"/>
    <col min="13064" max="13064" width="11.375" bestFit="1" customWidth="1"/>
    <col min="13065" max="13065" width="10.25" bestFit="1" customWidth="1"/>
    <col min="13314" max="13314" width="20" customWidth="1"/>
    <col min="13317" max="13317" width="13" bestFit="1" customWidth="1"/>
    <col min="13319" max="13319" width="13.125" bestFit="1" customWidth="1"/>
    <col min="13320" max="13320" width="11.375" bestFit="1" customWidth="1"/>
    <col min="13321" max="13321" width="10.25" bestFit="1" customWidth="1"/>
    <col min="13570" max="13570" width="20" customWidth="1"/>
    <col min="13573" max="13573" width="13" bestFit="1" customWidth="1"/>
    <col min="13575" max="13575" width="13.125" bestFit="1" customWidth="1"/>
    <col min="13576" max="13576" width="11.375" bestFit="1" customWidth="1"/>
    <col min="13577" max="13577" width="10.25" bestFit="1" customWidth="1"/>
    <col min="13826" max="13826" width="20" customWidth="1"/>
    <col min="13829" max="13829" width="13" bestFit="1" customWidth="1"/>
    <col min="13831" max="13831" width="13.125" bestFit="1" customWidth="1"/>
    <col min="13832" max="13832" width="11.375" bestFit="1" customWidth="1"/>
    <col min="13833" max="13833" width="10.25" bestFit="1" customWidth="1"/>
    <col min="14082" max="14082" width="20" customWidth="1"/>
    <col min="14085" max="14085" width="13" bestFit="1" customWidth="1"/>
    <col min="14087" max="14087" width="13.125" bestFit="1" customWidth="1"/>
    <col min="14088" max="14088" width="11.375" bestFit="1" customWidth="1"/>
    <col min="14089" max="14089" width="10.25" bestFit="1" customWidth="1"/>
    <col min="14338" max="14338" width="20" customWidth="1"/>
    <col min="14341" max="14341" width="13" bestFit="1" customWidth="1"/>
    <col min="14343" max="14343" width="13.125" bestFit="1" customWidth="1"/>
    <col min="14344" max="14344" width="11.375" bestFit="1" customWidth="1"/>
    <col min="14345" max="14345" width="10.25" bestFit="1" customWidth="1"/>
    <col min="14594" max="14594" width="20" customWidth="1"/>
    <col min="14597" max="14597" width="13" bestFit="1" customWidth="1"/>
    <col min="14599" max="14599" width="13.125" bestFit="1" customWidth="1"/>
    <col min="14600" max="14600" width="11.375" bestFit="1" customWidth="1"/>
    <col min="14601" max="14601" width="10.25" bestFit="1" customWidth="1"/>
    <col min="14850" max="14850" width="20" customWidth="1"/>
    <col min="14853" max="14853" width="13" bestFit="1" customWidth="1"/>
    <col min="14855" max="14855" width="13.125" bestFit="1" customWidth="1"/>
    <col min="14856" max="14856" width="11.375" bestFit="1" customWidth="1"/>
    <col min="14857" max="14857" width="10.25" bestFit="1" customWidth="1"/>
    <col min="15106" max="15106" width="20" customWidth="1"/>
    <col min="15109" max="15109" width="13" bestFit="1" customWidth="1"/>
    <col min="15111" max="15111" width="13.125" bestFit="1" customWidth="1"/>
    <col min="15112" max="15112" width="11.375" bestFit="1" customWidth="1"/>
    <col min="15113" max="15113" width="10.25" bestFit="1" customWidth="1"/>
    <col min="15362" max="15362" width="20" customWidth="1"/>
    <col min="15365" max="15365" width="13" bestFit="1" customWidth="1"/>
    <col min="15367" max="15367" width="13.125" bestFit="1" customWidth="1"/>
    <col min="15368" max="15368" width="11.375" bestFit="1" customWidth="1"/>
    <col min="15369" max="15369" width="10.25" bestFit="1" customWidth="1"/>
    <col min="15618" max="15618" width="20" customWidth="1"/>
    <col min="15621" max="15621" width="13" bestFit="1" customWidth="1"/>
    <col min="15623" max="15623" width="13.125" bestFit="1" customWidth="1"/>
    <col min="15624" max="15624" width="11.375" bestFit="1" customWidth="1"/>
    <col min="15625" max="15625" width="10.25" bestFit="1" customWidth="1"/>
    <col min="15874" max="15874" width="20" customWidth="1"/>
    <col min="15877" max="15877" width="13" bestFit="1" customWidth="1"/>
    <col min="15879" max="15879" width="13.125" bestFit="1" customWidth="1"/>
    <col min="15880" max="15880" width="11.375" bestFit="1" customWidth="1"/>
    <col min="15881" max="15881" width="10.25" bestFit="1" customWidth="1"/>
    <col min="16130" max="16130" width="20" customWidth="1"/>
    <col min="16133" max="16133" width="13" bestFit="1" customWidth="1"/>
    <col min="16135" max="16135" width="13.125" bestFit="1" customWidth="1"/>
    <col min="16136" max="16136" width="11.375" bestFit="1" customWidth="1"/>
    <col min="16137" max="16137" width="10.25" bestFit="1" customWidth="1"/>
  </cols>
  <sheetData>
    <row r="1" spans="1:10">
      <c r="A1" t="s">
        <v>0</v>
      </c>
      <c r="B1" s="1" t="e">
        <f>#REF!</f>
        <v>#REF!</v>
      </c>
    </row>
    <row r="2" spans="1:10" ht="49.5" customHeight="1">
      <c r="B2" s="46"/>
      <c r="E2" s="818" t="s">
        <v>44</v>
      </c>
      <c r="F2" s="818"/>
      <c r="G2" s="819"/>
      <c r="H2" s="5">
        <f>SUMIF(G6:G356,"PPS",H6:H356)</f>
        <v>0</v>
      </c>
    </row>
    <row r="3" spans="1:10" s="42" customFormat="1" ht="16.5" customHeight="1">
      <c r="B3" s="11"/>
      <c r="E3" s="71"/>
      <c r="F3" s="71"/>
      <c r="G3" s="71"/>
      <c r="H3" s="13"/>
    </row>
    <row r="4" spans="1:10" ht="54">
      <c r="A4" s="72" t="s">
        <v>45</v>
      </c>
      <c r="B4" s="17" t="s">
        <v>6</v>
      </c>
      <c r="C4" s="17" t="s">
        <v>7</v>
      </c>
      <c r="D4" s="17" t="s">
        <v>10</v>
      </c>
      <c r="E4" s="17" t="s">
        <v>11</v>
      </c>
      <c r="F4" s="17" t="s">
        <v>8</v>
      </c>
      <c r="G4" s="18" t="s">
        <v>9</v>
      </c>
      <c r="H4" s="18" t="s">
        <v>86</v>
      </c>
      <c r="I4" s="73" t="s">
        <v>87</v>
      </c>
      <c r="J4" s="74" t="s">
        <v>48</v>
      </c>
    </row>
    <row r="5" spans="1:10" s="21" customFormat="1" ht="14.25" thickBot="1">
      <c r="B5" s="22" t="s">
        <v>18</v>
      </c>
      <c r="C5" s="22"/>
      <c r="D5" s="22"/>
      <c r="E5" s="22"/>
      <c r="F5" s="22"/>
      <c r="G5" s="22"/>
      <c r="H5" s="75">
        <f>SUM(H6:H65)</f>
        <v>0</v>
      </c>
      <c r="I5" s="75">
        <f>SUM(I6:I65)</f>
        <v>0</v>
      </c>
      <c r="J5" s="22" t="e">
        <f>H5/I5</f>
        <v>#DIV/0!</v>
      </c>
    </row>
    <row r="6" spans="1:10" ht="14.25" thickTop="1">
      <c r="A6">
        <v>1</v>
      </c>
      <c r="B6" s="17"/>
      <c r="C6" s="17"/>
      <c r="D6" s="17"/>
      <c r="E6" s="77"/>
      <c r="F6" s="17"/>
      <c r="G6" s="28"/>
      <c r="H6" s="5"/>
      <c r="I6" s="5"/>
      <c r="J6" s="76" t="e">
        <f>H6/I6</f>
        <v>#DIV/0!</v>
      </c>
    </row>
    <row r="7" spans="1:10">
      <c r="A7">
        <v>2</v>
      </c>
      <c r="B7" s="17"/>
      <c r="C7" s="17"/>
      <c r="D7" s="17"/>
      <c r="E7" s="77"/>
      <c r="F7" s="17"/>
      <c r="G7" s="28"/>
      <c r="H7" s="5"/>
      <c r="I7" s="5"/>
      <c r="J7" s="17" t="e">
        <f t="shared" ref="J7:J65" si="0">H7/I7</f>
        <v>#DIV/0!</v>
      </c>
    </row>
    <row r="8" spans="1:10">
      <c r="A8">
        <v>3</v>
      </c>
      <c r="B8" s="17"/>
      <c r="C8" s="17"/>
      <c r="D8" s="17"/>
      <c r="E8" s="77"/>
      <c r="F8" s="17"/>
      <c r="G8" s="28"/>
      <c r="H8" s="5"/>
      <c r="I8" s="5"/>
      <c r="J8" s="17" t="e">
        <f t="shared" si="0"/>
        <v>#DIV/0!</v>
      </c>
    </row>
    <row r="9" spans="1:10">
      <c r="A9">
        <v>4</v>
      </c>
      <c r="B9" s="17"/>
      <c r="C9" s="17"/>
      <c r="D9" s="17"/>
      <c r="E9" s="17"/>
      <c r="F9" s="17"/>
      <c r="G9" s="28"/>
      <c r="H9" s="17"/>
      <c r="I9" s="17"/>
      <c r="J9" s="17" t="e">
        <f t="shared" si="0"/>
        <v>#DIV/0!</v>
      </c>
    </row>
    <row r="10" spans="1:10">
      <c r="A10">
        <v>5</v>
      </c>
      <c r="B10" s="17"/>
      <c r="C10" s="17"/>
      <c r="D10" s="17"/>
      <c r="E10" s="17"/>
      <c r="F10" s="17"/>
      <c r="G10" s="28"/>
      <c r="H10" s="17"/>
      <c r="I10" s="17"/>
      <c r="J10" s="17" t="e">
        <f t="shared" si="0"/>
        <v>#DIV/0!</v>
      </c>
    </row>
    <row r="11" spans="1:10" s="42" customFormat="1">
      <c r="A11" s="42">
        <v>6</v>
      </c>
      <c r="B11" s="19"/>
      <c r="C11" s="19"/>
      <c r="D11" s="19"/>
      <c r="E11" s="19"/>
      <c r="F11" s="19"/>
      <c r="G11" s="28"/>
      <c r="H11" s="19"/>
      <c r="I11" s="19"/>
      <c r="J11" s="17" t="e">
        <f t="shared" si="0"/>
        <v>#DIV/0!</v>
      </c>
    </row>
    <row r="12" spans="1:10" s="42" customFormat="1">
      <c r="A12" s="42">
        <v>7</v>
      </c>
      <c r="B12" s="19"/>
      <c r="C12" s="19"/>
      <c r="D12" s="19"/>
      <c r="E12" s="19"/>
      <c r="F12" s="19"/>
      <c r="G12" s="28"/>
      <c r="H12" s="19"/>
      <c r="I12" s="19"/>
      <c r="J12" s="17" t="e">
        <f t="shared" si="0"/>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s="42">
        <v>54</v>
      </c>
      <c r="B59" s="17"/>
      <c r="C59" s="17"/>
      <c r="D59" s="17"/>
      <c r="E59" s="17"/>
      <c r="F59" s="17"/>
      <c r="G59" s="28"/>
      <c r="H59" s="17"/>
      <c r="I59" s="17"/>
      <c r="J59" s="17" t="e">
        <f t="shared" si="0"/>
        <v>#DIV/0!</v>
      </c>
    </row>
    <row r="60" spans="1:10">
      <c r="A60" s="42">
        <v>55</v>
      </c>
      <c r="B60" s="17"/>
      <c r="C60" s="17"/>
      <c r="D60" s="17"/>
      <c r="E60" s="17"/>
      <c r="F60" s="17"/>
      <c r="G60" s="28"/>
      <c r="H60" s="17"/>
      <c r="I60" s="17"/>
      <c r="J60" s="17" t="e">
        <f t="shared" si="0"/>
        <v>#DIV/0!</v>
      </c>
    </row>
    <row r="61" spans="1:10">
      <c r="A61">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s="42">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s="42">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10" workbookViewId="0">
      <selection activeCell="A5" sqref="A5:IV5"/>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 min="258" max="258" width="20" customWidth="1"/>
    <col min="261" max="261" width="13" bestFit="1" customWidth="1"/>
    <col min="263" max="263" width="13.125" bestFit="1" customWidth="1"/>
    <col min="264" max="264" width="10.375" bestFit="1" customWidth="1"/>
    <col min="265" max="265" width="9.25" bestFit="1" customWidth="1"/>
    <col min="514" max="514" width="20" customWidth="1"/>
    <col min="517" max="517" width="13" bestFit="1" customWidth="1"/>
    <col min="519" max="519" width="13.125" bestFit="1" customWidth="1"/>
    <col min="520" max="520" width="10.375" bestFit="1" customWidth="1"/>
    <col min="521" max="521" width="9.25" bestFit="1" customWidth="1"/>
    <col min="770" max="770" width="20" customWidth="1"/>
    <col min="773" max="773" width="13" bestFit="1" customWidth="1"/>
    <col min="775" max="775" width="13.125" bestFit="1" customWidth="1"/>
    <col min="776" max="776" width="10.375" bestFit="1" customWidth="1"/>
    <col min="777" max="777" width="9.25" bestFit="1" customWidth="1"/>
    <col min="1026" max="1026" width="20" customWidth="1"/>
    <col min="1029" max="1029" width="13" bestFit="1" customWidth="1"/>
    <col min="1031" max="1031" width="13.125" bestFit="1" customWidth="1"/>
    <col min="1032" max="1032" width="10.375" bestFit="1" customWidth="1"/>
    <col min="1033" max="1033" width="9.25" bestFit="1" customWidth="1"/>
    <col min="1282" max="1282" width="20" customWidth="1"/>
    <col min="1285" max="1285" width="13" bestFit="1" customWidth="1"/>
    <col min="1287" max="1287" width="13.125" bestFit="1" customWidth="1"/>
    <col min="1288" max="1288" width="10.375" bestFit="1" customWidth="1"/>
    <col min="1289" max="1289" width="9.25" bestFit="1" customWidth="1"/>
    <col min="1538" max="1538" width="20" customWidth="1"/>
    <col min="1541" max="1541" width="13" bestFit="1" customWidth="1"/>
    <col min="1543" max="1543" width="13.125" bestFit="1" customWidth="1"/>
    <col min="1544" max="1544" width="10.375" bestFit="1" customWidth="1"/>
    <col min="1545" max="1545" width="9.25" bestFit="1" customWidth="1"/>
    <col min="1794" max="1794" width="20" customWidth="1"/>
    <col min="1797" max="1797" width="13" bestFit="1" customWidth="1"/>
    <col min="1799" max="1799" width="13.125" bestFit="1" customWidth="1"/>
    <col min="1800" max="1800" width="10.375" bestFit="1" customWidth="1"/>
    <col min="1801" max="1801" width="9.25" bestFit="1" customWidth="1"/>
    <col min="2050" max="2050" width="20" customWidth="1"/>
    <col min="2053" max="2053" width="13" bestFit="1" customWidth="1"/>
    <col min="2055" max="2055" width="13.125" bestFit="1" customWidth="1"/>
    <col min="2056" max="2056" width="10.375" bestFit="1" customWidth="1"/>
    <col min="2057" max="2057" width="9.25" bestFit="1" customWidth="1"/>
    <col min="2306" max="2306" width="20" customWidth="1"/>
    <col min="2309" max="2309" width="13" bestFit="1" customWidth="1"/>
    <col min="2311" max="2311" width="13.125" bestFit="1" customWidth="1"/>
    <col min="2312" max="2312" width="10.375" bestFit="1" customWidth="1"/>
    <col min="2313" max="2313" width="9.25" bestFit="1" customWidth="1"/>
    <col min="2562" max="2562" width="20" customWidth="1"/>
    <col min="2565" max="2565" width="13" bestFit="1" customWidth="1"/>
    <col min="2567" max="2567" width="13.125" bestFit="1" customWidth="1"/>
    <col min="2568" max="2568" width="10.375" bestFit="1" customWidth="1"/>
    <col min="2569" max="2569" width="9.25" bestFit="1" customWidth="1"/>
    <col min="2818" max="2818" width="20" customWidth="1"/>
    <col min="2821" max="2821" width="13" bestFit="1" customWidth="1"/>
    <col min="2823" max="2823" width="13.125" bestFit="1" customWidth="1"/>
    <col min="2824" max="2824" width="10.375" bestFit="1" customWidth="1"/>
    <col min="2825" max="2825" width="9.25" bestFit="1" customWidth="1"/>
    <col min="3074" max="3074" width="20" customWidth="1"/>
    <col min="3077" max="3077" width="13" bestFit="1" customWidth="1"/>
    <col min="3079" max="3079" width="13.125" bestFit="1" customWidth="1"/>
    <col min="3080" max="3080" width="10.375" bestFit="1" customWidth="1"/>
    <col min="3081" max="3081" width="9.25" bestFit="1" customWidth="1"/>
    <col min="3330" max="3330" width="20" customWidth="1"/>
    <col min="3333" max="3333" width="13" bestFit="1" customWidth="1"/>
    <col min="3335" max="3335" width="13.125" bestFit="1" customWidth="1"/>
    <col min="3336" max="3336" width="10.375" bestFit="1" customWidth="1"/>
    <col min="3337" max="3337" width="9.25" bestFit="1" customWidth="1"/>
    <col min="3586" max="3586" width="20" customWidth="1"/>
    <col min="3589" max="3589" width="13" bestFit="1" customWidth="1"/>
    <col min="3591" max="3591" width="13.125" bestFit="1" customWidth="1"/>
    <col min="3592" max="3592" width="10.375" bestFit="1" customWidth="1"/>
    <col min="3593" max="3593" width="9.25" bestFit="1" customWidth="1"/>
    <col min="3842" max="3842" width="20" customWidth="1"/>
    <col min="3845" max="3845" width="13" bestFit="1" customWidth="1"/>
    <col min="3847" max="3847" width="13.125" bestFit="1" customWidth="1"/>
    <col min="3848" max="3848" width="10.375" bestFit="1" customWidth="1"/>
    <col min="3849" max="3849" width="9.25" bestFit="1" customWidth="1"/>
    <col min="4098" max="4098" width="20" customWidth="1"/>
    <col min="4101" max="4101" width="13" bestFit="1" customWidth="1"/>
    <col min="4103" max="4103" width="13.125" bestFit="1" customWidth="1"/>
    <col min="4104" max="4104" width="10.375" bestFit="1" customWidth="1"/>
    <col min="4105" max="4105" width="9.25" bestFit="1" customWidth="1"/>
    <col min="4354" max="4354" width="20" customWidth="1"/>
    <col min="4357" max="4357" width="13" bestFit="1" customWidth="1"/>
    <col min="4359" max="4359" width="13.125" bestFit="1" customWidth="1"/>
    <col min="4360" max="4360" width="10.375" bestFit="1" customWidth="1"/>
    <col min="4361" max="4361" width="9.25" bestFit="1" customWidth="1"/>
    <col min="4610" max="4610" width="20" customWidth="1"/>
    <col min="4613" max="4613" width="13" bestFit="1" customWidth="1"/>
    <col min="4615" max="4615" width="13.125" bestFit="1" customWidth="1"/>
    <col min="4616" max="4616" width="10.375" bestFit="1" customWidth="1"/>
    <col min="4617" max="4617" width="9.25" bestFit="1" customWidth="1"/>
    <col min="4866" max="4866" width="20" customWidth="1"/>
    <col min="4869" max="4869" width="13" bestFit="1" customWidth="1"/>
    <col min="4871" max="4871" width="13.125" bestFit="1" customWidth="1"/>
    <col min="4872" max="4872" width="10.375" bestFit="1" customWidth="1"/>
    <col min="4873" max="4873" width="9.25" bestFit="1" customWidth="1"/>
    <col min="5122" max="5122" width="20" customWidth="1"/>
    <col min="5125" max="5125" width="13" bestFit="1" customWidth="1"/>
    <col min="5127" max="5127" width="13.125" bestFit="1" customWidth="1"/>
    <col min="5128" max="5128" width="10.375" bestFit="1" customWidth="1"/>
    <col min="5129" max="5129" width="9.25" bestFit="1" customWidth="1"/>
    <col min="5378" max="5378" width="20" customWidth="1"/>
    <col min="5381" max="5381" width="13" bestFit="1" customWidth="1"/>
    <col min="5383" max="5383" width="13.125" bestFit="1" customWidth="1"/>
    <col min="5384" max="5384" width="10.375" bestFit="1" customWidth="1"/>
    <col min="5385" max="5385" width="9.25" bestFit="1" customWidth="1"/>
    <col min="5634" max="5634" width="20" customWidth="1"/>
    <col min="5637" max="5637" width="13" bestFit="1" customWidth="1"/>
    <col min="5639" max="5639" width="13.125" bestFit="1" customWidth="1"/>
    <col min="5640" max="5640" width="10.375" bestFit="1" customWidth="1"/>
    <col min="5641" max="5641" width="9.25" bestFit="1" customWidth="1"/>
    <col min="5890" max="5890" width="20" customWidth="1"/>
    <col min="5893" max="5893" width="13" bestFit="1" customWidth="1"/>
    <col min="5895" max="5895" width="13.125" bestFit="1" customWidth="1"/>
    <col min="5896" max="5896" width="10.375" bestFit="1" customWidth="1"/>
    <col min="5897" max="5897" width="9.25" bestFit="1" customWidth="1"/>
    <col min="6146" max="6146" width="20" customWidth="1"/>
    <col min="6149" max="6149" width="13" bestFit="1" customWidth="1"/>
    <col min="6151" max="6151" width="13.125" bestFit="1" customWidth="1"/>
    <col min="6152" max="6152" width="10.375" bestFit="1" customWidth="1"/>
    <col min="6153" max="6153" width="9.25" bestFit="1" customWidth="1"/>
    <col min="6402" max="6402" width="20" customWidth="1"/>
    <col min="6405" max="6405" width="13" bestFit="1" customWidth="1"/>
    <col min="6407" max="6407" width="13.125" bestFit="1" customWidth="1"/>
    <col min="6408" max="6408" width="10.375" bestFit="1" customWidth="1"/>
    <col min="6409" max="6409" width="9.25" bestFit="1" customWidth="1"/>
    <col min="6658" max="6658" width="20" customWidth="1"/>
    <col min="6661" max="6661" width="13" bestFit="1" customWidth="1"/>
    <col min="6663" max="6663" width="13.125" bestFit="1" customWidth="1"/>
    <col min="6664" max="6664" width="10.375" bestFit="1" customWidth="1"/>
    <col min="6665" max="6665" width="9.25" bestFit="1" customWidth="1"/>
    <col min="6914" max="6914" width="20" customWidth="1"/>
    <col min="6917" max="6917" width="13" bestFit="1" customWidth="1"/>
    <col min="6919" max="6919" width="13.125" bestFit="1" customWidth="1"/>
    <col min="6920" max="6920" width="10.375" bestFit="1" customWidth="1"/>
    <col min="6921" max="6921" width="9.25" bestFit="1" customWidth="1"/>
    <col min="7170" max="7170" width="20" customWidth="1"/>
    <col min="7173" max="7173" width="13" bestFit="1" customWidth="1"/>
    <col min="7175" max="7175" width="13.125" bestFit="1" customWidth="1"/>
    <col min="7176" max="7176" width="10.375" bestFit="1" customWidth="1"/>
    <col min="7177" max="7177" width="9.25" bestFit="1" customWidth="1"/>
    <col min="7426" max="7426" width="20" customWidth="1"/>
    <col min="7429" max="7429" width="13" bestFit="1" customWidth="1"/>
    <col min="7431" max="7431" width="13.125" bestFit="1" customWidth="1"/>
    <col min="7432" max="7432" width="10.375" bestFit="1" customWidth="1"/>
    <col min="7433" max="7433" width="9.25" bestFit="1" customWidth="1"/>
    <col min="7682" max="7682" width="20" customWidth="1"/>
    <col min="7685" max="7685" width="13" bestFit="1" customWidth="1"/>
    <col min="7687" max="7687" width="13.125" bestFit="1" customWidth="1"/>
    <col min="7688" max="7688" width="10.375" bestFit="1" customWidth="1"/>
    <col min="7689" max="7689" width="9.25" bestFit="1" customWidth="1"/>
    <col min="7938" max="7938" width="20" customWidth="1"/>
    <col min="7941" max="7941" width="13" bestFit="1" customWidth="1"/>
    <col min="7943" max="7943" width="13.125" bestFit="1" customWidth="1"/>
    <col min="7944" max="7944" width="10.375" bestFit="1" customWidth="1"/>
    <col min="7945" max="7945" width="9.25" bestFit="1" customWidth="1"/>
    <col min="8194" max="8194" width="20" customWidth="1"/>
    <col min="8197" max="8197" width="13" bestFit="1" customWidth="1"/>
    <col min="8199" max="8199" width="13.125" bestFit="1" customWidth="1"/>
    <col min="8200" max="8200" width="10.375" bestFit="1" customWidth="1"/>
    <col min="8201" max="8201" width="9.25" bestFit="1" customWidth="1"/>
    <col min="8450" max="8450" width="20" customWidth="1"/>
    <col min="8453" max="8453" width="13" bestFit="1" customWidth="1"/>
    <col min="8455" max="8455" width="13.125" bestFit="1" customWidth="1"/>
    <col min="8456" max="8456" width="10.375" bestFit="1" customWidth="1"/>
    <col min="8457" max="8457" width="9.25" bestFit="1" customWidth="1"/>
    <col min="8706" max="8706" width="20" customWidth="1"/>
    <col min="8709" max="8709" width="13" bestFit="1" customWidth="1"/>
    <col min="8711" max="8711" width="13.125" bestFit="1" customWidth="1"/>
    <col min="8712" max="8712" width="10.375" bestFit="1" customWidth="1"/>
    <col min="8713" max="8713" width="9.25" bestFit="1" customWidth="1"/>
    <col min="8962" max="8962" width="20" customWidth="1"/>
    <col min="8965" max="8965" width="13" bestFit="1" customWidth="1"/>
    <col min="8967" max="8967" width="13.125" bestFit="1" customWidth="1"/>
    <col min="8968" max="8968" width="10.375" bestFit="1" customWidth="1"/>
    <col min="8969" max="8969" width="9.25" bestFit="1" customWidth="1"/>
    <col min="9218" max="9218" width="20" customWidth="1"/>
    <col min="9221" max="9221" width="13" bestFit="1" customWidth="1"/>
    <col min="9223" max="9223" width="13.125" bestFit="1" customWidth="1"/>
    <col min="9224" max="9224" width="10.375" bestFit="1" customWidth="1"/>
    <col min="9225" max="9225" width="9.25" bestFit="1" customWidth="1"/>
    <col min="9474" max="9474" width="20" customWidth="1"/>
    <col min="9477" max="9477" width="13" bestFit="1" customWidth="1"/>
    <col min="9479" max="9479" width="13.125" bestFit="1" customWidth="1"/>
    <col min="9480" max="9480" width="10.375" bestFit="1" customWidth="1"/>
    <col min="9481" max="9481" width="9.25" bestFit="1" customWidth="1"/>
    <col min="9730" max="9730" width="20" customWidth="1"/>
    <col min="9733" max="9733" width="13" bestFit="1" customWidth="1"/>
    <col min="9735" max="9735" width="13.125" bestFit="1" customWidth="1"/>
    <col min="9736" max="9736" width="10.375" bestFit="1" customWidth="1"/>
    <col min="9737" max="9737" width="9.25" bestFit="1" customWidth="1"/>
    <col min="9986" max="9986" width="20" customWidth="1"/>
    <col min="9989" max="9989" width="13" bestFit="1" customWidth="1"/>
    <col min="9991" max="9991" width="13.125" bestFit="1" customWidth="1"/>
    <col min="9992" max="9992" width="10.375" bestFit="1" customWidth="1"/>
    <col min="9993" max="9993" width="9.25" bestFit="1" customWidth="1"/>
    <col min="10242" max="10242" width="20" customWidth="1"/>
    <col min="10245" max="10245" width="13" bestFit="1" customWidth="1"/>
    <col min="10247" max="10247" width="13.125" bestFit="1" customWidth="1"/>
    <col min="10248" max="10248" width="10.375" bestFit="1" customWidth="1"/>
    <col min="10249" max="10249" width="9.25" bestFit="1" customWidth="1"/>
    <col min="10498" max="10498" width="20" customWidth="1"/>
    <col min="10501" max="10501" width="13" bestFit="1" customWidth="1"/>
    <col min="10503" max="10503" width="13.125" bestFit="1" customWidth="1"/>
    <col min="10504" max="10504" width="10.375" bestFit="1" customWidth="1"/>
    <col min="10505" max="10505" width="9.25" bestFit="1" customWidth="1"/>
    <col min="10754" max="10754" width="20" customWidth="1"/>
    <col min="10757" max="10757" width="13" bestFit="1" customWidth="1"/>
    <col min="10759" max="10759" width="13.125" bestFit="1" customWidth="1"/>
    <col min="10760" max="10760" width="10.375" bestFit="1" customWidth="1"/>
    <col min="10761" max="10761" width="9.25" bestFit="1" customWidth="1"/>
    <col min="11010" max="11010" width="20" customWidth="1"/>
    <col min="11013" max="11013" width="13" bestFit="1" customWidth="1"/>
    <col min="11015" max="11015" width="13.125" bestFit="1" customWidth="1"/>
    <col min="11016" max="11016" width="10.375" bestFit="1" customWidth="1"/>
    <col min="11017" max="11017" width="9.25" bestFit="1" customWidth="1"/>
    <col min="11266" max="11266" width="20" customWidth="1"/>
    <col min="11269" max="11269" width="13" bestFit="1" customWidth="1"/>
    <col min="11271" max="11271" width="13.125" bestFit="1" customWidth="1"/>
    <col min="11272" max="11272" width="10.375" bestFit="1" customWidth="1"/>
    <col min="11273" max="11273" width="9.25" bestFit="1" customWidth="1"/>
    <col min="11522" max="11522" width="20" customWidth="1"/>
    <col min="11525" max="11525" width="13" bestFit="1" customWidth="1"/>
    <col min="11527" max="11527" width="13.125" bestFit="1" customWidth="1"/>
    <col min="11528" max="11528" width="10.375" bestFit="1" customWidth="1"/>
    <col min="11529" max="11529" width="9.25" bestFit="1" customWidth="1"/>
    <col min="11778" max="11778" width="20" customWidth="1"/>
    <col min="11781" max="11781" width="13" bestFit="1" customWidth="1"/>
    <col min="11783" max="11783" width="13.125" bestFit="1" customWidth="1"/>
    <col min="11784" max="11784" width="10.375" bestFit="1" customWidth="1"/>
    <col min="11785" max="11785" width="9.25" bestFit="1" customWidth="1"/>
    <col min="12034" max="12034" width="20" customWidth="1"/>
    <col min="12037" max="12037" width="13" bestFit="1" customWidth="1"/>
    <col min="12039" max="12039" width="13.125" bestFit="1" customWidth="1"/>
    <col min="12040" max="12040" width="10.375" bestFit="1" customWidth="1"/>
    <col min="12041" max="12041" width="9.25" bestFit="1" customWidth="1"/>
    <col min="12290" max="12290" width="20" customWidth="1"/>
    <col min="12293" max="12293" width="13" bestFit="1" customWidth="1"/>
    <col min="12295" max="12295" width="13.125" bestFit="1" customWidth="1"/>
    <col min="12296" max="12296" width="10.375" bestFit="1" customWidth="1"/>
    <col min="12297" max="12297" width="9.25" bestFit="1" customWidth="1"/>
    <col min="12546" max="12546" width="20" customWidth="1"/>
    <col min="12549" max="12549" width="13" bestFit="1" customWidth="1"/>
    <col min="12551" max="12551" width="13.125" bestFit="1" customWidth="1"/>
    <col min="12552" max="12552" width="10.375" bestFit="1" customWidth="1"/>
    <col min="12553" max="12553" width="9.25" bestFit="1" customWidth="1"/>
    <col min="12802" max="12802" width="20" customWidth="1"/>
    <col min="12805" max="12805" width="13" bestFit="1" customWidth="1"/>
    <col min="12807" max="12807" width="13.125" bestFit="1" customWidth="1"/>
    <col min="12808" max="12808" width="10.375" bestFit="1" customWidth="1"/>
    <col min="12809" max="12809" width="9.25" bestFit="1" customWidth="1"/>
    <col min="13058" max="13058" width="20" customWidth="1"/>
    <col min="13061" max="13061" width="13" bestFit="1" customWidth="1"/>
    <col min="13063" max="13063" width="13.125" bestFit="1" customWidth="1"/>
    <col min="13064" max="13064" width="10.375" bestFit="1" customWidth="1"/>
    <col min="13065" max="13065" width="9.25" bestFit="1" customWidth="1"/>
    <col min="13314" max="13314" width="20" customWidth="1"/>
    <col min="13317" max="13317" width="13" bestFit="1" customWidth="1"/>
    <col min="13319" max="13319" width="13.125" bestFit="1" customWidth="1"/>
    <col min="13320" max="13320" width="10.375" bestFit="1" customWidth="1"/>
    <col min="13321" max="13321" width="9.25" bestFit="1" customWidth="1"/>
    <col min="13570" max="13570" width="20" customWidth="1"/>
    <col min="13573" max="13573" width="13" bestFit="1" customWidth="1"/>
    <col min="13575" max="13575" width="13.125" bestFit="1" customWidth="1"/>
    <col min="13576" max="13576" width="10.375" bestFit="1" customWidth="1"/>
    <col min="13577" max="13577" width="9.25" bestFit="1" customWidth="1"/>
    <col min="13826" max="13826" width="20" customWidth="1"/>
    <col min="13829" max="13829" width="13" bestFit="1" customWidth="1"/>
    <col min="13831" max="13831" width="13.125" bestFit="1" customWidth="1"/>
    <col min="13832" max="13832" width="10.375" bestFit="1" customWidth="1"/>
    <col min="13833" max="13833" width="9.25" bestFit="1" customWidth="1"/>
    <col min="14082" max="14082" width="20" customWidth="1"/>
    <col min="14085" max="14085" width="13" bestFit="1" customWidth="1"/>
    <col min="14087" max="14087" width="13.125" bestFit="1" customWidth="1"/>
    <col min="14088" max="14088" width="10.375" bestFit="1" customWidth="1"/>
    <col min="14089" max="14089" width="9.25" bestFit="1" customWidth="1"/>
    <col min="14338" max="14338" width="20" customWidth="1"/>
    <col min="14341" max="14341" width="13" bestFit="1" customWidth="1"/>
    <col min="14343" max="14343" width="13.125" bestFit="1" customWidth="1"/>
    <col min="14344" max="14344" width="10.375" bestFit="1" customWidth="1"/>
    <col min="14345" max="14345" width="9.25" bestFit="1" customWidth="1"/>
    <col min="14594" max="14594" width="20" customWidth="1"/>
    <col min="14597" max="14597" width="13" bestFit="1" customWidth="1"/>
    <col min="14599" max="14599" width="13.125" bestFit="1" customWidth="1"/>
    <col min="14600" max="14600" width="10.375" bestFit="1" customWidth="1"/>
    <col min="14601" max="14601" width="9.25" bestFit="1" customWidth="1"/>
    <col min="14850" max="14850" width="20" customWidth="1"/>
    <col min="14853" max="14853" width="13" bestFit="1" customWidth="1"/>
    <col min="14855" max="14855" width="13.125" bestFit="1" customWidth="1"/>
    <col min="14856" max="14856" width="10.375" bestFit="1" customWidth="1"/>
    <col min="14857" max="14857" width="9.25" bestFit="1" customWidth="1"/>
    <col min="15106" max="15106" width="20" customWidth="1"/>
    <col min="15109" max="15109" width="13" bestFit="1" customWidth="1"/>
    <col min="15111" max="15111" width="13.125" bestFit="1" customWidth="1"/>
    <col min="15112" max="15112" width="10.375" bestFit="1" customWidth="1"/>
    <col min="15113" max="15113" width="9.25" bestFit="1" customWidth="1"/>
    <col min="15362" max="15362" width="20" customWidth="1"/>
    <col min="15365" max="15365" width="13" bestFit="1" customWidth="1"/>
    <col min="15367" max="15367" width="13.125" bestFit="1" customWidth="1"/>
    <col min="15368" max="15368" width="10.375" bestFit="1" customWidth="1"/>
    <col min="15369" max="15369" width="9.25" bestFit="1" customWidth="1"/>
    <col min="15618" max="15618" width="20" customWidth="1"/>
    <col min="15621" max="15621" width="13" bestFit="1" customWidth="1"/>
    <col min="15623" max="15623" width="13.125" bestFit="1" customWidth="1"/>
    <col min="15624" max="15624" width="10.375" bestFit="1" customWidth="1"/>
    <col min="15625" max="15625" width="9.25" bestFit="1" customWidth="1"/>
    <col min="15874" max="15874" width="20" customWidth="1"/>
    <col min="15877" max="15877" width="13" bestFit="1" customWidth="1"/>
    <col min="15879" max="15879" width="13.125" bestFit="1" customWidth="1"/>
    <col min="15880" max="15880" width="10.375" bestFit="1" customWidth="1"/>
    <col min="15881" max="15881" width="9.25" bestFit="1" customWidth="1"/>
    <col min="16130" max="16130" width="20" customWidth="1"/>
    <col min="16133" max="16133" width="13" bestFit="1" customWidth="1"/>
    <col min="16135" max="16135" width="13.125" bestFit="1" customWidth="1"/>
    <col min="16136" max="16136" width="10.375" bestFit="1" customWidth="1"/>
    <col min="16137" max="16137" width="9.25" bestFit="1" customWidth="1"/>
  </cols>
  <sheetData>
    <row r="1" spans="1:10">
      <c r="A1" t="s">
        <v>0</v>
      </c>
      <c r="B1" s="1" t="e">
        <f>#REF!</f>
        <v>#REF!</v>
      </c>
    </row>
    <row r="2" spans="1:10" s="2" customFormat="1" ht="56.25" customHeight="1">
      <c r="B2" s="46"/>
      <c r="E2" s="818" t="s">
        <v>55</v>
      </c>
      <c r="F2" s="818"/>
      <c r="G2" s="819"/>
      <c r="H2" s="78">
        <f>SUMIF(G6:G356,"PPS",H6:H356)</f>
        <v>0</v>
      </c>
    </row>
    <row r="3" spans="1:10" s="2" customFormat="1" ht="16.5" customHeight="1">
      <c r="B3" s="11"/>
      <c r="E3" s="71"/>
      <c r="F3" s="71"/>
      <c r="G3" s="71"/>
      <c r="H3" s="79"/>
    </row>
    <row r="4" spans="1:10" ht="54">
      <c r="A4" s="50" t="s">
        <v>56</v>
      </c>
      <c r="B4" s="17" t="s">
        <v>6</v>
      </c>
      <c r="C4" s="17" t="s">
        <v>7</v>
      </c>
      <c r="D4" s="17" t="s">
        <v>57</v>
      </c>
      <c r="E4" s="17" t="s">
        <v>32</v>
      </c>
      <c r="F4" s="17" t="s">
        <v>58</v>
      </c>
      <c r="G4" s="18" t="s">
        <v>9</v>
      </c>
      <c r="H4" s="73" t="s">
        <v>203</v>
      </c>
      <c r="I4" s="73" t="s">
        <v>204</v>
      </c>
      <c r="J4" s="74" t="s">
        <v>48</v>
      </c>
    </row>
    <row r="5" spans="1:10" s="21" customFormat="1" ht="14.25" thickBot="1">
      <c r="B5" s="22" t="s">
        <v>18</v>
      </c>
      <c r="C5" s="22"/>
      <c r="D5" s="22"/>
      <c r="E5" s="22"/>
      <c r="F5" s="22"/>
      <c r="G5" s="22"/>
      <c r="H5" s="75">
        <f>SUM(H6:H65)</f>
        <v>3539227</v>
      </c>
      <c r="I5" s="75">
        <f>SUM(I6:I65)</f>
        <v>100720</v>
      </c>
      <c r="J5" s="22">
        <f>H5/I5</f>
        <v>35.139267275615566</v>
      </c>
    </row>
    <row r="6" spans="1:10" ht="14.25" thickTop="1">
      <c r="A6">
        <v>1</v>
      </c>
      <c r="B6" s="17" t="s">
        <v>1671</v>
      </c>
      <c r="C6" s="17" t="s">
        <v>1669</v>
      </c>
      <c r="D6" s="17" t="s">
        <v>754</v>
      </c>
      <c r="E6" s="58">
        <v>1</v>
      </c>
      <c r="F6" s="17" t="s">
        <v>1670</v>
      </c>
      <c r="G6" s="28" t="s">
        <v>78</v>
      </c>
      <c r="H6" s="5">
        <v>1391354</v>
      </c>
      <c r="I6" s="5">
        <v>35786</v>
      </c>
      <c r="J6" s="76">
        <v>38.879840000000002</v>
      </c>
    </row>
    <row r="7" spans="1:10">
      <c r="A7">
        <v>2</v>
      </c>
      <c r="B7" s="17" t="s">
        <v>1672</v>
      </c>
      <c r="C7" s="17" t="s">
        <v>1673</v>
      </c>
      <c r="D7" s="17" t="s">
        <v>754</v>
      </c>
      <c r="E7" s="58">
        <v>1</v>
      </c>
      <c r="F7" s="17" t="s">
        <v>1670</v>
      </c>
      <c r="G7" s="28" t="s">
        <v>78</v>
      </c>
      <c r="H7" s="5">
        <v>79217</v>
      </c>
      <c r="I7" s="5">
        <v>2037</v>
      </c>
      <c r="J7" s="17">
        <v>38.889049999999997</v>
      </c>
    </row>
    <row r="8" spans="1:10">
      <c r="A8">
        <v>3</v>
      </c>
      <c r="B8" s="17" t="s">
        <v>1674</v>
      </c>
      <c r="C8" s="17" t="s">
        <v>1673</v>
      </c>
      <c r="D8" s="17" t="s">
        <v>754</v>
      </c>
      <c r="E8" s="58">
        <v>1</v>
      </c>
      <c r="F8" s="17" t="s">
        <v>1670</v>
      </c>
      <c r="G8" s="28" t="s">
        <v>78</v>
      </c>
      <c r="H8" s="5">
        <v>100878</v>
      </c>
      <c r="I8" s="5">
        <v>2594</v>
      </c>
      <c r="J8" s="17">
        <v>38.88897</v>
      </c>
    </row>
    <row r="9" spans="1:10">
      <c r="A9">
        <v>4</v>
      </c>
      <c r="B9" s="17" t="s">
        <v>1675</v>
      </c>
      <c r="C9" s="17" t="s">
        <v>1673</v>
      </c>
      <c r="D9" s="17" t="s">
        <v>754</v>
      </c>
      <c r="E9" s="17">
        <v>1</v>
      </c>
      <c r="F9" s="17" t="s">
        <v>1670</v>
      </c>
      <c r="G9" s="28" t="s">
        <v>78</v>
      </c>
      <c r="H9" s="17">
        <v>68065</v>
      </c>
      <c r="I9" s="17">
        <v>2521</v>
      </c>
      <c r="J9" s="17">
        <v>26.999210000000001</v>
      </c>
    </row>
    <row r="10" spans="1:10">
      <c r="A10">
        <v>5</v>
      </c>
      <c r="B10" s="17" t="s">
        <v>1676</v>
      </c>
      <c r="C10" s="17" t="s">
        <v>1673</v>
      </c>
      <c r="D10" s="17" t="s">
        <v>754</v>
      </c>
      <c r="E10" s="17">
        <v>1</v>
      </c>
      <c r="F10" s="17" t="s">
        <v>1670</v>
      </c>
      <c r="G10" s="28" t="s">
        <v>78</v>
      </c>
      <c r="H10" s="17">
        <v>98954</v>
      </c>
      <c r="I10" s="17">
        <v>3665</v>
      </c>
      <c r="J10" s="17">
        <v>26.99973</v>
      </c>
    </row>
    <row r="11" spans="1:10">
      <c r="A11" s="42">
        <v>6</v>
      </c>
      <c r="B11" s="19" t="s">
        <v>1677</v>
      </c>
      <c r="C11" s="17" t="s">
        <v>1678</v>
      </c>
      <c r="D11" s="17" t="s">
        <v>754</v>
      </c>
      <c r="E11" s="17">
        <v>1</v>
      </c>
      <c r="F11" s="17" t="s">
        <v>1679</v>
      </c>
      <c r="G11" s="28" t="s">
        <v>78</v>
      </c>
      <c r="H11" s="67">
        <v>1800759</v>
      </c>
      <c r="I11" s="67">
        <v>54117</v>
      </c>
      <c r="J11" s="17">
        <v>33.275289999999998</v>
      </c>
    </row>
    <row r="12" spans="1:10">
      <c r="A12" s="42">
        <v>7</v>
      </c>
      <c r="B12" s="19"/>
      <c r="C12" s="17"/>
      <c r="D12" s="17"/>
      <c r="E12" s="17"/>
      <c r="F12" s="17"/>
      <c r="G12" s="28"/>
      <c r="H12" s="17"/>
      <c r="I12" s="17"/>
      <c r="J12" s="17" t="e">
        <f t="shared" ref="J12:J65" si="0">H12/I12</f>
        <v>#DIV/0!</v>
      </c>
    </row>
    <row r="13" spans="1:10">
      <c r="A13">
        <v>8</v>
      </c>
      <c r="B13" s="17"/>
      <c r="C13" s="17"/>
      <c r="D13" s="17"/>
      <c r="E13" s="17"/>
      <c r="F13" s="17"/>
      <c r="G13" s="28"/>
      <c r="H13" s="17"/>
      <c r="I13" s="17"/>
      <c r="J13" s="17" t="e">
        <f t="shared" si="0"/>
        <v>#DIV/0!</v>
      </c>
    </row>
    <row r="14" spans="1:10">
      <c r="A14">
        <v>9</v>
      </c>
      <c r="B14" s="17"/>
      <c r="C14" s="17"/>
      <c r="D14" s="17"/>
      <c r="E14" s="17"/>
      <c r="F14" s="17"/>
      <c r="G14" s="28"/>
      <c r="H14" s="17"/>
      <c r="I14" s="17"/>
      <c r="J14" s="17" t="e">
        <f t="shared" si="0"/>
        <v>#DIV/0!</v>
      </c>
    </row>
    <row r="15" spans="1:10">
      <c r="A15">
        <v>10</v>
      </c>
      <c r="B15" s="17"/>
      <c r="C15" s="17"/>
      <c r="D15" s="17"/>
      <c r="E15" s="17"/>
      <c r="F15" s="17"/>
      <c r="G15" s="28"/>
      <c r="H15" s="17"/>
      <c r="I15" s="17"/>
      <c r="J15" s="17" t="e">
        <f t="shared" si="0"/>
        <v>#DIV/0!</v>
      </c>
    </row>
    <row r="16" spans="1:10">
      <c r="A16" s="42">
        <v>11</v>
      </c>
      <c r="B16" s="17"/>
      <c r="C16" s="17"/>
      <c r="D16" s="17"/>
      <c r="E16" s="17"/>
      <c r="F16" s="17"/>
      <c r="G16" s="28"/>
      <c r="H16" s="17"/>
      <c r="I16" s="17"/>
      <c r="J16" s="17" t="e">
        <f t="shared" si="0"/>
        <v>#DIV/0!</v>
      </c>
    </row>
    <row r="17" spans="1:10">
      <c r="A17" s="42">
        <v>12</v>
      </c>
      <c r="B17" s="17"/>
      <c r="C17" s="17"/>
      <c r="D17" s="17"/>
      <c r="E17" s="17"/>
      <c r="F17" s="17"/>
      <c r="G17" s="28"/>
      <c r="H17" s="17"/>
      <c r="I17" s="17"/>
      <c r="J17" s="17" t="e">
        <f t="shared" si="0"/>
        <v>#DIV/0!</v>
      </c>
    </row>
    <row r="18" spans="1:10">
      <c r="A18">
        <v>13</v>
      </c>
      <c r="B18" s="17"/>
      <c r="C18" s="17"/>
      <c r="D18" s="17"/>
      <c r="E18" s="17"/>
      <c r="F18" s="17"/>
      <c r="G18" s="28"/>
      <c r="H18" s="17"/>
      <c r="I18" s="17"/>
      <c r="J18" s="17" t="e">
        <f t="shared" si="0"/>
        <v>#DIV/0!</v>
      </c>
    </row>
    <row r="19" spans="1:10">
      <c r="A19">
        <v>14</v>
      </c>
      <c r="B19" s="17"/>
      <c r="C19" s="17"/>
      <c r="D19" s="17"/>
      <c r="E19" s="17"/>
      <c r="F19" s="17"/>
      <c r="G19" s="28"/>
      <c r="H19" s="17"/>
      <c r="I19" s="17"/>
      <c r="J19" s="17" t="e">
        <f t="shared" si="0"/>
        <v>#DIV/0!</v>
      </c>
    </row>
    <row r="20" spans="1:10">
      <c r="A20">
        <v>15</v>
      </c>
      <c r="B20" s="17"/>
      <c r="C20" s="17"/>
      <c r="D20" s="17"/>
      <c r="E20" s="17"/>
      <c r="F20" s="17"/>
      <c r="G20" s="28"/>
      <c r="H20" s="17"/>
      <c r="I20" s="17"/>
      <c r="J20" s="17" t="e">
        <f t="shared" si="0"/>
        <v>#DIV/0!</v>
      </c>
    </row>
    <row r="21" spans="1:10">
      <c r="A21" s="42">
        <v>16</v>
      </c>
      <c r="B21" s="17"/>
      <c r="C21" s="17"/>
      <c r="D21" s="17"/>
      <c r="E21" s="17"/>
      <c r="F21" s="17"/>
      <c r="G21" s="28"/>
      <c r="H21" s="17"/>
      <c r="I21" s="17"/>
      <c r="J21" s="17" t="e">
        <f t="shared" si="0"/>
        <v>#DIV/0!</v>
      </c>
    </row>
    <row r="22" spans="1:10">
      <c r="A22" s="42">
        <v>17</v>
      </c>
      <c r="B22" s="17"/>
      <c r="C22" s="17"/>
      <c r="D22" s="17"/>
      <c r="E22" s="17"/>
      <c r="F22" s="17"/>
      <c r="G22" s="28"/>
      <c r="H22" s="17"/>
      <c r="I22" s="17"/>
      <c r="J22" s="17" t="e">
        <f t="shared" si="0"/>
        <v>#DIV/0!</v>
      </c>
    </row>
    <row r="23" spans="1:10">
      <c r="A23">
        <v>18</v>
      </c>
      <c r="B23" s="17"/>
      <c r="C23" s="17"/>
      <c r="D23" s="17"/>
      <c r="E23" s="17"/>
      <c r="F23" s="17"/>
      <c r="G23" s="28"/>
      <c r="H23" s="17"/>
      <c r="I23" s="17"/>
      <c r="J23" s="17" t="e">
        <f t="shared" si="0"/>
        <v>#DIV/0!</v>
      </c>
    </row>
    <row r="24" spans="1:10">
      <c r="A24">
        <v>19</v>
      </c>
      <c r="B24" s="17"/>
      <c r="C24" s="17"/>
      <c r="D24" s="17"/>
      <c r="E24" s="17"/>
      <c r="F24" s="17"/>
      <c r="G24" s="28"/>
      <c r="H24" s="17"/>
      <c r="I24" s="17"/>
      <c r="J24" s="17" t="e">
        <f t="shared" si="0"/>
        <v>#DIV/0!</v>
      </c>
    </row>
    <row r="25" spans="1:10">
      <c r="A25">
        <v>20</v>
      </c>
      <c r="B25" s="17"/>
      <c r="C25" s="17"/>
      <c r="D25" s="17"/>
      <c r="E25" s="17"/>
      <c r="F25" s="17"/>
      <c r="G25" s="28"/>
      <c r="H25" s="17"/>
      <c r="I25" s="17"/>
      <c r="J25" s="17" t="e">
        <f t="shared" si="0"/>
        <v>#DIV/0!</v>
      </c>
    </row>
    <row r="26" spans="1:10">
      <c r="A26" s="42">
        <v>21</v>
      </c>
      <c r="B26" s="17"/>
      <c r="C26" s="17"/>
      <c r="D26" s="17"/>
      <c r="E26" s="17"/>
      <c r="F26" s="17"/>
      <c r="G26" s="28"/>
      <c r="H26" s="17"/>
      <c r="I26" s="17"/>
      <c r="J26" s="17" t="e">
        <f t="shared" si="0"/>
        <v>#DIV/0!</v>
      </c>
    </row>
    <row r="27" spans="1:10">
      <c r="A27" s="42">
        <v>22</v>
      </c>
      <c r="B27" s="17"/>
      <c r="C27" s="17"/>
      <c r="D27" s="17"/>
      <c r="E27" s="17"/>
      <c r="F27" s="17"/>
      <c r="G27" s="28"/>
      <c r="H27" s="17"/>
      <c r="I27" s="17"/>
      <c r="J27" s="17" t="e">
        <f t="shared" si="0"/>
        <v>#DIV/0!</v>
      </c>
    </row>
    <row r="28" spans="1:10">
      <c r="A28">
        <v>23</v>
      </c>
      <c r="B28" s="17"/>
      <c r="C28" s="17"/>
      <c r="D28" s="17"/>
      <c r="E28" s="17"/>
      <c r="F28" s="17"/>
      <c r="G28" s="28"/>
      <c r="H28" s="17"/>
      <c r="I28" s="17"/>
      <c r="J28" s="17" t="e">
        <f t="shared" si="0"/>
        <v>#DIV/0!</v>
      </c>
    </row>
    <row r="29" spans="1:10">
      <c r="A29">
        <v>24</v>
      </c>
      <c r="B29" s="17"/>
      <c r="C29" s="17"/>
      <c r="D29" s="17"/>
      <c r="E29" s="17"/>
      <c r="F29" s="17"/>
      <c r="G29" s="28"/>
      <c r="H29" s="17"/>
      <c r="I29" s="17"/>
      <c r="J29" s="17" t="e">
        <f t="shared" si="0"/>
        <v>#DIV/0!</v>
      </c>
    </row>
    <row r="30" spans="1:10">
      <c r="A30">
        <v>25</v>
      </c>
      <c r="B30" s="17"/>
      <c r="C30" s="17"/>
      <c r="D30" s="17"/>
      <c r="E30" s="17"/>
      <c r="F30" s="17"/>
      <c r="G30" s="28"/>
      <c r="H30" s="17"/>
      <c r="I30" s="17"/>
      <c r="J30" s="17" t="e">
        <f t="shared" si="0"/>
        <v>#DIV/0!</v>
      </c>
    </row>
    <row r="31" spans="1:10">
      <c r="A31" s="42">
        <v>26</v>
      </c>
      <c r="B31" s="17"/>
      <c r="C31" s="17"/>
      <c r="D31" s="17"/>
      <c r="E31" s="17"/>
      <c r="F31" s="17"/>
      <c r="G31" s="28"/>
      <c r="H31" s="17"/>
      <c r="I31" s="17"/>
      <c r="J31" s="17" t="e">
        <f t="shared" si="0"/>
        <v>#DIV/0!</v>
      </c>
    </row>
    <row r="32" spans="1:10">
      <c r="A32" s="42">
        <v>27</v>
      </c>
      <c r="B32" s="17"/>
      <c r="C32" s="17"/>
      <c r="D32" s="17"/>
      <c r="E32" s="17"/>
      <c r="F32" s="17"/>
      <c r="G32" s="28"/>
      <c r="H32" s="17"/>
      <c r="I32" s="17"/>
      <c r="J32" s="17" t="e">
        <f t="shared" si="0"/>
        <v>#DIV/0!</v>
      </c>
    </row>
    <row r="33" spans="1:10">
      <c r="A33">
        <v>28</v>
      </c>
      <c r="B33" s="17"/>
      <c r="C33" s="17"/>
      <c r="D33" s="17"/>
      <c r="E33" s="17"/>
      <c r="F33" s="17"/>
      <c r="G33" s="28"/>
      <c r="H33" s="17"/>
      <c r="I33" s="17"/>
      <c r="J33" s="17" t="e">
        <f t="shared" si="0"/>
        <v>#DIV/0!</v>
      </c>
    </row>
    <row r="34" spans="1:10">
      <c r="A34">
        <v>29</v>
      </c>
      <c r="B34" s="17"/>
      <c r="C34" s="17"/>
      <c r="D34" s="17"/>
      <c r="E34" s="17"/>
      <c r="F34" s="17"/>
      <c r="G34" s="28"/>
      <c r="H34" s="17"/>
      <c r="I34" s="17"/>
      <c r="J34" s="17" t="e">
        <f t="shared" si="0"/>
        <v>#DIV/0!</v>
      </c>
    </row>
    <row r="35" spans="1:10">
      <c r="A35">
        <v>30</v>
      </c>
      <c r="B35" s="17"/>
      <c r="C35" s="17"/>
      <c r="D35" s="17"/>
      <c r="E35" s="17"/>
      <c r="F35" s="17"/>
      <c r="G35" s="28"/>
      <c r="H35" s="17"/>
      <c r="I35" s="17"/>
      <c r="J35" s="17" t="e">
        <f t="shared" si="0"/>
        <v>#DIV/0!</v>
      </c>
    </row>
    <row r="36" spans="1:10">
      <c r="A36" s="42">
        <v>31</v>
      </c>
      <c r="B36" s="17"/>
      <c r="C36" s="17"/>
      <c r="D36" s="17"/>
      <c r="E36" s="17"/>
      <c r="F36" s="17"/>
      <c r="G36" s="28"/>
      <c r="H36" s="17"/>
      <c r="I36" s="17"/>
      <c r="J36" s="17" t="e">
        <f t="shared" si="0"/>
        <v>#DIV/0!</v>
      </c>
    </row>
    <row r="37" spans="1:10">
      <c r="A37" s="42">
        <v>32</v>
      </c>
      <c r="B37" s="17"/>
      <c r="C37" s="17"/>
      <c r="D37" s="17"/>
      <c r="E37" s="17"/>
      <c r="F37" s="17"/>
      <c r="G37" s="28"/>
      <c r="H37" s="17"/>
      <c r="I37" s="17"/>
      <c r="J37" s="17" t="e">
        <f t="shared" si="0"/>
        <v>#DIV/0!</v>
      </c>
    </row>
    <row r="38" spans="1:10">
      <c r="A38">
        <v>33</v>
      </c>
      <c r="B38" s="17"/>
      <c r="C38" s="17"/>
      <c r="D38" s="17"/>
      <c r="E38" s="17"/>
      <c r="F38" s="17"/>
      <c r="G38" s="28"/>
      <c r="H38" s="17"/>
      <c r="I38" s="17"/>
      <c r="J38" s="17" t="e">
        <f t="shared" si="0"/>
        <v>#DIV/0!</v>
      </c>
    </row>
    <row r="39" spans="1:10">
      <c r="A39">
        <v>34</v>
      </c>
      <c r="B39" s="17"/>
      <c r="C39" s="17"/>
      <c r="D39" s="17"/>
      <c r="E39" s="17"/>
      <c r="F39" s="17"/>
      <c r="G39" s="28"/>
      <c r="H39" s="17"/>
      <c r="I39" s="17"/>
      <c r="J39" s="17" t="e">
        <f t="shared" si="0"/>
        <v>#DIV/0!</v>
      </c>
    </row>
    <row r="40" spans="1:10">
      <c r="A40">
        <v>35</v>
      </c>
      <c r="B40" s="17"/>
      <c r="C40" s="17"/>
      <c r="D40" s="17"/>
      <c r="E40" s="17"/>
      <c r="F40" s="17"/>
      <c r="G40" s="28"/>
      <c r="H40" s="17"/>
      <c r="I40" s="17"/>
      <c r="J40" s="17" t="e">
        <f t="shared" si="0"/>
        <v>#DIV/0!</v>
      </c>
    </row>
    <row r="41" spans="1:10">
      <c r="A41" s="42">
        <v>36</v>
      </c>
      <c r="B41" s="17"/>
      <c r="C41" s="17"/>
      <c r="D41" s="17"/>
      <c r="E41" s="17"/>
      <c r="F41" s="17"/>
      <c r="G41" s="28"/>
      <c r="H41" s="17"/>
      <c r="I41" s="17"/>
      <c r="J41" s="17" t="e">
        <f t="shared" si="0"/>
        <v>#DIV/0!</v>
      </c>
    </row>
    <row r="42" spans="1:10">
      <c r="A42" s="42">
        <v>37</v>
      </c>
      <c r="B42" s="17"/>
      <c r="C42" s="17"/>
      <c r="D42" s="17"/>
      <c r="E42" s="17"/>
      <c r="F42" s="17"/>
      <c r="G42" s="28"/>
      <c r="H42" s="17"/>
      <c r="I42" s="17"/>
      <c r="J42" s="17" t="e">
        <f t="shared" si="0"/>
        <v>#DIV/0!</v>
      </c>
    </row>
    <row r="43" spans="1:10">
      <c r="A43">
        <v>38</v>
      </c>
      <c r="B43" s="17"/>
      <c r="C43" s="17"/>
      <c r="D43" s="17"/>
      <c r="E43" s="17"/>
      <c r="F43" s="17"/>
      <c r="G43" s="28"/>
      <c r="H43" s="17"/>
      <c r="I43" s="17"/>
      <c r="J43" s="17" t="e">
        <f t="shared" si="0"/>
        <v>#DIV/0!</v>
      </c>
    </row>
    <row r="44" spans="1:10">
      <c r="A44">
        <v>39</v>
      </c>
      <c r="B44" s="17"/>
      <c r="C44" s="17"/>
      <c r="D44" s="17"/>
      <c r="E44" s="17"/>
      <c r="F44" s="17"/>
      <c r="G44" s="28"/>
      <c r="H44" s="17"/>
      <c r="I44" s="17"/>
      <c r="J44" s="17" t="e">
        <f t="shared" si="0"/>
        <v>#DIV/0!</v>
      </c>
    </row>
    <row r="45" spans="1:10">
      <c r="A45">
        <v>40</v>
      </c>
      <c r="B45" s="17"/>
      <c r="C45" s="17"/>
      <c r="D45" s="17"/>
      <c r="E45" s="17"/>
      <c r="F45" s="17"/>
      <c r="G45" s="28"/>
      <c r="H45" s="17"/>
      <c r="I45" s="17"/>
      <c r="J45" s="17" t="e">
        <f t="shared" si="0"/>
        <v>#DIV/0!</v>
      </c>
    </row>
    <row r="46" spans="1:10">
      <c r="A46" s="42">
        <v>41</v>
      </c>
      <c r="B46" s="17"/>
      <c r="C46" s="17"/>
      <c r="D46" s="17"/>
      <c r="E46" s="17"/>
      <c r="F46" s="17"/>
      <c r="G46" s="28"/>
      <c r="H46" s="17"/>
      <c r="I46" s="17"/>
      <c r="J46" s="17" t="e">
        <f t="shared" si="0"/>
        <v>#DIV/0!</v>
      </c>
    </row>
    <row r="47" spans="1:10">
      <c r="A47" s="42">
        <v>42</v>
      </c>
      <c r="B47" s="17"/>
      <c r="C47" s="17"/>
      <c r="D47" s="17"/>
      <c r="E47" s="17"/>
      <c r="F47" s="17"/>
      <c r="G47" s="28"/>
      <c r="H47" s="17"/>
      <c r="I47" s="17"/>
      <c r="J47" s="17" t="e">
        <f t="shared" si="0"/>
        <v>#DIV/0!</v>
      </c>
    </row>
    <row r="48" spans="1:10">
      <c r="A48">
        <v>43</v>
      </c>
      <c r="B48" s="17"/>
      <c r="C48" s="17"/>
      <c r="D48" s="17"/>
      <c r="E48" s="17"/>
      <c r="F48" s="17"/>
      <c r="G48" s="28"/>
      <c r="H48" s="17"/>
      <c r="I48" s="17"/>
      <c r="J48" s="17" t="e">
        <f t="shared" si="0"/>
        <v>#DIV/0!</v>
      </c>
    </row>
    <row r="49" spans="1:10">
      <c r="A49">
        <v>44</v>
      </c>
      <c r="B49" s="17"/>
      <c r="C49" s="17"/>
      <c r="D49" s="17"/>
      <c r="E49" s="17"/>
      <c r="F49" s="17"/>
      <c r="G49" s="28"/>
      <c r="H49" s="17"/>
      <c r="I49" s="17"/>
      <c r="J49" s="17" t="e">
        <f t="shared" si="0"/>
        <v>#DIV/0!</v>
      </c>
    </row>
    <row r="50" spans="1:10">
      <c r="A50">
        <v>45</v>
      </c>
      <c r="B50" s="17"/>
      <c r="C50" s="17"/>
      <c r="D50" s="17"/>
      <c r="E50" s="17"/>
      <c r="F50" s="17"/>
      <c r="G50" s="28"/>
      <c r="H50" s="17"/>
      <c r="I50" s="17"/>
      <c r="J50" s="17" t="e">
        <f t="shared" si="0"/>
        <v>#DIV/0!</v>
      </c>
    </row>
    <row r="51" spans="1:10">
      <c r="A51" s="42">
        <v>46</v>
      </c>
      <c r="B51" s="17"/>
      <c r="C51" s="17"/>
      <c r="D51" s="17"/>
      <c r="E51" s="17"/>
      <c r="F51" s="17"/>
      <c r="G51" s="28"/>
      <c r="H51" s="17"/>
      <c r="I51" s="17"/>
      <c r="J51" s="17" t="e">
        <f t="shared" si="0"/>
        <v>#DIV/0!</v>
      </c>
    </row>
    <row r="52" spans="1:10">
      <c r="A52" s="42">
        <v>47</v>
      </c>
      <c r="B52" s="17"/>
      <c r="C52" s="17"/>
      <c r="D52" s="17"/>
      <c r="E52" s="17"/>
      <c r="F52" s="17"/>
      <c r="G52" s="28"/>
      <c r="H52" s="17"/>
      <c r="I52" s="17"/>
      <c r="J52" s="17" t="e">
        <f t="shared" si="0"/>
        <v>#DIV/0!</v>
      </c>
    </row>
    <row r="53" spans="1:10">
      <c r="A53">
        <v>48</v>
      </c>
      <c r="B53" s="17"/>
      <c r="C53" s="17"/>
      <c r="D53" s="17"/>
      <c r="E53" s="17"/>
      <c r="F53" s="17"/>
      <c r="G53" s="28"/>
      <c r="H53" s="17"/>
      <c r="I53" s="17"/>
      <c r="J53" s="17" t="e">
        <f t="shared" si="0"/>
        <v>#DIV/0!</v>
      </c>
    </row>
    <row r="54" spans="1:10">
      <c r="A54">
        <v>49</v>
      </c>
      <c r="B54" s="17"/>
      <c r="C54" s="17"/>
      <c r="D54" s="17"/>
      <c r="E54" s="17"/>
      <c r="F54" s="17"/>
      <c r="G54" s="28"/>
      <c r="H54" s="17"/>
      <c r="I54" s="17"/>
      <c r="J54" s="17" t="e">
        <f t="shared" si="0"/>
        <v>#DIV/0!</v>
      </c>
    </row>
    <row r="55" spans="1:10">
      <c r="A55">
        <v>50</v>
      </c>
      <c r="B55" s="17"/>
      <c r="C55" s="17"/>
      <c r="D55" s="17"/>
      <c r="E55" s="17"/>
      <c r="F55" s="17"/>
      <c r="G55" s="28"/>
      <c r="H55" s="17"/>
      <c r="I55" s="17"/>
      <c r="J55" s="17" t="e">
        <f t="shared" si="0"/>
        <v>#DIV/0!</v>
      </c>
    </row>
    <row r="56" spans="1:10">
      <c r="A56" s="42">
        <v>51</v>
      </c>
      <c r="B56" s="17"/>
      <c r="C56" s="17"/>
      <c r="D56" s="17"/>
      <c r="E56" s="17"/>
      <c r="F56" s="17"/>
      <c r="G56" s="28"/>
      <c r="H56" s="17"/>
      <c r="I56" s="17"/>
      <c r="J56" s="17" t="e">
        <f t="shared" si="0"/>
        <v>#DIV/0!</v>
      </c>
    </row>
    <row r="57" spans="1:10">
      <c r="A57" s="42">
        <v>52</v>
      </c>
      <c r="B57" s="17"/>
      <c r="C57" s="17"/>
      <c r="D57" s="17"/>
      <c r="E57" s="17"/>
      <c r="F57" s="17"/>
      <c r="G57" s="28"/>
      <c r="H57" s="17"/>
      <c r="I57" s="17"/>
      <c r="J57" s="17" t="e">
        <f t="shared" si="0"/>
        <v>#DIV/0!</v>
      </c>
    </row>
    <row r="58" spans="1:10">
      <c r="A58">
        <v>53</v>
      </c>
      <c r="B58" s="17"/>
      <c r="C58" s="17"/>
      <c r="D58" s="17"/>
      <c r="E58" s="17"/>
      <c r="F58" s="17"/>
      <c r="G58" s="28"/>
      <c r="H58" s="17"/>
      <c r="I58" s="17"/>
      <c r="J58" s="17" t="e">
        <f t="shared" si="0"/>
        <v>#DIV/0!</v>
      </c>
    </row>
    <row r="59" spans="1:10">
      <c r="A59">
        <v>54</v>
      </c>
      <c r="B59" s="17"/>
      <c r="C59" s="17"/>
      <c r="D59" s="17"/>
      <c r="E59" s="17"/>
      <c r="F59" s="17"/>
      <c r="G59" s="28"/>
      <c r="H59" s="17"/>
      <c r="I59" s="17"/>
      <c r="J59" s="17" t="e">
        <f t="shared" si="0"/>
        <v>#DIV/0!</v>
      </c>
    </row>
    <row r="60" spans="1:10">
      <c r="A60">
        <v>55</v>
      </c>
      <c r="B60" s="17"/>
      <c r="C60" s="17"/>
      <c r="D60" s="17"/>
      <c r="E60" s="17"/>
      <c r="F60" s="17"/>
      <c r="G60" s="28"/>
      <c r="H60" s="17"/>
      <c r="I60" s="17"/>
      <c r="J60" s="17" t="e">
        <f t="shared" si="0"/>
        <v>#DIV/0!</v>
      </c>
    </row>
    <row r="61" spans="1:10">
      <c r="A61" s="42">
        <v>56</v>
      </c>
      <c r="B61" s="17"/>
      <c r="C61" s="17"/>
      <c r="D61" s="17"/>
      <c r="E61" s="17"/>
      <c r="F61" s="17"/>
      <c r="G61" s="28"/>
      <c r="H61" s="17"/>
      <c r="I61" s="17"/>
      <c r="J61" s="17" t="e">
        <f t="shared" si="0"/>
        <v>#DIV/0!</v>
      </c>
    </row>
    <row r="62" spans="1:10">
      <c r="A62" s="42">
        <v>57</v>
      </c>
      <c r="B62" s="17"/>
      <c r="C62" s="17"/>
      <c r="D62" s="17"/>
      <c r="E62" s="17"/>
      <c r="F62" s="17"/>
      <c r="G62" s="28"/>
      <c r="H62" s="17"/>
      <c r="I62" s="17"/>
      <c r="J62" s="17" t="e">
        <f t="shared" si="0"/>
        <v>#DIV/0!</v>
      </c>
    </row>
    <row r="63" spans="1:10">
      <c r="A63">
        <v>58</v>
      </c>
      <c r="B63" s="17"/>
      <c r="C63" s="17"/>
      <c r="D63" s="17"/>
      <c r="E63" s="17"/>
      <c r="F63" s="17"/>
      <c r="G63" s="28"/>
      <c r="H63" s="17"/>
      <c r="I63" s="17"/>
      <c r="J63" s="17" t="e">
        <f t="shared" si="0"/>
        <v>#DIV/0!</v>
      </c>
    </row>
    <row r="64" spans="1:10">
      <c r="A64">
        <v>59</v>
      </c>
      <c r="B64" s="17"/>
      <c r="C64" s="17"/>
      <c r="D64" s="17"/>
      <c r="E64" s="17"/>
      <c r="F64" s="17"/>
      <c r="G64" s="28"/>
      <c r="H64" s="17"/>
      <c r="I64" s="17"/>
      <c r="J64" s="17" t="e">
        <f t="shared" si="0"/>
        <v>#DIV/0!</v>
      </c>
    </row>
    <row r="65" spans="1:10">
      <c r="A65">
        <v>60</v>
      </c>
      <c r="B65" s="17"/>
      <c r="C65" s="17"/>
      <c r="D65" s="17"/>
      <c r="E65" s="17"/>
      <c r="F65" s="17"/>
      <c r="G65" s="28"/>
      <c r="H65" s="17"/>
      <c r="I65" s="17"/>
      <c r="J65" s="17" t="e">
        <f t="shared" si="0"/>
        <v>#DIV/0!</v>
      </c>
    </row>
  </sheetData>
  <mergeCells count="1">
    <mergeCell ref="E2:G2"/>
  </mergeCells>
  <phoneticPr fontId="2"/>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topLeftCell="D1" zoomScale="90" zoomScaleNormal="90" workbookViewId="0">
      <selection activeCell="I7" sqref="I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1" width="9" style="3"/>
    <col min="12" max="12" width="10.875" style="3" customWidth="1"/>
    <col min="13" max="13" width="14.5" customWidth="1"/>
    <col min="14" max="14" width="7.25" bestFit="1" customWidth="1"/>
  </cols>
  <sheetData>
    <row r="1" spans="1:14">
      <c r="A1" t="s">
        <v>0</v>
      </c>
      <c r="B1" s="1" t="e">
        <f>#REF!</f>
        <v>#REF!</v>
      </c>
      <c r="I1" t="s">
        <v>1</v>
      </c>
    </row>
    <row r="2" spans="1:14" ht="54" customHeight="1">
      <c r="B2" s="4"/>
      <c r="E2" s="813" t="s">
        <v>2</v>
      </c>
      <c r="F2" s="813"/>
      <c r="G2" s="814"/>
      <c r="H2" s="5">
        <f>SUMIF(E8:E357,"PPS",H8:H357)</f>
        <v>2126820.071</v>
      </c>
      <c r="I2" s="6"/>
      <c r="J2" s="3"/>
    </row>
    <row r="3" spans="1:14" ht="57" customHeight="1">
      <c r="B3" s="2"/>
      <c r="E3" s="815" t="s">
        <v>3</v>
      </c>
      <c r="F3" s="815"/>
      <c r="G3" s="816"/>
      <c r="H3" s="5">
        <f>M7</f>
        <v>1436562.85</v>
      </c>
      <c r="I3" s="6"/>
      <c r="J3" s="7"/>
    </row>
    <row r="4" spans="1:14" s="7" customFormat="1" ht="55.5" customHeight="1">
      <c r="B4" s="8"/>
      <c r="E4" s="817" t="s">
        <v>4</v>
      </c>
      <c r="F4" s="817"/>
      <c r="G4" s="817"/>
      <c r="H4" s="9">
        <f>H3/I7</f>
        <v>0.81749220687874402</v>
      </c>
      <c r="I4" s="6"/>
      <c r="K4" s="10"/>
      <c r="L4" s="10"/>
    </row>
    <row r="5" spans="1:14" s="2" customFormat="1" ht="17.25" customHeight="1">
      <c r="B5" s="11"/>
      <c r="E5" s="12"/>
      <c r="F5" s="12"/>
      <c r="G5" s="12"/>
      <c r="H5" s="13"/>
      <c r="I5" s="14"/>
      <c r="J5" s="11"/>
      <c r="K5" s="15"/>
      <c r="L5" s="15"/>
    </row>
    <row r="6" spans="1:14" ht="54">
      <c r="A6" s="16" t="s">
        <v>5</v>
      </c>
      <c r="B6" s="17" t="s">
        <v>6</v>
      </c>
      <c r="C6" s="17" t="s">
        <v>7</v>
      </c>
      <c r="D6" s="17" t="s">
        <v>8</v>
      </c>
      <c r="E6" s="18" t="s">
        <v>9</v>
      </c>
      <c r="F6" s="17" t="s">
        <v>10</v>
      </c>
      <c r="G6" s="19" t="s">
        <v>11</v>
      </c>
      <c r="H6" s="18" t="s">
        <v>12</v>
      </c>
      <c r="I6" s="18" t="s">
        <v>13</v>
      </c>
      <c r="J6" s="18" t="s">
        <v>14</v>
      </c>
      <c r="K6" s="18" t="s">
        <v>15</v>
      </c>
      <c r="L6" s="18" t="s">
        <v>16</v>
      </c>
      <c r="M6" s="20" t="s">
        <v>17</v>
      </c>
    </row>
    <row r="7" spans="1:14" s="21" customFormat="1" ht="14.25" thickBot="1">
      <c r="B7" s="22" t="s">
        <v>18</v>
      </c>
      <c r="C7" s="22"/>
      <c r="D7" s="22"/>
      <c r="E7" s="22"/>
      <c r="F7" s="22"/>
      <c r="G7" s="22"/>
      <c r="H7" s="23">
        <f>SUM(H8:H357)</f>
        <v>2126820.071</v>
      </c>
      <c r="I7" s="23">
        <f>SUM(I8:I357)</f>
        <v>1757280.1770000001</v>
      </c>
      <c r="J7" s="24">
        <f t="shared" ref="J7:J70" si="0">H7/I7</f>
        <v>1.2102908226227602</v>
      </c>
      <c r="K7" s="25">
        <f>SUM(K8:K357)</f>
        <v>51301</v>
      </c>
      <c r="L7" s="26">
        <f>SUM(L8:L357)</f>
        <v>94217358.653999999</v>
      </c>
      <c r="M7" s="423">
        <f>SUM(M8:M357)</f>
        <v>1436562.85</v>
      </c>
    </row>
    <row r="8" spans="1:14" ht="42" customHeight="1" thickTop="1">
      <c r="A8">
        <v>1</v>
      </c>
      <c r="B8" s="39" t="s">
        <v>770</v>
      </c>
      <c r="C8" s="35" t="s">
        <v>771</v>
      </c>
      <c r="D8" s="40" t="s">
        <v>764</v>
      </c>
      <c r="E8" s="40" t="s">
        <v>54</v>
      </c>
      <c r="F8" s="35" t="s">
        <v>23</v>
      </c>
      <c r="G8" s="38">
        <v>5</v>
      </c>
      <c r="H8" s="38">
        <v>12583</v>
      </c>
      <c r="I8" s="41">
        <v>13947</v>
      </c>
      <c r="J8" s="9">
        <f t="shared" si="0"/>
        <v>0.90220119022011902</v>
      </c>
      <c r="K8" s="41">
        <v>282</v>
      </c>
      <c r="L8" s="41">
        <v>694068</v>
      </c>
      <c r="M8" s="17">
        <f t="shared" ref="M8:M23" si="1">IF(ISBLANK(I8),"",H8)</f>
        <v>12583</v>
      </c>
      <c r="N8">
        <f>L8/H8</f>
        <v>55.159183024715887</v>
      </c>
    </row>
    <row r="9" spans="1:14" ht="42" customHeight="1">
      <c r="A9">
        <v>2</v>
      </c>
      <c r="B9" s="424" t="s">
        <v>772</v>
      </c>
      <c r="C9" s="425" t="s">
        <v>125</v>
      </c>
      <c r="D9" s="426" t="s">
        <v>81</v>
      </c>
      <c r="E9" s="426" t="s">
        <v>54</v>
      </c>
      <c r="F9" s="427" t="s">
        <v>23</v>
      </c>
      <c r="G9" s="428">
        <v>3</v>
      </c>
      <c r="H9" s="429">
        <v>86202</v>
      </c>
      <c r="I9" s="430"/>
      <c r="J9" s="9" t="e">
        <f t="shared" si="0"/>
        <v>#DIV/0!</v>
      </c>
      <c r="K9" s="431">
        <v>2200</v>
      </c>
      <c r="L9" s="431">
        <v>5703000</v>
      </c>
      <c r="M9" s="17" t="str">
        <f t="shared" si="1"/>
        <v/>
      </c>
      <c r="N9">
        <f t="shared" ref="N9:N23" si="2">L9/H9</f>
        <v>66.15855780608338</v>
      </c>
    </row>
    <row r="10" spans="1:14" ht="36" customHeight="1">
      <c r="A10">
        <v>3</v>
      </c>
      <c r="B10" s="432" t="s">
        <v>773</v>
      </c>
      <c r="C10" s="81" t="s">
        <v>125</v>
      </c>
      <c r="D10" s="97" t="s">
        <v>53</v>
      </c>
      <c r="E10" s="97" t="s">
        <v>54</v>
      </c>
      <c r="F10" s="62" t="s">
        <v>23</v>
      </c>
      <c r="G10" s="433">
        <v>6</v>
      </c>
      <c r="H10" s="434">
        <v>5152</v>
      </c>
      <c r="I10" s="435">
        <v>6140</v>
      </c>
      <c r="J10" s="9">
        <f t="shared" si="0"/>
        <v>0.83908794788273611</v>
      </c>
      <c r="K10" s="99">
        <v>176</v>
      </c>
      <c r="L10" s="99">
        <v>243153</v>
      </c>
      <c r="M10" s="17">
        <f t="shared" si="1"/>
        <v>5152</v>
      </c>
      <c r="N10">
        <f t="shared" si="2"/>
        <v>47.195846273291927</v>
      </c>
    </row>
    <row r="11" spans="1:14" ht="36" customHeight="1">
      <c r="A11">
        <v>4</v>
      </c>
      <c r="B11" s="432" t="s">
        <v>774</v>
      </c>
      <c r="C11" s="81" t="s">
        <v>125</v>
      </c>
      <c r="D11" s="97" t="s">
        <v>81</v>
      </c>
      <c r="E11" s="97" t="s">
        <v>54</v>
      </c>
      <c r="F11" s="62" t="s">
        <v>23</v>
      </c>
      <c r="G11" s="433">
        <v>3</v>
      </c>
      <c r="H11" s="433">
        <v>200846</v>
      </c>
      <c r="I11" s="99"/>
      <c r="J11" s="9" t="e">
        <f t="shared" si="0"/>
        <v>#DIV/0!</v>
      </c>
      <c r="K11" s="99">
        <v>3300</v>
      </c>
      <c r="L11" s="99">
        <v>14397135</v>
      </c>
      <c r="M11" s="17" t="str">
        <f t="shared" si="1"/>
        <v/>
      </c>
      <c r="N11">
        <f t="shared" si="2"/>
        <v>71.682458201806355</v>
      </c>
    </row>
    <row r="12" spans="1:14" ht="42" customHeight="1">
      <c r="A12">
        <v>5</v>
      </c>
      <c r="B12" s="39" t="s">
        <v>775</v>
      </c>
      <c r="C12" s="40" t="s">
        <v>776</v>
      </c>
      <c r="D12" s="40" t="s">
        <v>53</v>
      </c>
      <c r="E12" s="40" t="s">
        <v>54</v>
      </c>
      <c r="F12" s="35" t="s">
        <v>23</v>
      </c>
      <c r="G12" s="38">
        <v>6</v>
      </c>
      <c r="H12" s="38">
        <v>48502</v>
      </c>
      <c r="I12" s="41">
        <v>55861</v>
      </c>
      <c r="J12" s="9">
        <f t="shared" si="0"/>
        <v>0.86826229390809329</v>
      </c>
      <c r="K12" s="41">
        <v>1430</v>
      </c>
      <c r="L12" s="41">
        <v>2410060</v>
      </c>
      <c r="M12" s="17">
        <f t="shared" si="1"/>
        <v>48502</v>
      </c>
      <c r="N12">
        <f t="shared" si="2"/>
        <v>49.689909694445589</v>
      </c>
    </row>
    <row r="13" spans="1:14" ht="36" customHeight="1">
      <c r="A13">
        <v>6</v>
      </c>
      <c r="B13" s="39" t="s">
        <v>777</v>
      </c>
      <c r="C13" s="35" t="s">
        <v>778</v>
      </c>
      <c r="D13" s="40" t="s">
        <v>779</v>
      </c>
      <c r="E13" s="40" t="s">
        <v>54</v>
      </c>
      <c r="F13" s="35" t="s">
        <v>23</v>
      </c>
      <c r="G13" s="38">
        <v>6</v>
      </c>
      <c r="H13" s="38">
        <v>16621.096000000001</v>
      </c>
      <c r="I13" s="41">
        <v>18338.335999999999</v>
      </c>
      <c r="J13" s="43">
        <f>H13/I13</f>
        <v>0.90635791600721038</v>
      </c>
      <c r="K13" s="41">
        <v>582</v>
      </c>
      <c r="L13" s="41">
        <v>872010</v>
      </c>
      <c r="M13" s="17">
        <f t="shared" si="1"/>
        <v>16621.096000000001</v>
      </c>
      <c r="N13">
        <f t="shared" si="2"/>
        <v>52.464049302163943</v>
      </c>
    </row>
    <row r="14" spans="1:14" ht="42" customHeight="1">
      <c r="A14">
        <v>7</v>
      </c>
      <c r="B14" s="39" t="s">
        <v>780</v>
      </c>
      <c r="C14" s="35" t="s">
        <v>781</v>
      </c>
      <c r="D14" s="40" t="s">
        <v>53</v>
      </c>
      <c r="E14" s="40" t="s">
        <v>54</v>
      </c>
      <c r="F14" s="35" t="s">
        <v>23</v>
      </c>
      <c r="G14" s="38">
        <v>5</v>
      </c>
      <c r="H14" s="38">
        <f>42361774/1000</f>
        <v>42361.773999999998</v>
      </c>
      <c r="I14" s="41">
        <f>50000101/1000</f>
        <v>50000.101000000002</v>
      </c>
      <c r="J14" s="9">
        <f t="shared" si="0"/>
        <v>0.84723376858778732</v>
      </c>
      <c r="K14" s="41">
        <v>1374</v>
      </c>
      <c r="L14" s="41">
        <v>2041790</v>
      </c>
      <c r="M14" s="436">
        <f t="shared" si="1"/>
        <v>42361.773999999998</v>
      </c>
      <c r="N14">
        <f t="shared" si="2"/>
        <v>48.198878545549107</v>
      </c>
    </row>
    <row r="15" spans="1:14" ht="70.5" customHeight="1">
      <c r="A15" s="42">
        <v>8</v>
      </c>
      <c r="B15" s="18" t="s">
        <v>782</v>
      </c>
      <c r="C15" s="17" t="s">
        <v>783</v>
      </c>
      <c r="D15" s="103" t="s">
        <v>53</v>
      </c>
      <c r="E15" s="28" t="s">
        <v>54</v>
      </c>
      <c r="F15" s="28" t="s">
        <v>23</v>
      </c>
      <c r="G15" s="19">
        <v>4</v>
      </c>
      <c r="H15" s="33">
        <v>37205.220999999998</v>
      </c>
      <c r="I15" s="30"/>
      <c r="J15" s="43" t="e">
        <f>H15/I15</f>
        <v>#DIV/0!</v>
      </c>
      <c r="K15" s="18" t="s">
        <v>784</v>
      </c>
      <c r="L15" s="18" t="s">
        <v>785</v>
      </c>
      <c r="M15" s="17"/>
      <c r="N15" t="e">
        <f t="shared" si="2"/>
        <v>#VALUE!</v>
      </c>
    </row>
    <row r="16" spans="1:14" ht="42" customHeight="1">
      <c r="A16">
        <v>9</v>
      </c>
      <c r="B16" s="39" t="s">
        <v>786</v>
      </c>
      <c r="C16" s="37" t="s">
        <v>83</v>
      </c>
      <c r="D16" s="40" t="s">
        <v>787</v>
      </c>
      <c r="E16" s="40" t="s">
        <v>54</v>
      </c>
      <c r="F16" s="40" t="s">
        <v>23</v>
      </c>
      <c r="G16" s="35">
        <v>3</v>
      </c>
      <c r="H16" s="38">
        <f>205879120/1000</f>
        <v>205879.12</v>
      </c>
      <c r="I16" s="41">
        <f>257333001/1000</f>
        <v>257333.00099999999</v>
      </c>
      <c r="J16" s="9">
        <f t="shared" si="0"/>
        <v>0.80004942700683779</v>
      </c>
      <c r="K16" s="73">
        <v>5951</v>
      </c>
      <c r="L16" s="73">
        <f>11931218</f>
        <v>11931218</v>
      </c>
      <c r="M16" s="436">
        <f t="shared" si="1"/>
        <v>205879.12</v>
      </c>
      <c r="N16">
        <f>L16/H16</f>
        <v>57.952540306175777</v>
      </c>
    </row>
    <row r="17" spans="1:14" ht="42" customHeight="1">
      <c r="A17">
        <v>10</v>
      </c>
      <c r="B17" s="39" t="s">
        <v>788</v>
      </c>
      <c r="C17" s="37" t="s">
        <v>83</v>
      </c>
      <c r="D17" s="40" t="s">
        <v>253</v>
      </c>
      <c r="E17" s="40" t="s">
        <v>54</v>
      </c>
      <c r="F17" s="40" t="s">
        <v>23</v>
      </c>
      <c r="G17" s="35">
        <v>3</v>
      </c>
      <c r="H17" s="38">
        <f>526195130/1000</f>
        <v>526195.13</v>
      </c>
      <c r="I17" s="41">
        <f>655611878/1000</f>
        <v>655611.87800000003</v>
      </c>
      <c r="J17" s="9">
        <f t="shared" si="0"/>
        <v>0.80260158129715886</v>
      </c>
      <c r="K17" s="73">
        <v>14639</v>
      </c>
      <c r="L17" s="73">
        <f>27187208</f>
        <v>27187208</v>
      </c>
      <c r="M17" s="436">
        <f t="shared" si="1"/>
        <v>526195.13</v>
      </c>
      <c r="N17">
        <f>L17/H17</f>
        <v>51.66754013857939</v>
      </c>
    </row>
    <row r="18" spans="1:14" ht="42" customHeight="1">
      <c r="A18">
        <v>11</v>
      </c>
      <c r="B18" s="39" t="s">
        <v>789</v>
      </c>
      <c r="C18" s="37" t="s">
        <v>83</v>
      </c>
      <c r="D18" s="40" t="s">
        <v>253</v>
      </c>
      <c r="E18" s="40" t="s">
        <v>54</v>
      </c>
      <c r="F18" s="40" t="s">
        <v>23</v>
      </c>
      <c r="G18" s="35">
        <v>3</v>
      </c>
      <c r="H18" s="38">
        <f>504191730/1000</f>
        <v>504191.73</v>
      </c>
      <c r="I18" s="41">
        <f>619855861/1000</f>
        <v>619855.86100000003</v>
      </c>
      <c r="J18" s="9">
        <f t="shared" si="0"/>
        <v>0.81340156917545059</v>
      </c>
      <c r="K18" s="101">
        <v>13362</v>
      </c>
      <c r="L18" s="101">
        <f>26219654/1000</f>
        <v>26219.653999999999</v>
      </c>
      <c r="M18" s="436">
        <f t="shared" si="1"/>
        <v>504191.73</v>
      </c>
      <c r="N18">
        <f t="shared" si="2"/>
        <v>5.2003340078584787E-2</v>
      </c>
    </row>
    <row r="19" spans="1:14" s="42" customFormat="1" ht="42" customHeight="1">
      <c r="A19" s="42">
        <v>12</v>
      </c>
      <c r="B19" s="39" t="s">
        <v>790</v>
      </c>
      <c r="C19" s="148" t="s">
        <v>20</v>
      </c>
      <c r="D19" s="40" t="s">
        <v>764</v>
      </c>
      <c r="E19" s="40" t="s">
        <v>54</v>
      </c>
      <c r="F19" s="35" t="s">
        <v>23</v>
      </c>
      <c r="G19" s="38">
        <v>4</v>
      </c>
      <c r="H19" s="38">
        <v>50093</v>
      </c>
      <c r="I19" s="41"/>
      <c r="J19" s="43" t="e">
        <f t="shared" si="0"/>
        <v>#DIV/0!</v>
      </c>
      <c r="K19" s="41">
        <v>1300</v>
      </c>
      <c r="L19" s="41">
        <v>2792800</v>
      </c>
      <c r="M19" s="17" t="str">
        <f t="shared" si="1"/>
        <v/>
      </c>
      <c r="N19">
        <f t="shared" si="2"/>
        <v>55.752300720659576</v>
      </c>
    </row>
    <row r="20" spans="1:14" s="42" customFormat="1" ht="41.25" customHeight="1">
      <c r="A20" s="42">
        <v>13</v>
      </c>
      <c r="B20" s="39" t="s">
        <v>791</v>
      </c>
      <c r="C20" s="148" t="s">
        <v>20</v>
      </c>
      <c r="D20" s="40" t="s">
        <v>764</v>
      </c>
      <c r="E20" s="40" t="s">
        <v>54</v>
      </c>
      <c r="F20" s="35" t="s">
        <v>23</v>
      </c>
      <c r="G20" s="38">
        <v>2</v>
      </c>
      <c r="H20" s="38">
        <v>29481</v>
      </c>
      <c r="I20" s="41"/>
      <c r="J20" s="43" t="e">
        <f t="shared" si="0"/>
        <v>#DIV/0!</v>
      </c>
      <c r="K20" s="417">
        <v>500</v>
      </c>
      <c r="L20" s="41">
        <v>1770700</v>
      </c>
      <c r="M20" s="17" t="str">
        <f t="shared" si="1"/>
        <v/>
      </c>
      <c r="N20">
        <f t="shared" si="2"/>
        <v>60.0624130796106</v>
      </c>
    </row>
    <row r="21" spans="1:14" ht="41.25" customHeight="1">
      <c r="A21">
        <v>14</v>
      </c>
      <c r="B21" s="39" t="s">
        <v>792</v>
      </c>
      <c r="C21" s="148" t="s">
        <v>20</v>
      </c>
      <c r="D21" s="40" t="s">
        <v>764</v>
      </c>
      <c r="E21" s="40" t="s">
        <v>54</v>
      </c>
      <c r="F21" s="35" t="s">
        <v>23</v>
      </c>
      <c r="G21" s="38">
        <v>4</v>
      </c>
      <c r="H21" s="38">
        <v>15598</v>
      </c>
      <c r="I21" s="38"/>
      <c r="J21" s="9" t="e">
        <f t="shared" si="0"/>
        <v>#DIV/0!</v>
      </c>
      <c r="K21" s="417">
        <v>600</v>
      </c>
      <c r="L21" s="38">
        <v>767000</v>
      </c>
      <c r="M21" s="17" t="str">
        <f t="shared" si="1"/>
        <v/>
      </c>
      <c r="N21">
        <f t="shared" si="2"/>
        <v>49.172970893704324</v>
      </c>
    </row>
    <row r="22" spans="1:14" ht="41.25" customHeight="1">
      <c r="A22">
        <v>15</v>
      </c>
      <c r="B22" s="39" t="s">
        <v>793</v>
      </c>
      <c r="C22" s="148" t="s">
        <v>20</v>
      </c>
      <c r="D22" s="40" t="s">
        <v>794</v>
      </c>
      <c r="E22" s="40" t="s">
        <v>54</v>
      </c>
      <c r="F22" s="35" t="s">
        <v>23</v>
      </c>
      <c r="G22" s="35">
        <v>2</v>
      </c>
      <c r="H22" s="38">
        <v>270832</v>
      </c>
      <c r="I22" s="41"/>
      <c r="J22" s="43" t="e">
        <f t="shared" si="0"/>
        <v>#DIV/0!</v>
      </c>
      <c r="K22" s="418">
        <v>4000</v>
      </c>
      <c r="L22" s="31">
        <v>19386000</v>
      </c>
      <c r="M22" s="17" t="str">
        <f t="shared" si="1"/>
        <v/>
      </c>
      <c r="N22">
        <f t="shared" si="2"/>
        <v>71.57942931411354</v>
      </c>
    </row>
    <row r="23" spans="1:14" ht="41.25" customHeight="1">
      <c r="A23">
        <v>16</v>
      </c>
      <c r="B23" s="39" t="s">
        <v>795</v>
      </c>
      <c r="C23" s="148" t="s">
        <v>20</v>
      </c>
      <c r="D23" s="437" t="s">
        <v>53</v>
      </c>
      <c r="E23" s="40" t="s">
        <v>54</v>
      </c>
      <c r="F23" s="35" t="s">
        <v>23</v>
      </c>
      <c r="G23" s="35">
        <v>5</v>
      </c>
      <c r="H23" s="38">
        <v>75077</v>
      </c>
      <c r="I23" s="41">
        <v>80193</v>
      </c>
      <c r="J23" s="43">
        <f t="shared" si="0"/>
        <v>0.93620390807177689</v>
      </c>
      <c r="K23" s="418">
        <v>1605</v>
      </c>
      <c r="L23" s="31">
        <v>3994997</v>
      </c>
      <c r="M23" s="17">
        <f t="shared" si="1"/>
        <v>75077</v>
      </c>
      <c r="N23">
        <f t="shared" si="2"/>
        <v>53.211995684430654</v>
      </c>
    </row>
    <row r="24" spans="1:14" ht="13.5" customHeight="1">
      <c r="A24" s="42">
        <v>17</v>
      </c>
      <c r="B24" s="17"/>
      <c r="C24" s="17"/>
      <c r="D24" s="17"/>
      <c r="E24" s="28"/>
      <c r="F24" s="28"/>
      <c r="G24" s="19"/>
      <c r="H24" s="33"/>
      <c r="I24" s="30"/>
      <c r="J24" s="9" t="e">
        <f t="shared" si="0"/>
        <v>#DIV/0!</v>
      </c>
      <c r="K24" s="18"/>
      <c r="L24" s="18"/>
      <c r="M24" s="17"/>
    </row>
    <row r="25" spans="1:14" ht="13.5" customHeight="1">
      <c r="A25">
        <v>18</v>
      </c>
      <c r="B25" s="17"/>
      <c r="C25" s="17"/>
      <c r="D25" s="17"/>
      <c r="E25" s="28"/>
      <c r="F25" s="28"/>
      <c r="G25" s="19"/>
      <c r="H25" s="33"/>
      <c r="I25" s="30"/>
      <c r="J25" s="43" t="e">
        <f t="shared" si="0"/>
        <v>#DIV/0!</v>
      </c>
      <c r="K25" s="18"/>
      <c r="L25" s="18"/>
      <c r="M25" s="17"/>
    </row>
    <row r="26" spans="1:14" ht="13.5" customHeight="1">
      <c r="A26">
        <v>19</v>
      </c>
      <c r="B26" s="17"/>
      <c r="C26" s="17"/>
      <c r="D26" s="17"/>
      <c r="E26" s="28"/>
      <c r="F26" s="28"/>
      <c r="G26" s="19"/>
      <c r="H26" s="33"/>
      <c r="I26" s="30"/>
      <c r="J26" s="43" t="e">
        <f t="shared" si="0"/>
        <v>#DIV/0!</v>
      </c>
      <c r="K26" s="18"/>
      <c r="L26" s="18"/>
      <c r="M26" s="17"/>
    </row>
    <row r="27" spans="1:14">
      <c r="A27">
        <v>20</v>
      </c>
      <c r="B27" s="17"/>
      <c r="C27" s="17"/>
      <c r="D27" s="17"/>
      <c r="E27" s="28"/>
      <c r="F27" s="28"/>
      <c r="G27" s="19"/>
      <c r="H27" s="33"/>
      <c r="I27" s="30"/>
      <c r="J27" s="9" t="e">
        <f t="shared" si="0"/>
        <v>#DIV/0!</v>
      </c>
      <c r="K27" s="18"/>
      <c r="L27" s="18"/>
      <c r="M27" s="17"/>
    </row>
    <row r="28" spans="1:14">
      <c r="A28">
        <v>21</v>
      </c>
      <c r="B28" s="17"/>
      <c r="C28" s="17"/>
      <c r="D28" s="17"/>
      <c r="E28" s="28"/>
      <c r="F28" s="28"/>
      <c r="G28" s="19"/>
      <c r="H28" s="33"/>
      <c r="I28" s="30"/>
      <c r="J28" s="9" t="e">
        <f t="shared" si="0"/>
        <v>#DIV/0!</v>
      </c>
      <c r="K28" s="18"/>
      <c r="L28" s="18"/>
      <c r="M28" s="17"/>
    </row>
    <row r="29" spans="1:14">
      <c r="A29">
        <v>22</v>
      </c>
      <c r="B29" s="17"/>
      <c r="C29" s="17"/>
      <c r="D29" s="17"/>
      <c r="E29" s="28"/>
      <c r="F29" s="28"/>
      <c r="G29" s="19"/>
      <c r="H29" s="33"/>
      <c r="I29" s="30"/>
      <c r="J29" s="9" t="e">
        <f t="shared" si="0"/>
        <v>#DIV/0!</v>
      </c>
      <c r="K29" s="18"/>
      <c r="L29" s="18"/>
      <c r="M29" s="17"/>
    </row>
    <row r="30" spans="1:14">
      <c r="A30">
        <v>23</v>
      </c>
      <c r="B30" s="17"/>
      <c r="C30" s="17"/>
      <c r="D30" s="17"/>
      <c r="E30" s="28"/>
      <c r="F30" s="28"/>
      <c r="G30" s="19"/>
      <c r="H30" s="33"/>
      <c r="I30" s="30"/>
      <c r="J30" s="9" t="e">
        <f t="shared" si="0"/>
        <v>#DIV/0!</v>
      </c>
      <c r="K30" s="18"/>
      <c r="L30" s="18"/>
      <c r="M30" s="17"/>
    </row>
    <row r="31" spans="1:14">
      <c r="A31">
        <v>24</v>
      </c>
      <c r="B31" s="17"/>
      <c r="C31" s="17"/>
      <c r="D31" s="17"/>
      <c r="E31" s="28"/>
      <c r="F31" s="28"/>
      <c r="G31" s="19"/>
      <c r="H31" s="33"/>
      <c r="I31" s="30"/>
      <c r="J31" s="43" t="e">
        <f t="shared" si="0"/>
        <v>#DIV/0!</v>
      </c>
      <c r="K31" s="18"/>
      <c r="L31" s="18"/>
      <c r="M31" s="17"/>
    </row>
    <row r="32" spans="1:14">
      <c r="A32">
        <v>25</v>
      </c>
      <c r="B32" s="17"/>
      <c r="C32" s="17"/>
      <c r="D32" s="17"/>
      <c r="E32" s="28"/>
      <c r="F32" s="28"/>
      <c r="G32" s="19"/>
      <c r="H32" s="33"/>
      <c r="I32" s="30"/>
      <c r="J32" s="43" t="e">
        <f t="shared" si="0"/>
        <v>#DIV/0!</v>
      </c>
      <c r="K32" s="18"/>
      <c r="L32" s="18"/>
      <c r="M32" s="17"/>
    </row>
    <row r="33" spans="1:13">
      <c r="A33" s="42">
        <v>26</v>
      </c>
      <c r="B33" s="17"/>
      <c r="C33" s="17"/>
      <c r="D33" s="17"/>
      <c r="E33" s="28"/>
      <c r="F33" s="28"/>
      <c r="G33" s="19"/>
      <c r="H33" s="33"/>
      <c r="I33" s="30"/>
      <c r="J33" s="9" t="e">
        <f t="shared" si="0"/>
        <v>#DIV/0!</v>
      </c>
      <c r="K33" s="18"/>
      <c r="L33" s="18"/>
      <c r="M33" s="17"/>
    </row>
    <row r="34" spans="1:13">
      <c r="A34" s="42">
        <v>27</v>
      </c>
      <c r="B34" s="17"/>
      <c r="C34" s="17"/>
      <c r="D34" s="17"/>
      <c r="E34" s="28"/>
      <c r="F34" s="28"/>
      <c r="G34" s="19"/>
      <c r="H34" s="33"/>
      <c r="I34" s="30"/>
      <c r="J34" s="43" t="e">
        <f t="shared" si="0"/>
        <v>#DIV/0!</v>
      </c>
      <c r="K34" s="18"/>
      <c r="L34" s="18"/>
      <c r="M34" s="17"/>
    </row>
    <row r="35" spans="1:13">
      <c r="A35">
        <v>28</v>
      </c>
      <c r="B35" s="17"/>
      <c r="C35" s="17"/>
      <c r="D35" s="17"/>
      <c r="E35" s="28"/>
      <c r="F35" s="28"/>
      <c r="G35" s="19"/>
      <c r="H35" s="33"/>
      <c r="I35" s="30"/>
      <c r="J35" s="43" t="e">
        <f t="shared" si="0"/>
        <v>#DIV/0!</v>
      </c>
      <c r="K35" s="18"/>
      <c r="L35" s="18"/>
      <c r="M35" s="17"/>
    </row>
    <row r="36" spans="1:13">
      <c r="A36">
        <v>29</v>
      </c>
      <c r="B36" s="17"/>
      <c r="C36" s="17"/>
      <c r="D36" s="17"/>
      <c r="E36" s="28"/>
      <c r="F36" s="28"/>
      <c r="G36" s="19"/>
      <c r="H36" s="33"/>
      <c r="I36" s="30"/>
      <c r="J36" s="9" t="e">
        <f t="shared" si="0"/>
        <v>#DIV/0!</v>
      </c>
      <c r="K36" s="18"/>
      <c r="L36" s="18"/>
      <c r="M36" s="17"/>
    </row>
    <row r="37" spans="1:13">
      <c r="A37">
        <v>30</v>
      </c>
      <c r="B37" s="17"/>
      <c r="C37" s="17"/>
      <c r="D37" s="17"/>
      <c r="E37" s="28"/>
      <c r="F37" s="28"/>
      <c r="G37" s="19"/>
      <c r="H37" s="33"/>
      <c r="I37" s="30"/>
      <c r="J37" s="9" t="e">
        <f t="shared" si="0"/>
        <v>#DIV/0!</v>
      </c>
      <c r="K37" s="18"/>
      <c r="L37" s="18"/>
      <c r="M37" s="17"/>
    </row>
    <row r="38" spans="1:13">
      <c r="A38">
        <v>31</v>
      </c>
      <c r="B38" s="17"/>
      <c r="C38" s="17"/>
      <c r="D38" s="17"/>
      <c r="E38" s="28"/>
      <c r="F38" s="28"/>
      <c r="G38" s="19"/>
      <c r="H38" s="33"/>
      <c r="I38" s="30"/>
      <c r="J38" s="9" t="e">
        <f t="shared" si="0"/>
        <v>#DIV/0!</v>
      </c>
      <c r="K38" s="18"/>
      <c r="L38" s="18"/>
      <c r="M38" s="17"/>
    </row>
    <row r="39" spans="1:13">
      <c r="A39">
        <v>32</v>
      </c>
      <c r="B39" s="17"/>
      <c r="C39" s="17"/>
      <c r="D39" s="17"/>
      <c r="E39" s="28"/>
      <c r="F39" s="28"/>
      <c r="G39" s="19"/>
      <c r="H39" s="33"/>
      <c r="I39" s="30"/>
      <c r="J39" s="9" t="e">
        <f t="shared" si="0"/>
        <v>#DIV/0!</v>
      </c>
      <c r="K39" s="18"/>
      <c r="L39" s="18"/>
      <c r="M39" s="17"/>
    </row>
    <row r="40" spans="1:13">
      <c r="A40">
        <v>33</v>
      </c>
      <c r="B40" s="17"/>
      <c r="C40" s="17"/>
      <c r="D40" s="17"/>
      <c r="E40" s="28"/>
      <c r="F40" s="28"/>
      <c r="G40" s="19"/>
      <c r="H40" s="33"/>
      <c r="I40" s="30"/>
      <c r="J40" s="43" t="e">
        <f t="shared" si="0"/>
        <v>#DIV/0!</v>
      </c>
      <c r="K40" s="18"/>
      <c r="L40" s="18"/>
      <c r="M40" s="17"/>
    </row>
    <row r="41" spans="1:13">
      <c r="A41">
        <v>34</v>
      </c>
      <c r="B41" s="17"/>
      <c r="C41" s="17"/>
      <c r="D41" s="17"/>
      <c r="E41" s="28"/>
      <c r="F41" s="28"/>
      <c r="G41" s="19"/>
      <c r="H41" s="33"/>
      <c r="I41" s="30"/>
      <c r="J41" s="43" t="e">
        <f t="shared" si="0"/>
        <v>#DIV/0!</v>
      </c>
      <c r="K41" s="18"/>
      <c r="L41" s="18"/>
      <c r="M41" s="17"/>
    </row>
    <row r="42" spans="1:13">
      <c r="A42">
        <v>35</v>
      </c>
      <c r="B42" s="17"/>
      <c r="C42" s="17"/>
      <c r="D42" s="17"/>
      <c r="E42" s="28"/>
      <c r="F42" s="28"/>
      <c r="G42" s="19"/>
      <c r="H42" s="33"/>
      <c r="I42" s="30"/>
      <c r="J42" s="9" t="e">
        <f t="shared" si="0"/>
        <v>#DIV/0!</v>
      </c>
      <c r="K42" s="18"/>
      <c r="L42" s="18"/>
      <c r="M42" s="17"/>
    </row>
    <row r="43" spans="1:13">
      <c r="A43" s="42">
        <v>36</v>
      </c>
      <c r="B43" s="17"/>
      <c r="C43" s="17"/>
      <c r="D43" s="17"/>
      <c r="E43" s="28"/>
      <c r="F43" s="28"/>
      <c r="G43" s="19"/>
      <c r="H43" s="33"/>
      <c r="I43" s="30"/>
      <c r="J43" s="43" t="e">
        <f t="shared" si="0"/>
        <v>#DIV/0!</v>
      </c>
      <c r="K43" s="18"/>
      <c r="L43" s="18"/>
      <c r="M43" s="17"/>
    </row>
    <row r="44" spans="1:13">
      <c r="A44" s="42">
        <v>37</v>
      </c>
      <c r="B44" s="17"/>
      <c r="C44" s="17"/>
      <c r="D44" s="17"/>
      <c r="E44" s="28"/>
      <c r="F44" s="28"/>
      <c r="G44" s="19"/>
      <c r="H44" s="33"/>
      <c r="I44" s="30"/>
      <c r="J44" s="43" t="e">
        <f t="shared" si="0"/>
        <v>#DIV/0!</v>
      </c>
      <c r="K44" s="18"/>
      <c r="L44" s="18"/>
      <c r="M44" s="17"/>
    </row>
    <row r="45" spans="1:13">
      <c r="A45">
        <v>38</v>
      </c>
      <c r="B45" s="17"/>
      <c r="C45" s="17"/>
      <c r="D45" s="17"/>
      <c r="E45" s="28"/>
      <c r="F45" s="28"/>
      <c r="G45" s="19"/>
      <c r="H45" s="33"/>
      <c r="I45" s="30"/>
      <c r="J45" s="9" t="e">
        <f t="shared" si="0"/>
        <v>#DIV/0!</v>
      </c>
      <c r="K45" s="18"/>
      <c r="L45" s="18"/>
      <c r="M45" s="17"/>
    </row>
    <row r="46" spans="1:13">
      <c r="A46">
        <v>39</v>
      </c>
      <c r="B46" s="17"/>
      <c r="C46" s="17"/>
      <c r="D46" s="17"/>
      <c r="E46" s="28"/>
      <c r="F46" s="28"/>
      <c r="G46" s="19"/>
      <c r="H46" s="33"/>
      <c r="I46" s="30"/>
      <c r="J46" s="9" t="e">
        <f t="shared" si="0"/>
        <v>#DIV/0!</v>
      </c>
      <c r="K46" s="18"/>
      <c r="L46" s="18"/>
      <c r="M46" s="17"/>
    </row>
    <row r="47" spans="1:13">
      <c r="A47">
        <v>40</v>
      </c>
      <c r="B47" s="17"/>
      <c r="C47" s="17"/>
      <c r="D47" s="17"/>
      <c r="E47" s="28"/>
      <c r="F47" s="28"/>
      <c r="G47" s="19"/>
      <c r="H47" s="33"/>
      <c r="I47" s="30"/>
      <c r="J47" s="9" t="e">
        <f t="shared" si="0"/>
        <v>#DIV/0!</v>
      </c>
      <c r="K47" s="18"/>
      <c r="L47" s="18"/>
      <c r="M47" s="17"/>
    </row>
    <row r="48" spans="1:13">
      <c r="A48">
        <v>41</v>
      </c>
      <c r="B48" s="17"/>
      <c r="C48" s="17"/>
      <c r="D48" s="17"/>
      <c r="E48" s="28"/>
      <c r="F48" s="28"/>
      <c r="G48" s="19"/>
      <c r="H48" s="33"/>
      <c r="I48" s="30"/>
      <c r="J48" s="9" t="e">
        <f t="shared" si="0"/>
        <v>#DIV/0!</v>
      </c>
      <c r="K48" s="18"/>
      <c r="L48" s="18"/>
      <c r="M48" s="17"/>
    </row>
    <row r="49" spans="1:13">
      <c r="A49">
        <v>42</v>
      </c>
      <c r="B49" s="17"/>
      <c r="C49" s="17"/>
      <c r="D49" s="17"/>
      <c r="E49" s="28"/>
      <c r="F49" s="28"/>
      <c r="G49" s="19"/>
      <c r="H49" s="33"/>
      <c r="I49" s="30"/>
      <c r="J49" s="43" t="e">
        <f t="shared" si="0"/>
        <v>#DIV/0!</v>
      </c>
      <c r="K49" s="18"/>
      <c r="L49" s="18"/>
      <c r="M49" s="17"/>
    </row>
    <row r="50" spans="1:13">
      <c r="A50">
        <v>43</v>
      </c>
      <c r="B50" s="17"/>
      <c r="C50" s="17"/>
      <c r="D50" s="17"/>
      <c r="E50" s="28"/>
      <c r="F50" s="28"/>
      <c r="G50" s="19"/>
      <c r="H50" s="33"/>
      <c r="I50" s="30"/>
      <c r="J50" s="43" t="e">
        <f t="shared" si="0"/>
        <v>#DIV/0!</v>
      </c>
      <c r="K50" s="18"/>
      <c r="L50" s="18"/>
      <c r="M50" s="17"/>
    </row>
    <row r="51" spans="1:13">
      <c r="A51">
        <v>44</v>
      </c>
      <c r="B51" s="17"/>
      <c r="C51" s="17"/>
      <c r="D51" s="17"/>
      <c r="E51" s="28"/>
      <c r="F51" s="28"/>
      <c r="G51" s="19"/>
      <c r="H51" s="33"/>
      <c r="I51" s="30"/>
      <c r="J51" s="9" t="e">
        <f t="shared" si="0"/>
        <v>#DIV/0!</v>
      </c>
      <c r="K51" s="18"/>
      <c r="L51" s="18"/>
      <c r="M51" s="17"/>
    </row>
    <row r="52" spans="1:13">
      <c r="A52">
        <v>45</v>
      </c>
      <c r="B52" s="17"/>
      <c r="C52" s="17"/>
      <c r="D52" s="17"/>
      <c r="E52" s="28"/>
      <c r="F52" s="28"/>
      <c r="G52" s="19"/>
      <c r="H52" s="33"/>
      <c r="I52" s="30"/>
      <c r="J52" s="43" t="e">
        <f t="shared" si="0"/>
        <v>#DIV/0!</v>
      </c>
      <c r="K52" s="18"/>
      <c r="L52" s="18"/>
      <c r="M52" s="17"/>
    </row>
    <row r="53" spans="1:13">
      <c r="A53" s="42">
        <v>46</v>
      </c>
      <c r="B53" s="17"/>
      <c r="C53" s="17"/>
      <c r="D53" s="17"/>
      <c r="E53" s="28"/>
      <c r="F53" s="28"/>
      <c r="G53" s="19"/>
      <c r="H53" s="33"/>
      <c r="I53" s="30"/>
      <c r="J53" s="43" t="e">
        <f t="shared" si="0"/>
        <v>#DIV/0!</v>
      </c>
      <c r="K53" s="18"/>
      <c r="L53" s="18"/>
      <c r="M53" s="17"/>
    </row>
    <row r="54" spans="1:13">
      <c r="A54" s="42">
        <v>47</v>
      </c>
      <c r="B54" s="17"/>
      <c r="C54" s="17"/>
      <c r="D54" s="17"/>
      <c r="E54" s="28"/>
      <c r="F54" s="28"/>
      <c r="G54" s="19"/>
      <c r="H54" s="33"/>
      <c r="I54" s="30"/>
      <c r="J54" s="9" t="e">
        <f t="shared" si="0"/>
        <v>#DIV/0!</v>
      </c>
      <c r="K54" s="18"/>
      <c r="L54" s="18"/>
      <c r="M54" s="17"/>
    </row>
    <row r="55" spans="1:13">
      <c r="A55">
        <v>48</v>
      </c>
      <c r="B55" s="17"/>
      <c r="C55" s="17"/>
      <c r="D55" s="17"/>
      <c r="E55" s="28"/>
      <c r="F55" s="28"/>
      <c r="G55" s="19"/>
      <c r="H55" s="33"/>
      <c r="I55" s="30"/>
      <c r="J55" s="9" t="e">
        <f t="shared" si="0"/>
        <v>#DIV/0!</v>
      </c>
      <c r="K55" s="18"/>
      <c r="L55" s="18"/>
      <c r="M55" s="17"/>
    </row>
    <row r="56" spans="1:13">
      <c r="A56">
        <v>49</v>
      </c>
      <c r="B56" s="17"/>
      <c r="C56" s="17"/>
      <c r="D56" s="17"/>
      <c r="E56" s="28"/>
      <c r="F56" s="28"/>
      <c r="G56" s="19"/>
      <c r="H56" s="33"/>
      <c r="I56" s="30"/>
      <c r="J56" s="9" t="e">
        <f t="shared" si="0"/>
        <v>#DIV/0!</v>
      </c>
      <c r="K56" s="18"/>
      <c r="L56" s="18"/>
      <c r="M56" s="17"/>
    </row>
    <row r="57" spans="1:13">
      <c r="A57">
        <v>50</v>
      </c>
      <c r="B57" s="17"/>
      <c r="C57" s="17"/>
      <c r="D57" s="17"/>
      <c r="E57" s="28"/>
      <c r="F57" s="28"/>
      <c r="G57" s="19"/>
      <c r="H57" s="33"/>
      <c r="I57" s="30"/>
      <c r="J57" s="9" t="e">
        <f t="shared" si="0"/>
        <v>#DIV/0!</v>
      </c>
      <c r="K57" s="18"/>
      <c r="L57" s="18"/>
      <c r="M57" s="17"/>
    </row>
    <row r="58" spans="1:13">
      <c r="A58">
        <v>51</v>
      </c>
      <c r="B58" s="17"/>
      <c r="C58" s="17"/>
      <c r="D58" s="17"/>
      <c r="E58" s="28"/>
      <c r="F58" s="28"/>
      <c r="G58" s="19"/>
      <c r="H58" s="33"/>
      <c r="I58" s="30"/>
      <c r="J58" s="43" t="e">
        <f t="shared" si="0"/>
        <v>#DIV/0!</v>
      </c>
      <c r="K58" s="18"/>
      <c r="L58" s="18"/>
      <c r="M58" s="17"/>
    </row>
    <row r="59" spans="1:13">
      <c r="A59">
        <v>52</v>
      </c>
      <c r="B59" s="17"/>
      <c r="C59" s="17"/>
      <c r="D59" s="17"/>
      <c r="E59" s="28"/>
      <c r="F59" s="28"/>
      <c r="G59" s="19"/>
      <c r="H59" s="33"/>
      <c r="I59" s="30"/>
      <c r="J59" s="43" t="e">
        <f t="shared" si="0"/>
        <v>#DIV/0!</v>
      </c>
      <c r="K59" s="18"/>
      <c r="L59" s="18"/>
      <c r="M59" s="17"/>
    </row>
    <row r="60" spans="1:13">
      <c r="A60">
        <v>53</v>
      </c>
      <c r="B60" s="17"/>
      <c r="C60" s="17"/>
      <c r="D60" s="17"/>
      <c r="E60" s="28"/>
      <c r="F60" s="28"/>
      <c r="G60" s="19"/>
      <c r="H60" s="33"/>
      <c r="I60" s="30"/>
      <c r="J60" s="9" t="e">
        <f t="shared" si="0"/>
        <v>#DIV/0!</v>
      </c>
      <c r="K60" s="18"/>
      <c r="L60" s="18"/>
      <c r="M60" s="17"/>
    </row>
    <row r="61" spans="1:13">
      <c r="A61">
        <v>54</v>
      </c>
      <c r="B61" s="17"/>
      <c r="C61" s="17"/>
      <c r="D61" s="17"/>
      <c r="E61" s="28"/>
      <c r="F61" s="28"/>
      <c r="G61" s="19"/>
      <c r="H61" s="33"/>
      <c r="I61" s="30"/>
      <c r="J61" s="43" t="e">
        <f t="shared" si="0"/>
        <v>#DIV/0!</v>
      </c>
      <c r="K61" s="18"/>
      <c r="L61" s="18"/>
      <c r="M61" s="17"/>
    </row>
    <row r="62" spans="1:13">
      <c r="A62">
        <v>55</v>
      </c>
      <c r="B62" s="17"/>
      <c r="C62" s="17"/>
      <c r="D62" s="17"/>
      <c r="E62" s="28"/>
      <c r="F62" s="28"/>
      <c r="G62" s="19"/>
      <c r="H62" s="33"/>
      <c r="I62" s="30"/>
      <c r="J62" s="43" t="e">
        <f t="shared" si="0"/>
        <v>#DIV/0!</v>
      </c>
      <c r="K62" s="18"/>
      <c r="L62" s="18"/>
      <c r="M62" s="17"/>
    </row>
    <row r="63" spans="1:13">
      <c r="A63" s="42">
        <v>56</v>
      </c>
      <c r="B63" s="17"/>
      <c r="C63" s="17"/>
      <c r="D63" s="17"/>
      <c r="E63" s="28"/>
      <c r="F63" s="28"/>
      <c r="G63" s="19"/>
      <c r="H63" s="33"/>
      <c r="I63" s="30"/>
      <c r="J63" s="9" t="e">
        <f t="shared" si="0"/>
        <v>#DIV/0!</v>
      </c>
      <c r="K63" s="18"/>
      <c r="L63" s="18"/>
      <c r="M63" s="17"/>
    </row>
    <row r="64" spans="1:13">
      <c r="A64" s="42">
        <v>57</v>
      </c>
      <c r="B64" s="17"/>
      <c r="C64" s="17"/>
      <c r="D64" s="17"/>
      <c r="E64" s="28"/>
      <c r="F64" s="28"/>
      <c r="G64" s="19"/>
      <c r="H64" s="33"/>
      <c r="I64" s="30"/>
      <c r="J64" s="9" t="e">
        <f t="shared" si="0"/>
        <v>#DIV/0!</v>
      </c>
      <c r="K64" s="18"/>
      <c r="L64" s="18"/>
      <c r="M64" s="17"/>
    </row>
    <row r="65" spans="1:13">
      <c r="A65">
        <v>58</v>
      </c>
      <c r="B65" s="17"/>
      <c r="C65" s="17"/>
      <c r="D65" s="17"/>
      <c r="E65" s="28"/>
      <c r="F65" s="28"/>
      <c r="G65" s="19"/>
      <c r="H65" s="33"/>
      <c r="I65" s="30"/>
      <c r="J65" s="9" t="e">
        <f t="shared" si="0"/>
        <v>#DIV/0!</v>
      </c>
      <c r="K65" s="18"/>
      <c r="L65" s="18"/>
      <c r="M65" s="17"/>
    </row>
    <row r="66" spans="1:13">
      <c r="A66">
        <v>59</v>
      </c>
      <c r="B66" s="17"/>
      <c r="C66" s="17"/>
      <c r="D66" s="17"/>
      <c r="E66" s="28"/>
      <c r="F66" s="28"/>
      <c r="G66" s="19"/>
      <c r="H66" s="33"/>
      <c r="I66" s="30"/>
      <c r="J66" s="9" t="e">
        <f t="shared" si="0"/>
        <v>#DIV/0!</v>
      </c>
      <c r="K66" s="18"/>
      <c r="L66" s="18"/>
      <c r="M66" s="17"/>
    </row>
    <row r="67" spans="1:13">
      <c r="A67">
        <v>60</v>
      </c>
      <c r="B67" s="17"/>
      <c r="C67" s="17"/>
      <c r="D67" s="17"/>
      <c r="E67" s="28"/>
      <c r="F67" s="28"/>
      <c r="G67" s="19"/>
      <c r="H67" s="33"/>
      <c r="I67" s="30"/>
      <c r="J67" s="43" t="e">
        <f t="shared" si="0"/>
        <v>#DIV/0!</v>
      </c>
      <c r="K67" s="18"/>
      <c r="L67" s="18"/>
      <c r="M67" s="17"/>
    </row>
    <row r="68" spans="1:13">
      <c r="A68">
        <v>61</v>
      </c>
      <c r="B68" s="17"/>
      <c r="C68" s="17"/>
      <c r="D68" s="17"/>
      <c r="E68" s="28"/>
      <c r="F68" s="28"/>
      <c r="G68" s="19"/>
      <c r="H68" s="33"/>
      <c r="I68" s="30"/>
      <c r="J68" s="43" t="e">
        <f t="shared" si="0"/>
        <v>#DIV/0!</v>
      </c>
      <c r="K68" s="18"/>
      <c r="L68" s="18"/>
      <c r="M68" s="17"/>
    </row>
    <row r="69" spans="1:13">
      <c r="A69">
        <v>62</v>
      </c>
      <c r="B69" s="17"/>
      <c r="C69" s="17"/>
      <c r="D69" s="17"/>
      <c r="E69" s="28"/>
      <c r="F69" s="28"/>
      <c r="G69" s="19"/>
      <c r="H69" s="33"/>
      <c r="I69" s="30"/>
      <c r="J69" s="9" t="e">
        <f t="shared" si="0"/>
        <v>#DIV/0!</v>
      </c>
      <c r="K69" s="18"/>
      <c r="L69" s="18"/>
      <c r="M69" s="17"/>
    </row>
    <row r="70" spans="1:13">
      <c r="A70">
        <v>63</v>
      </c>
      <c r="B70" s="17"/>
      <c r="C70" s="17"/>
      <c r="D70" s="17"/>
      <c r="E70" s="28"/>
      <c r="F70" s="28"/>
      <c r="G70" s="19"/>
      <c r="H70" s="33"/>
      <c r="I70" s="30"/>
      <c r="J70" s="43" t="e">
        <f t="shared" si="0"/>
        <v>#DIV/0!</v>
      </c>
      <c r="K70" s="18"/>
      <c r="L70" s="18"/>
      <c r="M70" s="17"/>
    </row>
    <row r="71" spans="1:13">
      <c r="A71">
        <v>64</v>
      </c>
      <c r="B71" s="17"/>
      <c r="C71" s="17"/>
      <c r="D71" s="17"/>
      <c r="E71" s="28"/>
      <c r="F71" s="28"/>
      <c r="G71" s="19"/>
      <c r="H71" s="33"/>
      <c r="I71" s="30"/>
      <c r="J71" s="43" t="e">
        <f t="shared" ref="J71:J134" si="3">H71/I71</f>
        <v>#DIV/0!</v>
      </c>
      <c r="K71" s="18"/>
      <c r="L71" s="18"/>
      <c r="M71" s="17"/>
    </row>
    <row r="72" spans="1:13">
      <c r="A72">
        <v>65</v>
      </c>
      <c r="B72" s="17"/>
      <c r="C72" s="17"/>
      <c r="D72" s="17"/>
      <c r="E72" s="28"/>
      <c r="F72" s="28"/>
      <c r="G72" s="19"/>
      <c r="H72" s="33"/>
      <c r="I72" s="30"/>
      <c r="J72" s="9" t="e">
        <f t="shared" si="3"/>
        <v>#DIV/0!</v>
      </c>
      <c r="K72" s="18"/>
      <c r="L72" s="18"/>
      <c r="M72" s="17"/>
    </row>
    <row r="73" spans="1:13">
      <c r="A73" s="42">
        <v>66</v>
      </c>
      <c r="B73" s="17"/>
      <c r="C73" s="17"/>
      <c r="D73" s="17"/>
      <c r="E73" s="28"/>
      <c r="F73" s="28"/>
      <c r="G73" s="19"/>
      <c r="H73" s="33"/>
      <c r="I73" s="30"/>
      <c r="J73" s="9" t="e">
        <f t="shared" si="3"/>
        <v>#DIV/0!</v>
      </c>
      <c r="K73" s="18"/>
      <c r="L73" s="18"/>
      <c r="M73" s="17"/>
    </row>
    <row r="74" spans="1:13">
      <c r="A74" s="42">
        <v>67</v>
      </c>
      <c r="B74" s="17"/>
      <c r="C74" s="17"/>
      <c r="D74" s="17"/>
      <c r="E74" s="28"/>
      <c r="F74" s="28"/>
      <c r="G74" s="19"/>
      <c r="H74" s="33"/>
      <c r="I74" s="30"/>
      <c r="J74" s="9" t="e">
        <f t="shared" si="3"/>
        <v>#DIV/0!</v>
      </c>
      <c r="K74" s="18"/>
      <c r="L74" s="18"/>
      <c r="M74" s="17"/>
    </row>
    <row r="75" spans="1:13">
      <c r="A75">
        <v>68</v>
      </c>
      <c r="B75" s="17"/>
      <c r="C75" s="17"/>
      <c r="D75" s="17"/>
      <c r="E75" s="28"/>
      <c r="F75" s="28"/>
      <c r="G75" s="19"/>
      <c r="H75" s="33"/>
      <c r="I75" s="30"/>
      <c r="J75" s="9" t="e">
        <f t="shared" si="3"/>
        <v>#DIV/0!</v>
      </c>
      <c r="K75" s="18"/>
      <c r="L75" s="18"/>
      <c r="M75" s="17"/>
    </row>
    <row r="76" spans="1:13">
      <c r="A76">
        <v>69</v>
      </c>
      <c r="B76" s="17"/>
      <c r="C76" s="17"/>
      <c r="D76" s="17"/>
      <c r="E76" s="28"/>
      <c r="F76" s="28"/>
      <c r="G76" s="19"/>
      <c r="H76" s="33"/>
      <c r="I76" s="30"/>
      <c r="J76" s="43" t="e">
        <f t="shared" si="3"/>
        <v>#DIV/0!</v>
      </c>
      <c r="K76" s="18"/>
      <c r="L76" s="18"/>
      <c r="M76" s="17"/>
    </row>
    <row r="77" spans="1:13">
      <c r="A77">
        <v>70</v>
      </c>
      <c r="B77" s="17"/>
      <c r="C77" s="17"/>
      <c r="D77" s="17"/>
      <c r="E77" s="28"/>
      <c r="F77" s="28"/>
      <c r="G77" s="19"/>
      <c r="H77" s="33"/>
      <c r="I77" s="30"/>
      <c r="J77" s="43" t="e">
        <f t="shared" si="3"/>
        <v>#DIV/0!</v>
      </c>
      <c r="K77" s="18"/>
      <c r="L77" s="18"/>
      <c r="M77" s="17"/>
    </row>
    <row r="78" spans="1:13">
      <c r="A78">
        <v>71</v>
      </c>
      <c r="B78" s="17"/>
      <c r="C78" s="17"/>
      <c r="D78" s="17"/>
      <c r="E78" s="28"/>
      <c r="F78" s="28"/>
      <c r="G78" s="19"/>
      <c r="H78" s="33"/>
      <c r="I78" s="30"/>
      <c r="J78" s="9" t="e">
        <f t="shared" si="3"/>
        <v>#DIV/0!</v>
      </c>
      <c r="K78" s="18"/>
      <c r="L78" s="18"/>
      <c r="M78" s="17"/>
    </row>
    <row r="79" spans="1:13">
      <c r="A79">
        <v>72</v>
      </c>
      <c r="B79" s="17"/>
      <c r="C79" s="17"/>
      <c r="D79" s="17"/>
      <c r="E79" s="28"/>
      <c r="F79" s="28"/>
      <c r="G79" s="19"/>
      <c r="H79" s="33"/>
      <c r="I79" s="30"/>
      <c r="J79" s="43" t="e">
        <f t="shared" si="3"/>
        <v>#DIV/0!</v>
      </c>
      <c r="K79" s="18"/>
      <c r="L79" s="18"/>
      <c r="M79" s="17"/>
    </row>
    <row r="80" spans="1:13">
      <c r="A80">
        <v>73</v>
      </c>
      <c r="B80" s="17"/>
      <c r="C80" s="17"/>
      <c r="D80" s="17"/>
      <c r="E80" s="28"/>
      <c r="F80" s="28"/>
      <c r="G80" s="19"/>
      <c r="H80" s="33"/>
      <c r="I80" s="30"/>
      <c r="J80" s="43" t="e">
        <f t="shared" si="3"/>
        <v>#DIV/0!</v>
      </c>
      <c r="K80" s="18"/>
      <c r="L80" s="18"/>
      <c r="M80" s="17"/>
    </row>
    <row r="81" spans="1:13">
      <c r="A81">
        <v>74</v>
      </c>
      <c r="B81" s="17"/>
      <c r="C81" s="17"/>
      <c r="D81" s="17"/>
      <c r="E81" s="28"/>
      <c r="F81" s="28"/>
      <c r="G81" s="19"/>
      <c r="H81" s="33"/>
      <c r="I81" s="30"/>
      <c r="J81" s="9" t="e">
        <f t="shared" si="3"/>
        <v>#DIV/0!</v>
      </c>
      <c r="K81" s="18"/>
      <c r="L81" s="18"/>
      <c r="M81" s="17"/>
    </row>
    <row r="82" spans="1:13">
      <c r="A82">
        <v>75</v>
      </c>
      <c r="B82" s="17"/>
      <c r="C82" s="17"/>
      <c r="D82" s="17"/>
      <c r="E82" s="28"/>
      <c r="F82" s="28"/>
      <c r="G82" s="19"/>
      <c r="H82" s="33"/>
      <c r="I82" s="30"/>
      <c r="J82" s="9" t="e">
        <f t="shared" si="3"/>
        <v>#DIV/0!</v>
      </c>
      <c r="K82" s="18"/>
      <c r="L82" s="18"/>
      <c r="M82" s="17"/>
    </row>
    <row r="83" spans="1:13">
      <c r="A83" s="42">
        <v>76</v>
      </c>
      <c r="B83" s="17"/>
      <c r="C83" s="17"/>
      <c r="D83" s="17"/>
      <c r="E83" s="28"/>
      <c r="F83" s="28"/>
      <c r="G83" s="19"/>
      <c r="H83" s="33"/>
      <c r="I83" s="30"/>
      <c r="J83" s="9" t="e">
        <f t="shared" si="3"/>
        <v>#DIV/0!</v>
      </c>
      <c r="K83" s="18"/>
      <c r="L83" s="18"/>
      <c r="M83" s="17"/>
    </row>
    <row r="84" spans="1:13">
      <c r="A84" s="42">
        <v>77</v>
      </c>
      <c r="B84" s="17"/>
      <c r="C84" s="17"/>
      <c r="D84" s="17"/>
      <c r="E84" s="28"/>
      <c r="F84" s="28"/>
      <c r="G84" s="19"/>
      <c r="H84" s="33"/>
      <c r="I84" s="30"/>
      <c r="J84" s="9" t="e">
        <f t="shared" si="3"/>
        <v>#DIV/0!</v>
      </c>
      <c r="K84" s="18"/>
      <c r="L84" s="18"/>
      <c r="M84" s="17"/>
    </row>
    <row r="85" spans="1:13">
      <c r="A85">
        <v>78</v>
      </c>
      <c r="B85" s="17"/>
      <c r="C85" s="17"/>
      <c r="D85" s="17"/>
      <c r="E85" s="28"/>
      <c r="F85" s="28"/>
      <c r="G85" s="19"/>
      <c r="H85" s="33"/>
      <c r="I85" s="30"/>
      <c r="J85" s="43" t="e">
        <f t="shared" si="3"/>
        <v>#DIV/0!</v>
      </c>
      <c r="K85" s="18"/>
      <c r="L85" s="18"/>
      <c r="M85" s="17"/>
    </row>
    <row r="86" spans="1:13">
      <c r="A86">
        <v>79</v>
      </c>
      <c r="B86" s="17"/>
      <c r="C86" s="17"/>
      <c r="D86" s="17"/>
      <c r="E86" s="28"/>
      <c r="F86" s="28"/>
      <c r="G86" s="19"/>
      <c r="H86" s="33"/>
      <c r="I86" s="30"/>
      <c r="J86" s="43" t="e">
        <f t="shared" si="3"/>
        <v>#DIV/0!</v>
      </c>
      <c r="K86" s="18"/>
      <c r="L86" s="18"/>
      <c r="M86" s="17"/>
    </row>
    <row r="87" spans="1:13">
      <c r="A87">
        <v>80</v>
      </c>
      <c r="B87" s="17"/>
      <c r="C87" s="17"/>
      <c r="D87" s="17"/>
      <c r="E87" s="28"/>
      <c r="F87" s="28"/>
      <c r="G87" s="19"/>
      <c r="H87" s="33"/>
      <c r="I87" s="30"/>
      <c r="J87" s="9" t="e">
        <f t="shared" si="3"/>
        <v>#DIV/0!</v>
      </c>
      <c r="K87" s="18"/>
      <c r="L87" s="18"/>
      <c r="M87" s="17"/>
    </row>
    <row r="88" spans="1:13">
      <c r="A88">
        <v>81</v>
      </c>
      <c r="B88" s="17"/>
      <c r="C88" s="17"/>
      <c r="D88" s="17"/>
      <c r="E88" s="28"/>
      <c r="F88" s="28"/>
      <c r="G88" s="19"/>
      <c r="H88" s="33"/>
      <c r="I88" s="30"/>
      <c r="J88" s="43" t="e">
        <f t="shared" si="3"/>
        <v>#DIV/0!</v>
      </c>
      <c r="K88" s="18"/>
      <c r="L88" s="18"/>
      <c r="M88" s="17"/>
    </row>
    <row r="89" spans="1:13">
      <c r="A89">
        <v>82</v>
      </c>
      <c r="B89" s="17"/>
      <c r="C89" s="17"/>
      <c r="D89" s="17"/>
      <c r="E89" s="28"/>
      <c r="F89" s="28"/>
      <c r="G89" s="19"/>
      <c r="H89" s="33"/>
      <c r="I89" s="30"/>
      <c r="J89" s="43" t="e">
        <f t="shared" si="3"/>
        <v>#DIV/0!</v>
      </c>
      <c r="K89" s="18"/>
      <c r="L89" s="18"/>
      <c r="M89" s="17"/>
    </row>
    <row r="90" spans="1:13">
      <c r="A90">
        <v>83</v>
      </c>
      <c r="B90" s="17"/>
      <c r="C90" s="17"/>
      <c r="D90" s="17"/>
      <c r="E90" s="28"/>
      <c r="F90" s="28"/>
      <c r="G90" s="19"/>
      <c r="H90" s="33"/>
      <c r="I90" s="30"/>
      <c r="J90" s="9" t="e">
        <f t="shared" si="3"/>
        <v>#DIV/0!</v>
      </c>
      <c r="K90" s="18"/>
      <c r="L90" s="18"/>
      <c r="M90" s="17"/>
    </row>
    <row r="91" spans="1:13">
      <c r="A91">
        <v>84</v>
      </c>
      <c r="B91" s="17"/>
      <c r="C91" s="17"/>
      <c r="D91" s="17"/>
      <c r="E91" s="28"/>
      <c r="F91" s="28"/>
      <c r="G91" s="19"/>
      <c r="H91" s="33"/>
      <c r="I91" s="30"/>
      <c r="J91" s="9" t="e">
        <f t="shared" si="3"/>
        <v>#DIV/0!</v>
      </c>
      <c r="K91" s="18"/>
      <c r="L91" s="18"/>
      <c r="M91" s="17"/>
    </row>
    <row r="92" spans="1:13">
      <c r="A92">
        <v>85</v>
      </c>
      <c r="B92" s="17"/>
      <c r="C92" s="17"/>
      <c r="D92" s="17"/>
      <c r="E92" s="28"/>
      <c r="F92" s="28"/>
      <c r="G92" s="19"/>
      <c r="H92" s="33"/>
      <c r="I92" s="30"/>
      <c r="J92" s="9" t="e">
        <f t="shared" si="3"/>
        <v>#DIV/0!</v>
      </c>
      <c r="K92" s="18"/>
      <c r="L92" s="18"/>
      <c r="M92" s="17"/>
    </row>
    <row r="93" spans="1:13">
      <c r="A93" s="42">
        <v>86</v>
      </c>
      <c r="B93" s="17"/>
      <c r="C93" s="17"/>
      <c r="D93" s="17"/>
      <c r="E93" s="28"/>
      <c r="F93" s="28"/>
      <c r="G93" s="19"/>
      <c r="H93" s="33"/>
      <c r="I93" s="30"/>
      <c r="J93" s="9" t="e">
        <f t="shared" si="3"/>
        <v>#DIV/0!</v>
      </c>
      <c r="K93" s="18"/>
      <c r="L93" s="18"/>
      <c r="M93" s="17"/>
    </row>
    <row r="94" spans="1:13">
      <c r="A94" s="42">
        <v>87</v>
      </c>
      <c r="B94" s="17"/>
      <c r="C94" s="17"/>
      <c r="D94" s="17"/>
      <c r="E94" s="28"/>
      <c r="F94" s="28"/>
      <c r="G94" s="19"/>
      <c r="H94" s="33"/>
      <c r="I94" s="30"/>
      <c r="J94" s="43" t="e">
        <f t="shared" si="3"/>
        <v>#DIV/0!</v>
      </c>
      <c r="K94" s="18"/>
      <c r="L94" s="18"/>
      <c r="M94" s="17"/>
    </row>
    <row r="95" spans="1:13">
      <c r="A95">
        <v>88</v>
      </c>
      <c r="B95" s="17"/>
      <c r="C95" s="17"/>
      <c r="D95" s="17"/>
      <c r="E95" s="28"/>
      <c r="F95" s="28"/>
      <c r="G95" s="19"/>
      <c r="H95" s="33"/>
      <c r="I95" s="30"/>
      <c r="J95" s="43" t="e">
        <f t="shared" si="3"/>
        <v>#DIV/0!</v>
      </c>
      <c r="K95" s="18"/>
      <c r="L95" s="18"/>
      <c r="M95" s="17"/>
    </row>
    <row r="96" spans="1:13">
      <c r="A96">
        <v>89</v>
      </c>
      <c r="B96" s="17"/>
      <c r="C96" s="17"/>
      <c r="D96" s="17"/>
      <c r="E96" s="28"/>
      <c r="F96" s="28"/>
      <c r="G96" s="19"/>
      <c r="H96" s="33"/>
      <c r="I96" s="30"/>
      <c r="J96" s="9" t="e">
        <f t="shared" si="3"/>
        <v>#DIV/0!</v>
      </c>
      <c r="K96" s="18"/>
      <c r="L96" s="18"/>
      <c r="M96" s="17"/>
    </row>
    <row r="97" spans="1:13">
      <c r="A97">
        <v>90</v>
      </c>
      <c r="B97" s="17"/>
      <c r="C97" s="17"/>
      <c r="D97" s="17"/>
      <c r="E97" s="28"/>
      <c r="F97" s="28"/>
      <c r="G97" s="19"/>
      <c r="H97" s="33"/>
      <c r="I97" s="30"/>
      <c r="J97" s="43" t="e">
        <f t="shared" si="3"/>
        <v>#DIV/0!</v>
      </c>
      <c r="K97" s="18"/>
      <c r="L97" s="18"/>
      <c r="M97" s="17"/>
    </row>
    <row r="98" spans="1:13">
      <c r="A98">
        <v>91</v>
      </c>
      <c r="B98" s="17"/>
      <c r="C98" s="17"/>
      <c r="D98" s="17"/>
      <c r="E98" s="28"/>
      <c r="F98" s="28"/>
      <c r="G98" s="19"/>
      <c r="H98" s="33"/>
      <c r="I98" s="30"/>
      <c r="J98" s="43" t="e">
        <f t="shared" si="3"/>
        <v>#DIV/0!</v>
      </c>
      <c r="K98" s="18"/>
      <c r="L98" s="18"/>
      <c r="M98" s="17"/>
    </row>
    <row r="99" spans="1:13">
      <c r="A99">
        <v>92</v>
      </c>
      <c r="B99" s="17"/>
      <c r="C99" s="17"/>
      <c r="D99" s="17"/>
      <c r="E99" s="28"/>
      <c r="F99" s="28"/>
      <c r="G99" s="19"/>
      <c r="H99" s="33"/>
      <c r="I99" s="30"/>
      <c r="J99" s="9" t="e">
        <f t="shared" si="3"/>
        <v>#DIV/0!</v>
      </c>
      <c r="K99" s="18"/>
      <c r="L99" s="18"/>
      <c r="M99" s="17"/>
    </row>
    <row r="100" spans="1:13">
      <c r="A100">
        <v>93</v>
      </c>
      <c r="B100" s="17"/>
      <c r="C100" s="17"/>
      <c r="D100" s="17"/>
      <c r="E100" s="28"/>
      <c r="F100" s="28"/>
      <c r="G100" s="19"/>
      <c r="H100" s="33"/>
      <c r="I100" s="30"/>
      <c r="J100" s="9" t="e">
        <f t="shared" si="3"/>
        <v>#DIV/0!</v>
      </c>
      <c r="K100" s="18"/>
      <c r="L100" s="18"/>
      <c r="M100" s="17"/>
    </row>
    <row r="101" spans="1:13">
      <c r="A101">
        <v>94</v>
      </c>
      <c r="B101" s="17"/>
      <c r="C101" s="17"/>
      <c r="D101" s="17"/>
      <c r="E101" s="28"/>
      <c r="F101" s="28"/>
      <c r="G101" s="19"/>
      <c r="H101" s="33"/>
      <c r="I101" s="30"/>
      <c r="J101" s="9" t="e">
        <f t="shared" si="3"/>
        <v>#DIV/0!</v>
      </c>
      <c r="K101" s="18"/>
      <c r="L101" s="18"/>
      <c r="M101" s="17"/>
    </row>
    <row r="102" spans="1:13">
      <c r="A102">
        <v>95</v>
      </c>
      <c r="B102" s="17"/>
      <c r="C102" s="17"/>
      <c r="D102" s="17"/>
      <c r="E102" s="28"/>
      <c r="F102" s="28"/>
      <c r="G102" s="19"/>
      <c r="H102" s="33"/>
      <c r="I102" s="30"/>
      <c r="J102" s="9" t="e">
        <f t="shared" si="3"/>
        <v>#DIV/0!</v>
      </c>
      <c r="K102" s="18"/>
      <c r="L102" s="18"/>
      <c r="M102" s="17"/>
    </row>
    <row r="103" spans="1:13">
      <c r="A103" s="42">
        <v>96</v>
      </c>
      <c r="B103" s="17"/>
      <c r="C103" s="17"/>
      <c r="D103" s="17"/>
      <c r="E103" s="28"/>
      <c r="F103" s="28"/>
      <c r="G103" s="19"/>
      <c r="H103" s="33"/>
      <c r="I103" s="30"/>
      <c r="J103" s="43" t="e">
        <f t="shared" si="3"/>
        <v>#DIV/0!</v>
      </c>
      <c r="K103" s="18"/>
      <c r="L103" s="18"/>
      <c r="M103" s="17"/>
    </row>
    <row r="104" spans="1:13">
      <c r="A104" s="42">
        <v>97</v>
      </c>
      <c r="B104" s="17"/>
      <c r="C104" s="17"/>
      <c r="D104" s="17"/>
      <c r="E104" s="28"/>
      <c r="F104" s="28"/>
      <c r="G104" s="19"/>
      <c r="H104" s="33"/>
      <c r="I104" s="30"/>
      <c r="J104" s="43" t="e">
        <f t="shared" si="3"/>
        <v>#DIV/0!</v>
      </c>
      <c r="K104" s="18"/>
      <c r="L104" s="18"/>
      <c r="M104" s="17"/>
    </row>
    <row r="105" spans="1:13">
      <c r="A105">
        <v>98</v>
      </c>
      <c r="B105" s="17"/>
      <c r="C105" s="17"/>
      <c r="D105" s="17"/>
      <c r="E105" s="28"/>
      <c r="F105" s="28"/>
      <c r="G105" s="19"/>
      <c r="H105" s="33"/>
      <c r="I105" s="30"/>
      <c r="J105" s="9" t="e">
        <f t="shared" si="3"/>
        <v>#DIV/0!</v>
      </c>
      <c r="K105" s="18"/>
      <c r="L105" s="18"/>
      <c r="M105" s="17"/>
    </row>
    <row r="106" spans="1:13">
      <c r="A106">
        <v>99</v>
      </c>
      <c r="B106" s="17"/>
      <c r="C106" s="17"/>
      <c r="D106" s="17"/>
      <c r="E106" s="28"/>
      <c r="F106" s="28"/>
      <c r="G106" s="19"/>
      <c r="H106" s="33"/>
      <c r="I106" s="30"/>
      <c r="J106" s="43" t="e">
        <f t="shared" si="3"/>
        <v>#DIV/0!</v>
      </c>
      <c r="K106" s="18"/>
      <c r="L106" s="18"/>
      <c r="M106" s="17"/>
    </row>
    <row r="107" spans="1:13">
      <c r="A107">
        <v>100</v>
      </c>
      <c r="B107" s="17"/>
      <c r="C107" s="17"/>
      <c r="D107" s="17"/>
      <c r="E107" s="28"/>
      <c r="F107" s="28"/>
      <c r="G107" s="19"/>
      <c r="H107" s="33"/>
      <c r="I107" s="30"/>
      <c r="J107" s="43" t="e">
        <f t="shared" si="3"/>
        <v>#DIV/0!</v>
      </c>
      <c r="K107" s="18"/>
      <c r="L107" s="18"/>
      <c r="M107" s="17"/>
    </row>
    <row r="108" spans="1:13">
      <c r="A108">
        <v>101</v>
      </c>
      <c r="B108" s="17"/>
      <c r="C108" s="17"/>
      <c r="D108" s="17"/>
      <c r="E108" s="28"/>
      <c r="F108" s="28"/>
      <c r="G108" s="19"/>
      <c r="H108" s="33"/>
      <c r="I108" s="30"/>
      <c r="J108" s="9" t="e">
        <f t="shared" si="3"/>
        <v>#DIV/0!</v>
      </c>
      <c r="K108" s="18"/>
      <c r="L108" s="18"/>
      <c r="M108" s="17"/>
    </row>
    <row r="109" spans="1:13">
      <c r="A109">
        <v>102</v>
      </c>
      <c r="B109" s="17"/>
      <c r="C109" s="17"/>
      <c r="D109" s="17"/>
      <c r="E109" s="28"/>
      <c r="F109" s="28"/>
      <c r="G109" s="19"/>
      <c r="H109" s="33"/>
      <c r="I109" s="30"/>
      <c r="J109" s="9" t="e">
        <f t="shared" si="3"/>
        <v>#DIV/0!</v>
      </c>
      <c r="K109" s="18"/>
      <c r="L109" s="18"/>
      <c r="M109" s="17"/>
    </row>
    <row r="110" spans="1:13">
      <c r="A110">
        <v>103</v>
      </c>
      <c r="B110" s="17"/>
      <c r="C110" s="17"/>
      <c r="D110" s="17"/>
      <c r="E110" s="28"/>
      <c r="F110" s="28"/>
      <c r="G110" s="19"/>
      <c r="H110" s="33"/>
      <c r="I110" s="30"/>
      <c r="J110" s="9" t="e">
        <f t="shared" si="3"/>
        <v>#DIV/0!</v>
      </c>
      <c r="K110" s="18"/>
      <c r="L110" s="18"/>
      <c r="M110" s="17"/>
    </row>
    <row r="111" spans="1:13">
      <c r="A111">
        <v>104</v>
      </c>
      <c r="B111" s="17"/>
      <c r="C111" s="17"/>
      <c r="D111" s="17"/>
      <c r="E111" s="28"/>
      <c r="F111" s="28"/>
      <c r="G111" s="19"/>
      <c r="H111" s="33"/>
      <c r="I111" s="30"/>
      <c r="J111" s="9" t="e">
        <f t="shared" si="3"/>
        <v>#DIV/0!</v>
      </c>
      <c r="K111" s="18"/>
      <c r="L111" s="18"/>
      <c r="M111" s="17"/>
    </row>
    <row r="112" spans="1:13">
      <c r="A112">
        <v>105</v>
      </c>
      <c r="B112" s="17"/>
      <c r="C112" s="17"/>
      <c r="D112" s="17"/>
      <c r="E112" s="28"/>
      <c r="F112" s="28"/>
      <c r="G112" s="19"/>
      <c r="H112" s="33"/>
      <c r="I112" s="30"/>
      <c r="J112" s="43" t="e">
        <f t="shared" si="3"/>
        <v>#DIV/0!</v>
      </c>
      <c r="K112" s="18"/>
      <c r="L112" s="18"/>
      <c r="M112" s="17"/>
    </row>
    <row r="113" spans="1:13">
      <c r="A113" s="42">
        <v>106</v>
      </c>
      <c r="B113" s="17"/>
      <c r="C113" s="17"/>
      <c r="D113" s="17"/>
      <c r="E113" s="28"/>
      <c r="F113" s="28"/>
      <c r="G113" s="19"/>
      <c r="H113" s="33"/>
      <c r="I113" s="30"/>
      <c r="J113" s="43" t="e">
        <f t="shared" si="3"/>
        <v>#DIV/0!</v>
      </c>
      <c r="K113" s="18"/>
      <c r="L113" s="18"/>
      <c r="M113" s="17"/>
    </row>
    <row r="114" spans="1:13">
      <c r="A114" s="42">
        <v>107</v>
      </c>
      <c r="B114" s="17"/>
      <c r="C114" s="17"/>
      <c r="D114" s="17"/>
      <c r="E114" s="28"/>
      <c r="F114" s="28"/>
      <c r="G114" s="19"/>
      <c r="H114" s="33"/>
      <c r="I114" s="30"/>
      <c r="J114" s="9" t="e">
        <f t="shared" si="3"/>
        <v>#DIV/0!</v>
      </c>
      <c r="K114" s="18"/>
      <c r="L114" s="18"/>
      <c r="M114" s="17"/>
    </row>
    <row r="115" spans="1:13">
      <c r="A115">
        <v>108</v>
      </c>
      <c r="B115" s="17"/>
      <c r="C115" s="17"/>
      <c r="D115" s="17"/>
      <c r="E115" s="28"/>
      <c r="F115" s="28"/>
      <c r="G115" s="19"/>
      <c r="H115" s="33"/>
      <c r="I115" s="30"/>
      <c r="J115" s="43" t="e">
        <f t="shared" si="3"/>
        <v>#DIV/0!</v>
      </c>
      <c r="K115" s="18"/>
      <c r="L115" s="18"/>
      <c r="M115" s="17"/>
    </row>
    <row r="116" spans="1:13">
      <c r="A116">
        <v>109</v>
      </c>
      <c r="B116" s="17"/>
      <c r="C116" s="17"/>
      <c r="D116" s="17"/>
      <c r="E116" s="28"/>
      <c r="F116" s="28"/>
      <c r="G116" s="19"/>
      <c r="H116" s="33"/>
      <c r="I116" s="30"/>
      <c r="J116" s="43" t="e">
        <f t="shared" si="3"/>
        <v>#DIV/0!</v>
      </c>
      <c r="K116" s="18"/>
      <c r="L116" s="18"/>
      <c r="M116" s="17"/>
    </row>
    <row r="117" spans="1:13">
      <c r="A117">
        <v>110</v>
      </c>
      <c r="B117" s="17"/>
      <c r="C117" s="17"/>
      <c r="D117" s="17"/>
      <c r="E117" s="28"/>
      <c r="F117" s="28"/>
      <c r="G117" s="19"/>
      <c r="H117" s="33"/>
      <c r="I117" s="30"/>
      <c r="J117" s="9" t="e">
        <f t="shared" si="3"/>
        <v>#DIV/0!</v>
      </c>
      <c r="K117" s="18"/>
      <c r="L117" s="18"/>
      <c r="M117" s="17"/>
    </row>
    <row r="118" spans="1:13">
      <c r="A118">
        <v>111</v>
      </c>
      <c r="B118" s="17"/>
      <c r="C118" s="17"/>
      <c r="D118" s="17"/>
      <c r="E118" s="28"/>
      <c r="F118" s="28"/>
      <c r="G118" s="19"/>
      <c r="H118" s="33"/>
      <c r="I118" s="30"/>
      <c r="J118" s="9" t="e">
        <f t="shared" si="3"/>
        <v>#DIV/0!</v>
      </c>
      <c r="K118" s="18"/>
      <c r="L118" s="18"/>
      <c r="M118" s="17"/>
    </row>
    <row r="119" spans="1:13">
      <c r="A119">
        <v>112</v>
      </c>
      <c r="B119" s="17"/>
      <c r="C119" s="17"/>
      <c r="D119" s="17"/>
      <c r="E119" s="28"/>
      <c r="F119" s="28"/>
      <c r="G119" s="19"/>
      <c r="H119" s="33"/>
      <c r="I119" s="30"/>
      <c r="J119" s="9" t="e">
        <f t="shared" si="3"/>
        <v>#DIV/0!</v>
      </c>
      <c r="K119" s="18"/>
      <c r="L119" s="18"/>
      <c r="M119" s="17"/>
    </row>
    <row r="120" spans="1:13">
      <c r="A120">
        <v>113</v>
      </c>
      <c r="B120" s="17"/>
      <c r="C120" s="17"/>
      <c r="D120" s="17"/>
      <c r="E120" s="28"/>
      <c r="F120" s="28"/>
      <c r="G120" s="19"/>
      <c r="H120" s="33"/>
      <c r="I120" s="30"/>
      <c r="J120" s="9" t="e">
        <f t="shared" si="3"/>
        <v>#DIV/0!</v>
      </c>
      <c r="K120" s="18"/>
      <c r="L120" s="18"/>
      <c r="M120" s="17"/>
    </row>
    <row r="121" spans="1:13">
      <c r="A121">
        <v>114</v>
      </c>
      <c r="B121" s="17"/>
      <c r="C121" s="17"/>
      <c r="D121" s="17"/>
      <c r="E121" s="28"/>
      <c r="F121" s="28"/>
      <c r="G121" s="19"/>
      <c r="H121" s="33"/>
      <c r="I121" s="30"/>
      <c r="J121" s="43" t="e">
        <f t="shared" si="3"/>
        <v>#DIV/0!</v>
      </c>
      <c r="K121" s="18"/>
      <c r="L121" s="18"/>
      <c r="M121" s="17"/>
    </row>
    <row r="122" spans="1:13">
      <c r="A122">
        <v>115</v>
      </c>
      <c r="B122" s="17"/>
      <c r="C122" s="17"/>
      <c r="D122" s="17"/>
      <c r="E122" s="28"/>
      <c r="F122" s="28"/>
      <c r="G122" s="19"/>
      <c r="H122" s="33"/>
      <c r="I122" s="30"/>
      <c r="J122" s="43" t="e">
        <f t="shared" si="3"/>
        <v>#DIV/0!</v>
      </c>
      <c r="K122" s="18"/>
      <c r="L122" s="18"/>
      <c r="M122" s="17"/>
    </row>
    <row r="123" spans="1:13">
      <c r="A123" s="42">
        <v>116</v>
      </c>
      <c r="B123" s="17"/>
      <c r="C123" s="17"/>
      <c r="D123" s="17"/>
      <c r="E123" s="28"/>
      <c r="F123" s="28"/>
      <c r="G123" s="19"/>
      <c r="H123" s="33"/>
      <c r="I123" s="30"/>
      <c r="J123" s="9" t="e">
        <f t="shared" si="3"/>
        <v>#DIV/0!</v>
      </c>
      <c r="K123" s="18"/>
      <c r="L123" s="18"/>
      <c r="M123" s="17"/>
    </row>
    <row r="124" spans="1:13">
      <c r="A124" s="42">
        <v>117</v>
      </c>
      <c r="B124" s="17"/>
      <c r="C124" s="17"/>
      <c r="D124" s="17"/>
      <c r="E124" s="28"/>
      <c r="F124" s="28"/>
      <c r="G124" s="19"/>
      <c r="H124" s="33"/>
      <c r="I124" s="30"/>
      <c r="J124" s="43" t="e">
        <f t="shared" si="3"/>
        <v>#DIV/0!</v>
      </c>
      <c r="K124" s="18"/>
      <c r="L124" s="18"/>
      <c r="M124" s="17"/>
    </row>
    <row r="125" spans="1:13">
      <c r="A125">
        <v>118</v>
      </c>
      <c r="B125" s="17"/>
      <c r="C125" s="17"/>
      <c r="D125" s="17"/>
      <c r="E125" s="28"/>
      <c r="F125" s="28"/>
      <c r="G125" s="19"/>
      <c r="H125" s="33"/>
      <c r="I125" s="30"/>
      <c r="J125" s="43" t="e">
        <f t="shared" si="3"/>
        <v>#DIV/0!</v>
      </c>
      <c r="K125" s="18"/>
      <c r="L125" s="18"/>
      <c r="M125" s="17"/>
    </row>
    <row r="126" spans="1:13">
      <c r="A126">
        <v>119</v>
      </c>
      <c r="B126" s="17"/>
      <c r="C126" s="17"/>
      <c r="D126" s="17"/>
      <c r="E126" s="28"/>
      <c r="F126" s="28"/>
      <c r="G126" s="19"/>
      <c r="H126" s="33"/>
      <c r="I126" s="30"/>
      <c r="J126" s="9" t="e">
        <f t="shared" si="3"/>
        <v>#DIV/0!</v>
      </c>
      <c r="K126" s="18"/>
      <c r="L126" s="18"/>
      <c r="M126" s="17"/>
    </row>
    <row r="127" spans="1:13">
      <c r="A127">
        <v>120</v>
      </c>
      <c r="B127" s="17"/>
      <c r="C127" s="17"/>
      <c r="D127" s="17"/>
      <c r="E127" s="28"/>
      <c r="F127" s="28"/>
      <c r="G127" s="19"/>
      <c r="H127" s="33"/>
      <c r="I127" s="30"/>
      <c r="J127" s="9" t="e">
        <f t="shared" si="3"/>
        <v>#DIV/0!</v>
      </c>
      <c r="K127" s="18"/>
      <c r="L127" s="18"/>
      <c r="M127" s="17"/>
    </row>
    <row r="128" spans="1:13">
      <c r="A128">
        <v>121</v>
      </c>
      <c r="B128" s="17"/>
      <c r="C128" s="17"/>
      <c r="D128" s="17"/>
      <c r="E128" s="28"/>
      <c r="F128" s="28"/>
      <c r="G128" s="19"/>
      <c r="H128" s="33"/>
      <c r="I128" s="30"/>
      <c r="J128" s="9" t="e">
        <f t="shared" si="3"/>
        <v>#DIV/0!</v>
      </c>
      <c r="K128" s="18"/>
      <c r="L128" s="18"/>
      <c r="M128" s="17"/>
    </row>
    <row r="129" spans="1:13">
      <c r="A129">
        <v>122</v>
      </c>
      <c r="B129" s="17"/>
      <c r="C129" s="17"/>
      <c r="D129" s="17"/>
      <c r="E129" s="28"/>
      <c r="F129" s="28"/>
      <c r="G129" s="19"/>
      <c r="H129" s="33"/>
      <c r="I129" s="30"/>
      <c r="J129" s="9" t="e">
        <f t="shared" si="3"/>
        <v>#DIV/0!</v>
      </c>
      <c r="K129" s="18"/>
      <c r="L129" s="18"/>
      <c r="M129" s="17"/>
    </row>
    <row r="130" spans="1:13">
      <c r="A130">
        <v>123</v>
      </c>
      <c r="B130" s="17"/>
      <c r="C130" s="17"/>
      <c r="D130" s="17"/>
      <c r="E130" s="28"/>
      <c r="F130" s="28"/>
      <c r="G130" s="19"/>
      <c r="H130" s="33"/>
      <c r="I130" s="30"/>
      <c r="J130" s="43" t="e">
        <f t="shared" si="3"/>
        <v>#DIV/0!</v>
      </c>
      <c r="K130" s="18"/>
      <c r="L130" s="18"/>
      <c r="M130" s="17"/>
    </row>
    <row r="131" spans="1:13">
      <c r="A131">
        <v>124</v>
      </c>
      <c r="B131" s="17"/>
      <c r="C131" s="17"/>
      <c r="D131" s="17"/>
      <c r="E131" s="28"/>
      <c r="F131" s="28"/>
      <c r="G131" s="19"/>
      <c r="H131" s="33"/>
      <c r="I131" s="30"/>
      <c r="J131" s="43" t="e">
        <f t="shared" si="3"/>
        <v>#DIV/0!</v>
      </c>
      <c r="K131" s="18"/>
      <c r="L131" s="18"/>
      <c r="M131" s="17"/>
    </row>
    <row r="132" spans="1:13">
      <c r="A132">
        <v>125</v>
      </c>
      <c r="B132" s="17"/>
      <c r="C132" s="17"/>
      <c r="D132" s="17"/>
      <c r="E132" s="28"/>
      <c r="F132" s="28"/>
      <c r="G132" s="19"/>
      <c r="H132" s="33"/>
      <c r="I132" s="30"/>
      <c r="J132" s="9" t="e">
        <f t="shared" si="3"/>
        <v>#DIV/0!</v>
      </c>
      <c r="K132" s="18"/>
      <c r="L132" s="18"/>
      <c r="M132" s="17"/>
    </row>
    <row r="133" spans="1:13">
      <c r="A133" s="42">
        <v>126</v>
      </c>
      <c r="B133" s="17"/>
      <c r="C133" s="17"/>
      <c r="D133" s="17"/>
      <c r="E133" s="28"/>
      <c r="F133" s="28"/>
      <c r="G133" s="19"/>
      <c r="H133" s="33"/>
      <c r="I133" s="30"/>
      <c r="J133" s="43" t="e">
        <f t="shared" si="3"/>
        <v>#DIV/0!</v>
      </c>
      <c r="K133" s="18"/>
      <c r="L133" s="18"/>
      <c r="M133" s="17"/>
    </row>
    <row r="134" spans="1:13">
      <c r="A134" s="42">
        <v>127</v>
      </c>
      <c r="B134" s="17"/>
      <c r="C134" s="17"/>
      <c r="D134" s="17"/>
      <c r="E134" s="28"/>
      <c r="F134" s="28"/>
      <c r="G134" s="19"/>
      <c r="H134" s="33"/>
      <c r="I134" s="30"/>
      <c r="J134" s="43" t="e">
        <f t="shared" si="3"/>
        <v>#DIV/0!</v>
      </c>
      <c r="K134" s="18"/>
      <c r="L134" s="18"/>
      <c r="M134" s="17"/>
    </row>
    <row r="135" spans="1:13">
      <c r="A135">
        <v>128</v>
      </c>
      <c r="B135" s="17"/>
      <c r="C135" s="17"/>
      <c r="D135" s="17"/>
      <c r="E135" s="28"/>
      <c r="F135" s="28"/>
      <c r="G135" s="19"/>
      <c r="H135" s="33"/>
      <c r="I135" s="30"/>
      <c r="J135" s="9" t="e">
        <f t="shared" ref="J135:J198" si="4">H135/I135</f>
        <v>#DIV/0!</v>
      </c>
      <c r="K135" s="18"/>
      <c r="L135" s="18"/>
      <c r="M135" s="17"/>
    </row>
    <row r="136" spans="1:13">
      <c r="A136">
        <v>129</v>
      </c>
      <c r="B136" s="17"/>
      <c r="C136" s="17"/>
      <c r="D136" s="17"/>
      <c r="E136" s="28"/>
      <c r="F136" s="28"/>
      <c r="G136" s="19"/>
      <c r="H136" s="33"/>
      <c r="I136" s="30"/>
      <c r="J136" s="9" t="e">
        <f t="shared" si="4"/>
        <v>#DIV/0!</v>
      </c>
      <c r="K136" s="18"/>
      <c r="L136" s="18"/>
      <c r="M136" s="17"/>
    </row>
    <row r="137" spans="1:13">
      <c r="A137">
        <v>130</v>
      </c>
      <c r="B137" s="17"/>
      <c r="C137" s="17"/>
      <c r="D137" s="17"/>
      <c r="E137" s="28"/>
      <c r="F137" s="28"/>
      <c r="G137" s="19"/>
      <c r="H137" s="33"/>
      <c r="I137" s="30"/>
      <c r="J137" s="9" t="e">
        <f t="shared" si="4"/>
        <v>#DIV/0!</v>
      </c>
      <c r="K137" s="18"/>
      <c r="L137" s="18"/>
      <c r="M137" s="17"/>
    </row>
    <row r="138" spans="1:13">
      <c r="A138">
        <v>131</v>
      </c>
      <c r="B138" s="17"/>
      <c r="C138" s="17"/>
      <c r="D138" s="17"/>
      <c r="E138" s="28"/>
      <c r="F138" s="28"/>
      <c r="G138" s="19"/>
      <c r="H138" s="33"/>
      <c r="I138" s="30"/>
      <c r="J138" s="9" t="e">
        <f t="shared" si="4"/>
        <v>#DIV/0!</v>
      </c>
      <c r="K138" s="18"/>
      <c r="L138" s="18"/>
      <c r="M138" s="17"/>
    </row>
    <row r="139" spans="1:13">
      <c r="A139">
        <v>132</v>
      </c>
      <c r="B139" s="17"/>
      <c r="C139" s="17"/>
      <c r="D139" s="17"/>
      <c r="E139" s="28"/>
      <c r="F139" s="28"/>
      <c r="G139" s="19"/>
      <c r="H139" s="33"/>
      <c r="I139" s="30"/>
      <c r="J139" s="43" t="e">
        <f t="shared" si="4"/>
        <v>#DIV/0!</v>
      </c>
      <c r="K139" s="18"/>
      <c r="L139" s="18"/>
      <c r="M139" s="17"/>
    </row>
    <row r="140" spans="1:13">
      <c r="A140">
        <v>133</v>
      </c>
      <c r="B140" s="17"/>
      <c r="C140" s="17"/>
      <c r="D140" s="17"/>
      <c r="E140" s="28"/>
      <c r="F140" s="28"/>
      <c r="G140" s="19"/>
      <c r="H140" s="33"/>
      <c r="I140" s="30"/>
      <c r="J140" s="43" t="e">
        <f t="shared" si="4"/>
        <v>#DIV/0!</v>
      </c>
      <c r="K140" s="18"/>
      <c r="L140" s="18"/>
      <c r="M140" s="17"/>
    </row>
    <row r="141" spans="1:13">
      <c r="A141">
        <v>134</v>
      </c>
      <c r="B141" s="17"/>
      <c r="C141" s="17"/>
      <c r="D141" s="17"/>
      <c r="E141" s="28"/>
      <c r="F141" s="28"/>
      <c r="G141" s="19"/>
      <c r="H141" s="33"/>
      <c r="I141" s="30"/>
      <c r="J141" s="9" t="e">
        <f t="shared" si="4"/>
        <v>#DIV/0!</v>
      </c>
      <c r="K141" s="18"/>
      <c r="L141" s="18"/>
      <c r="M141" s="17"/>
    </row>
    <row r="142" spans="1:13">
      <c r="A142">
        <v>135</v>
      </c>
      <c r="B142" s="17"/>
      <c r="C142" s="17"/>
      <c r="D142" s="17"/>
      <c r="E142" s="28"/>
      <c r="F142" s="28"/>
      <c r="G142" s="19"/>
      <c r="H142" s="33"/>
      <c r="I142" s="30"/>
      <c r="J142" s="43" t="e">
        <f t="shared" si="4"/>
        <v>#DIV/0!</v>
      </c>
      <c r="K142" s="18"/>
      <c r="L142" s="18"/>
      <c r="M142" s="17"/>
    </row>
    <row r="143" spans="1:13">
      <c r="A143" s="42">
        <v>136</v>
      </c>
      <c r="B143" s="17"/>
      <c r="C143" s="17"/>
      <c r="D143" s="17"/>
      <c r="E143" s="28"/>
      <c r="F143" s="28"/>
      <c r="G143" s="19"/>
      <c r="H143" s="33"/>
      <c r="I143" s="30"/>
      <c r="J143" s="43" t="e">
        <f t="shared" si="4"/>
        <v>#DIV/0!</v>
      </c>
      <c r="K143" s="18"/>
      <c r="L143" s="18"/>
      <c r="M143" s="17"/>
    </row>
    <row r="144" spans="1:13">
      <c r="A144" s="42">
        <v>137</v>
      </c>
      <c r="B144" s="17"/>
      <c r="C144" s="17"/>
      <c r="D144" s="17"/>
      <c r="E144" s="28"/>
      <c r="F144" s="28"/>
      <c r="G144" s="19"/>
      <c r="H144" s="33"/>
      <c r="I144" s="30"/>
      <c r="J144" s="9" t="e">
        <f t="shared" si="4"/>
        <v>#DIV/0!</v>
      </c>
      <c r="K144" s="18"/>
      <c r="L144" s="18"/>
      <c r="M144" s="17"/>
    </row>
    <row r="145" spans="1:13">
      <c r="A145">
        <v>138</v>
      </c>
      <c r="B145" s="17"/>
      <c r="C145" s="17"/>
      <c r="D145" s="17"/>
      <c r="E145" s="28"/>
      <c r="F145" s="28"/>
      <c r="G145" s="19"/>
      <c r="H145" s="33"/>
      <c r="I145" s="30"/>
      <c r="J145" s="9" t="e">
        <f t="shared" si="4"/>
        <v>#DIV/0!</v>
      </c>
      <c r="K145" s="18"/>
      <c r="L145" s="18"/>
      <c r="M145" s="17"/>
    </row>
    <row r="146" spans="1:13">
      <c r="A146">
        <v>139</v>
      </c>
      <c r="B146" s="17"/>
      <c r="C146" s="17"/>
      <c r="D146" s="17"/>
      <c r="E146" s="28"/>
      <c r="F146" s="28"/>
      <c r="G146" s="19"/>
      <c r="H146" s="33"/>
      <c r="I146" s="30"/>
      <c r="J146" s="9" t="e">
        <f t="shared" si="4"/>
        <v>#DIV/0!</v>
      </c>
      <c r="K146" s="18"/>
      <c r="L146" s="18"/>
      <c r="M146" s="17"/>
    </row>
    <row r="147" spans="1:13">
      <c r="A147">
        <v>140</v>
      </c>
      <c r="B147" s="17"/>
      <c r="C147" s="17"/>
      <c r="D147" s="17"/>
      <c r="E147" s="28"/>
      <c r="F147" s="28"/>
      <c r="G147" s="19"/>
      <c r="H147" s="33"/>
      <c r="I147" s="30"/>
      <c r="J147" s="9" t="e">
        <f t="shared" si="4"/>
        <v>#DIV/0!</v>
      </c>
      <c r="K147" s="18"/>
      <c r="L147" s="18"/>
      <c r="M147" s="17"/>
    </row>
    <row r="148" spans="1:13">
      <c r="A148">
        <v>141</v>
      </c>
      <c r="B148" s="17"/>
      <c r="C148" s="17"/>
      <c r="D148" s="17"/>
      <c r="E148" s="28"/>
      <c r="F148" s="28"/>
      <c r="G148" s="19"/>
      <c r="H148" s="33"/>
      <c r="I148" s="30"/>
      <c r="J148" s="43" t="e">
        <f t="shared" si="4"/>
        <v>#DIV/0!</v>
      </c>
      <c r="K148" s="18"/>
      <c r="L148" s="18"/>
      <c r="M148" s="17"/>
    </row>
    <row r="149" spans="1:13">
      <c r="A149">
        <v>142</v>
      </c>
      <c r="B149" s="17"/>
      <c r="C149" s="17"/>
      <c r="D149" s="17"/>
      <c r="E149" s="28"/>
      <c r="F149" s="28"/>
      <c r="G149" s="19"/>
      <c r="H149" s="33"/>
      <c r="I149" s="30"/>
      <c r="J149" s="43" t="e">
        <f t="shared" si="4"/>
        <v>#DIV/0!</v>
      </c>
      <c r="K149" s="18"/>
      <c r="L149" s="18"/>
      <c r="M149" s="17"/>
    </row>
    <row r="150" spans="1:13">
      <c r="A150">
        <v>143</v>
      </c>
      <c r="B150" s="17"/>
      <c r="C150" s="17"/>
      <c r="D150" s="17"/>
      <c r="E150" s="28"/>
      <c r="F150" s="28"/>
      <c r="G150" s="19"/>
      <c r="H150" s="33"/>
      <c r="I150" s="30"/>
      <c r="J150" s="9" t="e">
        <f t="shared" si="4"/>
        <v>#DIV/0!</v>
      </c>
      <c r="K150" s="18"/>
      <c r="L150" s="18"/>
      <c r="M150" s="17"/>
    </row>
    <row r="151" spans="1:13">
      <c r="A151">
        <v>144</v>
      </c>
      <c r="B151" s="17"/>
      <c r="C151" s="17"/>
      <c r="D151" s="17"/>
      <c r="E151" s="28"/>
      <c r="F151" s="28"/>
      <c r="G151" s="19"/>
      <c r="H151" s="33"/>
      <c r="I151" s="30"/>
      <c r="J151" s="43" t="e">
        <f t="shared" si="4"/>
        <v>#DIV/0!</v>
      </c>
      <c r="K151" s="18"/>
      <c r="L151" s="18"/>
      <c r="M151" s="17"/>
    </row>
    <row r="152" spans="1:13">
      <c r="A152">
        <v>145</v>
      </c>
      <c r="B152" s="17"/>
      <c r="C152" s="17"/>
      <c r="D152" s="17"/>
      <c r="E152" s="28"/>
      <c r="F152" s="28"/>
      <c r="G152" s="19"/>
      <c r="H152" s="33"/>
      <c r="I152" s="30"/>
      <c r="J152" s="43" t="e">
        <f t="shared" si="4"/>
        <v>#DIV/0!</v>
      </c>
      <c r="K152" s="18"/>
      <c r="L152" s="18"/>
      <c r="M152" s="17"/>
    </row>
    <row r="153" spans="1:13">
      <c r="A153" s="42">
        <v>146</v>
      </c>
      <c r="B153" s="17"/>
      <c r="C153" s="17"/>
      <c r="D153" s="17"/>
      <c r="E153" s="28"/>
      <c r="F153" s="28"/>
      <c r="G153" s="19"/>
      <c r="H153" s="33"/>
      <c r="I153" s="30"/>
      <c r="J153" s="9" t="e">
        <f t="shared" si="4"/>
        <v>#DIV/0!</v>
      </c>
      <c r="K153" s="18"/>
      <c r="L153" s="18"/>
      <c r="M153" s="17"/>
    </row>
    <row r="154" spans="1:13">
      <c r="A154" s="42">
        <v>147</v>
      </c>
      <c r="B154" s="17"/>
      <c r="C154" s="17"/>
      <c r="D154" s="17"/>
      <c r="E154" s="28"/>
      <c r="F154" s="28"/>
      <c r="G154" s="19"/>
      <c r="H154" s="33"/>
      <c r="I154" s="30"/>
      <c r="J154" s="9" t="e">
        <f t="shared" si="4"/>
        <v>#DIV/0!</v>
      </c>
      <c r="K154" s="18"/>
      <c r="L154" s="18"/>
      <c r="M154" s="17"/>
    </row>
    <row r="155" spans="1:13">
      <c r="A155">
        <v>148</v>
      </c>
      <c r="B155" s="17"/>
      <c r="C155" s="17"/>
      <c r="D155" s="17"/>
      <c r="E155" s="28"/>
      <c r="F155" s="28"/>
      <c r="G155" s="19"/>
      <c r="H155" s="33"/>
      <c r="I155" s="30"/>
      <c r="J155" s="9" t="e">
        <f t="shared" si="4"/>
        <v>#DIV/0!</v>
      </c>
      <c r="K155" s="18"/>
      <c r="L155" s="18"/>
      <c r="M155" s="17"/>
    </row>
    <row r="156" spans="1:13">
      <c r="A156">
        <v>149</v>
      </c>
      <c r="B156" s="17"/>
      <c r="C156" s="17"/>
      <c r="D156" s="17"/>
      <c r="E156" s="28"/>
      <c r="F156" s="28"/>
      <c r="G156" s="19"/>
      <c r="H156" s="33"/>
      <c r="I156" s="30"/>
      <c r="J156" s="9" t="e">
        <f t="shared" si="4"/>
        <v>#DIV/0!</v>
      </c>
      <c r="K156" s="18"/>
      <c r="L156" s="18"/>
      <c r="M156" s="17"/>
    </row>
    <row r="157" spans="1:13">
      <c r="A157">
        <v>150</v>
      </c>
      <c r="B157" s="17"/>
      <c r="C157" s="17"/>
      <c r="D157" s="17"/>
      <c r="E157" s="28"/>
      <c r="F157" s="28"/>
      <c r="G157" s="19"/>
      <c r="H157" s="33"/>
      <c r="I157" s="30"/>
      <c r="J157" s="43" t="e">
        <f t="shared" si="4"/>
        <v>#DIV/0!</v>
      </c>
      <c r="K157" s="18"/>
      <c r="L157" s="18"/>
      <c r="M157" s="17"/>
    </row>
    <row r="158" spans="1:13">
      <c r="A158">
        <v>151</v>
      </c>
      <c r="B158" s="17"/>
      <c r="C158" s="17"/>
      <c r="D158" s="17"/>
      <c r="E158" s="28"/>
      <c r="F158" s="28"/>
      <c r="G158" s="19"/>
      <c r="H158" s="33"/>
      <c r="I158" s="30"/>
      <c r="J158" s="43" t="e">
        <f t="shared" si="4"/>
        <v>#DIV/0!</v>
      </c>
      <c r="K158" s="18"/>
      <c r="L158" s="18"/>
      <c r="M158" s="17"/>
    </row>
    <row r="159" spans="1:13">
      <c r="A159">
        <v>152</v>
      </c>
      <c r="B159" s="17"/>
      <c r="C159" s="17"/>
      <c r="D159" s="17"/>
      <c r="E159" s="28"/>
      <c r="F159" s="28"/>
      <c r="G159" s="19"/>
      <c r="H159" s="33"/>
      <c r="I159" s="30"/>
      <c r="J159" s="9" t="e">
        <f t="shared" si="4"/>
        <v>#DIV/0!</v>
      </c>
      <c r="K159" s="18"/>
      <c r="L159" s="18"/>
      <c r="M159" s="17"/>
    </row>
    <row r="160" spans="1:13">
      <c r="A160">
        <v>153</v>
      </c>
      <c r="B160" s="17"/>
      <c r="C160" s="17"/>
      <c r="D160" s="17"/>
      <c r="E160" s="28"/>
      <c r="F160" s="28"/>
      <c r="G160" s="19"/>
      <c r="H160" s="33"/>
      <c r="I160" s="30"/>
      <c r="J160" s="43" t="e">
        <f t="shared" si="4"/>
        <v>#DIV/0!</v>
      </c>
      <c r="K160" s="18"/>
      <c r="L160" s="18"/>
      <c r="M160" s="17"/>
    </row>
    <row r="161" spans="1:13">
      <c r="A161">
        <v>154</v>
      </c>
      <c r="B161" s="17"/>
      <c r="C161" s="17"/>
      <c r="D161" s="17"/>
      <c r="E161" s="28"/>
      <c r="F161" s="28"/>
      <c r="G161" s="19"/>
      <c r="H161" s="33"/>
      <c r="I161" s="30"/>
      <c r="J161" s="43" t="e">
        <f t="shared" si="4"/>
        <v>#DIV/0!</v>
      </c>
      <c r="K161" s="18"/>
      <c r="L161" s="18"/>
      <c r="M161" s="17"/>
    </row>
    <row r="162" spans="1:13">
      <c r="A162">
        <v>155</v>
      </c>
      <c r="B162" s="17"/>
      <c r="C162" s="17"/>
      <c r="D162" s="17"/>
      <c r="E162" s="28"/>
      <c r="F162" s="28"/>
      <c r="G162" s="19"/>
      <c r="H162" s="33"/>
      <c r="I162" s="30"/>
      <c r="J162" s="9" t="e">
        <f t="shared" si="4"/>
        <v>#DIV/0!</v>
      </c>
      <c r="K162" s="18"/>
      <c r="L162" s="18"/>
      <c r="M162" s="17"/>
    </row>
    <row r="163" spans="1:13">
      <c r="A163" s="42">
        <v>156</v>
      </c>
      <c r="B163" s="17"/>
      <c r="C163" s="17"/>
      <c r="D163" s="17"/>
      <c r="E163" s="28"/>
      <c r="F163" s="28"/>
      <c r="G163" s="19"/>
      <c r="H163" s="33"/>
      <c r="I163" s="30"/>
      <c r="J163" s="9" t="e">
        <f t="shared" si="4"/>
        <v>#DIV/0!</v>
      </c>
      <c r="K163" s="18"/>
      <c r="L163" s="18"/>
      <c r="M163" s="17"/>
    </row>
    <row r="164" spans="1:13">
      <c r="A164" s="42">
        <v>157</v>
      </c>
      <c r="B164" s="17"/>
      <c r="C164" s="17"/>
      <c r="D164" s="17"/>
      <c r="E164" s="28"/>
      <c r="F164" s="28"/>
      <c r="G164" s="19"/>
      <c r="H164" s="33"/>
      <c r="I164" s="30"/>
      <c r="J164" s="9" t="e">
        <f t="shared" si="4"/>
        <v>#DIV/0!</v>
      </c>
      <c r="K164" s="18"/>
      <c r="L164" s="18"/>
      <c r="M164" s="17"/>
    </row>
    <row r="165" spans="1:13">
      <c r="A165">
        <v>158</v>
      </c>
      <c r="B165" s="17"/>
      <c r="C165" s="17"/>
      <c r="D165" s="17"/>
      <c r="E165" s="28"/>
      <c r="F165" s="28"/>
      <c r="G165" s="19"/>
      <c r="H165" s="33"/>
      <c r="I165" s="30"/>
      <c r="J165" s="9" t="e">
        <f t="shared" si="4"/>
        <v>#DIV/0!</v>
      </c>
      <c r="K165" s="18"/>
      <c r="L165" s="18"/>
      <c r="M165" s="17"/>
    </row>
    <row r="166" spans="1:13">
      <c r="A166">
        <v>159</v>
      </c>
      <c r="B166" s="17"/>
      <c r="C166" s="17"/>
      <c r="D166" s="17"/>
      <c r="E166" s="28"/>
      <c r="F166" s="28"/>
      <c r="G166" s="19"/>
      <c r="H166" s="33"/>
      <c r="I166" s="30"/>
      <c r="J166" s="43" t="e">
        <f t="shared" si="4"/>
        <v>#DIV/0!</v>
      </c>
      <c r="K166" s="18"/>
      <c r="L166" s="18"/>
      <c r="M166" s="17"/>
    </row>
    <row r="167" spans="1:13">
      <c r="A167">
        <v>160</v>
      </c>
      <c r="B167" s="17"/>
      <c r="C167" s="17"/>
      <c r="D167" s="17"/>
      <c r="E167" s="28"/>
      <c r="F167" s="28"/>
      <c r="G167" s="19"/>
      <c r="H167" s="33"/>
      <c r="I167" s="30"/>
      <c r="J167" s="43" t="e">
        <f t="shared" si="4"/>
        <v>#DIV/0!</v>
      </c>
      <c r="K167" s="18"/>
      <c r="L167" s="18"/>
      <c r="M167" s="17"/>
    </row>
    <row r="168" spans="1:13">
      <c r="A168">
        <v>161</v>
      </c>
      <c r="B168" s="17"/>
      <c r="C168" s="17"/>
      <c r="D168" s="17"/>
      <c r="E168" s="28"/>
      <c r="F168" s="28"/>
      <c r="G168" s="19"/>
      <c r="H168" s="33"/>
      <c r="I168" s="30"/>
      <c r="J168" s="9" t="e">
        <f t="shared" si="4"/>
        <v>#DIV/0!</v>
      </c>
      <c r="K168" s="18"/>
      <c r="L168" s="18"/>
      <c r="M168" s="17"/>
    </row>
    <row r="169" spans="1:13">
      <c r="A169">
        <v>162</v>
      </c>
      <c r="B169" s="17"/>
      <c r="C169" s="17"/>
      <c r="D169" s="17"/>
      <c r="E169" s="28"/>
      <c r="F169" s="28"/>
      <c r="G169" s="19"/>
      <c r="H169" s="33"/>
      <c r="I169" s="30"/>
      <c r="J169" s="43" t="e">
        <f t="shared" si="4"/>
        <v>#DIV/0!</v>
      </c>
      <c r="K169" s="18"/>
      <c r="L169" s="18"/>
      <c r="M169" s="17"/>
    </row>
    <row r="170" spans="1:13">
      <c r="A170">
        <v>163</v>
      </c>
      <c r="B170" s="17"/>
      <c r="C170" s="17"/>
      <c r="D170" s="17"/>
      <c r="E170" s="28"/>
      <c r="F170" s="28"/>
      <c r="G170" s="19"/>
      <c r="H170" s="33"/>
      <c r="I170" s="30"/>
      <c r="J170" s="43" t="e">
        <f t="shared" si="4"/>
        <v>#DIV/0!</v>
      </c>
      <c r="K170" s="18"/>
      <c r="L170" s="18"/>
      <c r="M170" s="17"/>
    </row>
    <row r="171" spans="1:13">
      <c r="A171">
        <v>164</v>
      </c>
      <c r="B171" s="17"/>
      <c r="C171" s="17"/>
      <c r="D171" s="17"/>
      <c r="E171" s="28"/>
      <c r="F171" s="28"/>
      <c r="G171" s="19"/>
      <c r="H171" s="33"/>
      <c r="I171" s="30"/>
      <c r="J171" s="9" t="e">
        <f t="shared" si="4"/>
        <v>#DIV/0!</v>
      </c>
      <c r="K171" s="18"/>
      <c r="L171" s="18"/>
      <c r="M171" s="17"/>
    </row>
    <row r="172" spans="1:13">
      <c r="A172">
        <v>165</v>
      </c>
      <c r="B172" s="17"/>
      <c r="C172" s="17"/>
      <c r="D172" s="17"/>
      <c r="E172" s="28"/>
      <c r="F172" s="28"/>
      <c r="G172" s="19"/>
      <c r="H172" s="33"/>
      <c r="I172" s="30"/>
      <c r="J172" s="9" t="e">
        <f t="shared" si="4"/>
        <v>#DIV/0!</v>
      </c>
      <c r="K172" s="18"/>
      <c r="L172" s="18"/>
      <c r="M172" s="17"/>
    </row>
    <row r="173" spans="1:13">
      <c r="A173" s="42">
        <v>166</v>
      </c>
      <c r="B173" s="17"/>
      <c r="C173" s="17"/>
      <c r="D173" s="17"/>
      <c r="E173" s="28"/>
      <c r="F173" s="28"/>
      <c r="G173" s="19"/>
      <c r="H173" s="33"/>
      <c r="I173" s="30"/>
      <c r="J173" s="9" t="e">
        <f t="shared" si="4"/>
        <v>#DIV/0!</v>
      </c>
      <c r="K173" s="18"/>
      <c r="L173" s="18"/>
      <c r="M173" s="17"/>
    </row>
    <row r="174" spans="1:13">
      <c r="A174" s="42">
        <v>167</v>
      </c>
      <c r="B174" s="17"/>
      <c r="C174" s="17"/>
      <c r="D174" s="17"/>
      <c r="E174" s="28"/>
      <c r="F174" s="28"/>
      <c r="G174" s="19"/>
      <c r="H174" s="33"/>
      <c r="I174" s="30"/>
      <c r="J174" s="9" t="e">
        <f t="shared" si="4"/>
        <v>#DIV/0!</v>
      </c>
      <c r="K174" s="18"/>
      <c r="L174" s="18"/>
      <c r="M174" s="17"/>
    </row>
    <row r="175" spans="1:13">
      <c r="A175">
        <v>168</v>
      </c>
      <c r="B175" s="17"/>
      <c r="C175" s="17"/>
      <c r="D175" s="17"/>
      <c r="E175" s="28"/>
      <c r="F175" s="28"/>
      <c r="G175" s="19"/>
      <c r="H175" s="33"/>
      <c r="I175" s="30"/>
      <c r="J175" s="43" t="e">
        <f t="shared" si="4"/>
        <v>#DIV/0!</v>
      </c>
      <c r="K175" s="18"/>
      <c r="L175" s="18"/>
      <c r="M175" s="17"/>
    </row>
    <row r="176" spans="1:13">
      <c r="A176">
        <v>169</v>
      </c>
      <c r="B176" s="17"/>
      <c r="C176" s="17"/>
      <c r="D176" s="17"/>
      <c r="E176" s="28"/>
      <c r="F176" s="28"/>
      <c r="G176" s="19"/>
      <c r="H176" s="33"/>
      <c r="I176" s="30"/>
      <c r="J176" s="43" t="e">
        <f t="shared" si="4"/>
        <v>#DIV/0!</v>
      </c>
      <c r="K176" s="18"/>
      <c r="L176" s="18"/>
      <c r="M176" s="17"/>
    </row>
    <row r="177" spans="1:13">
      <c r="A177">
        <v>170</v>
      </c>
      <c r="B177" s="17"/>
      <c r="C177" s="17"/>
      <c r="D177" s="17"/>
      <c r="E177" s="28"/>
      <c r="F177" s="28"/>
      <c r="G177" s="19"/>
      <c r="H177" s="33"/>
      <c r="I177" s="30"/>
      <c r="J177" s="9" t="e">
        <f t="shared" si="4"/>
        <v>#DIV/0!</v>
      </c>
      <c r="K177" s="18"/>
      <c r="L177" s="18"/>
      <c r="M177" s="17"/>
    </row>
    <row r="178" spans="1:13">
      <c r="A178">
        <v>171</v>
      </c>
      <c r="B178" s="17"/>
      <c r="C178" s="17"/>
      <c r="D178" s="17"/>
      <c r="E178" s="28"/>
      <c r="F178" s="28"/>
      <c r="G178" s="19"/>
      <c r="H178" s="33"/>
      <c r="I178" s="30"/>
      <c r="J178" s="43" t="e">
        <f t="shared" si="4"/>
        <v>#DIV/0!</v>
      </c>
      <c r="K178" s="18"/>
      <c r="L178" s="18"/>
      <c r="M178" s="17"/>
    </row>
    <row r="179" spans="1:13">
      <c r="A179">
        <v>172</v>
      </c>
      <c r="B179" s="17"/>
      <c r="C179" s="17"/>
      <c r="D179" s="17"/>
      <c r="E179" s="28"/>
      <c r="F179" s="28"/>
      <c r="G179" s="19"/>
      <c r="H179" s="33"/>
      <c r="I179" s="30"/>
      <c r="J179" s="43" t="e">
        <f t="shared" si="4"/>
        <v>#DIV/0!</v>
      </c>
      <c r="K179" s="18"/>
      <c r="L179" s="18"/>
      <c r="M179" s="17"/>
    </row>
    <row r="180" spans="1:13">
      <c r="A180">
        <v>173</v>
      </c>
      <c r="B180" s="17"/>
      <c r="C180" s="17"/>
      <c r="D180" s="17"/>
      <c r="E180" s="28"/>
      <c r="F180" s="28"/>
      <c r="G180" s="19"/>
      <c r="H180" s="33"/>
      <c r="I180" s="30"/>
      <c r="J180" s="9" t="e">
        <f t="shared" si="4"/>
        <v>#DIV/0!</v>
      </c>
      <c r="K180" s="18"/>
      <c r="L180" s="18"/>
      <c r="M180" s="17"/>
    </row>
    <row r="181" spans="1:13">
      <c r="A181">
        <v>174</v>
      </c>
      <c r="B181" s="17"/>
      <c r="C181" s="17"/>
      <c r="D181" s="17"/>
      <c r="E181" s="28"/>
      <c r="F181" s="28"/>
      <c r="G181" s="19"/>
      <c r="H181" s="33"/>
      <c r="I181" s="30"/>
      <c r="J181" s="9" t="e">
        <f t="shared" si="4"/>
        <v>#DIV/0!</v>
      </c>
      <c r="K181" s="18"/>
      <c r="L181" s="18"/>
      <c r="M181" s="17"/>
    </row>
    <row r="182" spans="1:13">
      <c r="A182">
        <v>175</v>
      </c>
      <c r="B182" s="17"/>
      <c r="C182" s="17"/>
      <c r="D182" s="17"/>
      <c r="E182" s="28"/>
      <c r="F182" s="28"/>
      <c r="G182" s="19"/>
      <c r="H182" s="33"/>
      <c r="I182" s="30"/>
      <c r="J182" s="9" t="e">
        <f t="shared" si="4"/>
        <v>#DIV/0!</v>
      </c>
      <c r="K182" s="18"/>
      <c r="L182" s="18"/>
      <c r="M182" s="17"/>
    </row>
    <row r="183" spans="1:13">
      <c r="A183" s="42">
        <v>176</v>
      </c>
      <c r="B183" s="17"/>
      <c r="C183" s="17"/>
      <c r="D183" s="17"/>
      <c r="E183" s="28"/>
      <c r="F183" s="28"/>
      <c r="G183" s="19"/>
      <c r="H183" s="33"/>
      <c r="I183" s="30"/>
      <c r="J183" s="9" t="e">
        <f t="shared" si="4"/>
        <v>#DIV/0!</v>
      </c>
      <c r="K183" s="18"/>
      <c r="L183" s="18"/>
      <c r="M183" s="17"/>
    </row>
    <row r="184" spans="1:13">
      <c r="A184" s="42">
        <v>177</v>
      </c>
      <c r="B184" s="17"/>
      <c r="C184" s="17"/>
      <c r="D184" s="17"/>
      <c r="E184" s="28"/>
      <c r="F184" s="28"/>
      <c r="G184" s="19"/>
      <c r="H184" s="33"/>
      <c r="I184" s="30"/>
      <c r="J184" s="43" t="e">
        <f t="shared" si="4"/>
        <v>#DIV/0!</v>
      </c>
      <c r="K184" s="18"/>
      <c r="L184" s="18"/>
      <c r="M184" s="17"/>
    </row>
    <row r="185" spans="1:13">
      <c r="A185">
        <v>178</v>
      </c>
      <c r="B185" s="17"/>
      <c r="C185" s="17"/>
      <c r="D185" s="17"/>
      <c r="E185" s="28"/>
      <c r="F185" s="28"/>
      <c r="G185" s="19"/>
      <c r="H185" s="33"/>
      <c r="I185" s="30"/>
      <c r="J185" s="43" t="e">
        <f t="shared" si="4"/>
        <v>#DIV/0!</v>
      </c>
      <c r="K185" s="18"/>
      <c r="L185" s="18"/>
      <c r="M185" s="17"/>
    </row>
    <row r="186" spans="1:13">
      <c r="A186">
        <v>179</v>
      </c>
      <c r="B186" s="17"/>
      <c r="C186" s="17"/>
      <c r="D186" s="17"/>
      <c r="E186" s="28"/>
      <c r="F186" s="28"/>
      <c r="G186" s="19"/>
      <c r="H186" s="33"/>
      <c r="I186" s="30"/>
      <c r="J186" s="9" t="e">
        <f t="shared" si="4"/>
        <v>#DIV/0!</v>
      </c>
      <c r="K186" s="18"/>
      <c r="L186" s="18"/>
      <c r="M186" s="17"/>
    </row>
    <row r="187" spans="1:13">
      <c r="A187">
        <v>180</v>
      </c>
      <c r="B187" s="17"/>
      <c r="C187" s="17"/>
      <c r="D187" s="17"/>
      <c r="E187" s="28"/>
      <c r="F187" s="28"/>
      <c r="G187" s="19"/>
      <c r="H187" s="33"/>
      <c r="I187" s="30"/>
      <c r="J187" s="43" t="e">
        <f t="shared" si="4"/>
        <v>#DIV/0!</v>
      </c>
      <c r="K187" s="18"/>
      <c r="L187" s="18"/>
      <c r="M187" s="17"/>
    </row>
    <row r="188" spans="1:13">
      <c r="A188">
        <v>181</v>
      </c>
      <c r="B188" s="17"/>
      <c r="C188" s="17"/>
      <c r="D188" s="17"/>
      <c r="E188" s="28"/>
      <c r="F188" s="28"/>
      <c r="G188" s="19"/>
      <c r="H188" s="33"/>
      <c r="I188" s="30"/>
      <c r="J188" s="43" t="e">
        <f t="shared" si="4"/>
        <v>#DIV/0!</v>
      </c>
      <c r="K188" s="18"/>
      <c r="L188" s="18"/>
      <c r="M188" s="17"/>
    </row>
    <row r="189" spans="1:13">
      <c r="A189">
        <v>182</v>
      </c>
      <c r="B189" s="17"/>
      <c r="C189" s="17"/>
      <c r="D189" s="17"/>
      <c r="E189" s="28"/>
      <c r="F189" s="28"/>
      <c r="G189" s="19"/>
      <c r="H189" s="33"/>
      <c r="I189" s="30"/>
      <c r="J189" s="9" t="e">
        <f t="shared" si="4"/>
        <v>#DIV/0!</v>
      </c>
      <c r="K189" s="18"/>
      <c r="L189" s="18"/>
      <c r="M189" s="17"/>
    </row>
    <row r="190" spans="1:13">
      <c r="A190">
        <v>183</v>
      </c>
      <c r="B190" s="17"/>
      <c r="C190" s="17"/>
      <c r="D190" s="17"/>
      <c r="E190" s="28"/>
      <c r="F190" s="28"/>
      <c r="G190" s="19"/>
      <c r="H190" s="33"/>
      <c r="I190" s="30"/>
      <c r="J190" s="9" t="e">
        <f t="shared" si="4"/>
        <v>#DIV/0!</v>
      </c>
      <c r="K190" s="18"/>
      <c r="L190" s="18"/>
      <c r="M190" s="17"/>
    </row>
    <row r="191" spans="1:13">
      <c r="A191">
        <v>184</v>
      </c>
      <c r="B191" s="17"/>
      <c r="C191" s="17"/>
      <c r="D191" s="17"/>
      <c r="E191" s="28"/>
      <c r="F191" s="28"/>
      <c r="G191" s="19"/>
      <c r="H191" s="33"/>
      <c r="I191" s="30"/>
      <c r="J191" s="9" t="e">
        <f t="shared" si="4"/>
        <v>#DIV/0!</v>
      </c>
      <c r="K191" s="18"/>
      <c r="L191" s="18"/>
      <c r="M191" s="17"/>
    </row>
    <row r="192" spans="1:13">
      <c r="A192">
        <v>185</v>
      </c>
      <c r="B192" s="17"/>
      <c r="C192" s="17"/>
      <c r="D192" s="17"/>
      <c r="E192" s="28"/>
      <c r="F192" s="28"/>
      <c r="G192" s="19"/>
      <c r="H192" s="33"/>
      <c r="I192" s="30"/>
      <c r="J192" s="9" t="e">
        <f t="shared" si="4"/>
        <v>#DIV/0!</v>
      </c>
      <c r="K192" s="18"/>
      <c r="L192" s="18"/>
      <c r="M192" s="17"/>
    </row>
    <row r="193" spans="1:13">
      <c r="A193" s="42">
        <v>186</v>
      </c>
      <c r="B193" s="17"/>
      <c r="C193" s="17"/>
      <c r="D193" s="17"/>
      <c r="E193" s="28"/>
      <c r="F193" s="28"/>
      <c r="G193" s="19"/>
      <c r="H193" s="33"/>
      <c r="I193" s="30"/>
      <c r="J193" s="43" t="e">
        <f t="shared" si="4"/>
        <v>#DIV/0!</v>
      </c>
      <c r="K193" s="18"/>
      <c r="L193" s="18"/>
      <c r="M193" s="17"/>
    </row>
    <row r="194" spans="1:13">
      <c r="A194" s="42">
        <v>187</v>
      </c>
      <c r="B194" s="17"/>
      <c r="C194" s="17"/>
      <c r="D194" s="17"/>
      <c r="E194" s="28"/>
      <c r="F194" s="28"/>
      <c r="G194" s="19"/>
      <c r="H194" s="33"/>
      <c r="I194" s="30"/>
      <c r="J194" s="43" t="e">
        <f t="shared" si="4"/>
        <v>#DIV/0!</v>
      </c>
      <c r="K194" s="18"/>
      <c r="L194" s="18"/>
      <c r="M194" s="17"/>
    </row>
    <row r="195" spans="1:13">
      <c r="A195">
        <v>188</v>
      </c>
      <c r="B195" s="17"/>
      <c r="C195" s="17"/>
      <c r="D195" s="17"/>
      <c r="E195" s="28"/>
      <c r="F195" s="28"/>
      <c r="G195" s="19"/>
      <c r="H195" s="33"/>
      <c r="I195" s="30"/>
      <c r="J195" s="9" t="e">
        <f t="shared" si="4"/>
        <v>#DIV/0!</v>
      </c>
      <c r="K195" s="18"/>
      <c r="L195" s="18"/>
      <c r="M195" s="17"/>
    </row>
    <row r="196" spans="1:13">
      <c r="A196">
        <v>189</v>
      </c>
      <c r="B196" s="17"/>
      <c r="C196" s="17"/>
      <c r="D196" s="17"/>
      <c r="E196" s="28"/>
      <c r="F196" s="28"/>
      <c r="G196" s="19"/>
      <c r="H196" s="33"/>
      <c r="I196" s="30"/>
      <c r="J196" s="43" t="e">
        <f t="shared" si="4"/>
        <v>#DIV/0!</v>
      </c>
      <c r="K196" s="18"/>
      <c r="L196" s="18"/>
      <c r="M196" s="17"/>
    </row>
    <row r="197" spans="1:13">
      <c r="A197">
        <v>190</v>
      </c>
      <c r="B197" s="17"/>
      <c r="C197" s="17"/>
      <c r="D197" s="17"/>
      <c r="E197" s="28"/>
      <c r="F197" s="28"/>
      <c r="G197" s="19"/>
      <c r="H197" s="33"/>
      <c r="I197" s="30"/>
      <c r="J197" s="43" t="e">
        <f t="shared" si="4"/>
        <v>#DIV/0!</v>
      </c>
      <c r="K197" s="18"/>
      <c r="L197" s="18"/>
      <c r="M197" s="17"/>
    </row>
    <row r="198" spans="1:13">
      <c r="A198">
        <v>191</v>
      </c>
      <c r="B198" s="17"/>
      <c r="C198" s="17"/>
      <c r="D198" s="17"/>
      <c r="E198" s="28"/>
      <c r="F198" s="28"/>
      <c r="G198" s="19"/>
      <c r="H198" s="33"/>
      <c r="I198" s="30"/>
      <c r="J198" s="9" t="e">
        <f t="shared" si="4"/>
        <v>#DIV/0!</v>
      </c>
      <c r="K198" s="18"/>
      <c r="L198" s="18"/>
      <c r="M198" s="17"/>
    </row>
    <row r="199" spans="1:13">
      <c r="A199">
        <v>192</v>
      </c>
      <c r="B199" s="17"/>
      <c r="C199" s="17"/>
      <c r="D199" s="17"/>
      <c r="E199" s="28"/>
      <c r="F199" s="28"/>
      <c r="G199" s="19"/>
      <c r="H199" s="33"/>
      <c r="I199" s="30"/>
      <c r="J199" s="9" t="e">
        <f t="shared" ref="J199:J262" si="5">H199/I199</f>
        <v>#DIV/0!</v>
      </c>
      <c r="K199" s="18"/>
      <c r="L199" s="18"/>
      <c r="M199" s="17"/>
    </row>
    <row r="200" spans="1:13">
      <c r="A200">
        <v>193</v>
      </c>
      <c r="B200" s="17"/>
      <c r="C200" s="17"/>
      <c r="D200" s="17"/>
      <c r="E200" s="28"/>
      <c r="F200" s="28"/>
      <c r="G200" s="19"/>
      <c r="H200" s="33"/>
      <c r="I200" s="30"/>
      <c r="J200" s="9" t="e">
        <f t="shared" si="5"/>
        <v>#DIV/0!</v>
      </c>
      <c r="K200" s="18"/>
      <c r="L200" s="18"/>
      <c r="M200" s="17"/>
    </row>
    <row r="201" spans="1:13">
      <c r="A201">
        <v>194</v>
      </c>
      <c r="B201" s="17"/>
      <c r="C201" s="17"/>
      <c r="D201" s="17"/>
      <c r="E201" s="28"/>
      <c r="F201" s="28"/>
      <c r="G201" s="19"/>
      <c r="H201" s="33"/>
      <c r="I201" s="30"/>
      <c r="J201" s="9" t="e">
        <f t="shared" si="5"/>
        <v>#DIV/0!</v>
      </c>
      <c r="K201" s="18"/>
      <c r="L201" s="18"/>
      <c r="M201" s="17"/>
    </row>
    <row r="202" spans="1:13">
      <c r="A202">
        <v>195</v>
      </c>
      <c r="B202" s="17"/>
      <c r="C202" s="17"/>
      <c r="D202" s="17"/>
      <c r="E202" s="28"/>
      <c r="F202" s="28"/>
      <c r="G202" s="19"/>
      <c r="H202" s="33"/>
      <c r="I202" s="30"/>
      <c r="J202" s="43" t="e">
        <f t="shared" si="5"/>
        <v>#DIV/0!</v>
      </c>
      <c r="K202" s="18"/>
      <c r="L202" s="18"/>
      <c r="M202" s="17"/>
    </row>
    <row r="203" spans="1:13">
      <c r="A203" s="42">
        <v>196</v>
      </c>
      <c r="B203" s="17"/>
      <c r="C203" s="17"/>
      <c r="D203" s="17"/>
      <c r="E203" s="28"/>
      <c r="F203" s="28"/>
      <c r="G203" s="19"/>
      <c r="H203" s="33"/>
      <c r="I203" s="30"/>
      <c r="J203" s="43" t="e">
        <f t="shared" si="5"/>
        <v>#DIV/0!</v>
      </c>
      <c r="K203" s="18"/>
      <c r="L203" s="18"/>
      <c r="M203" s="17"/>
    </row>
    <row r="204" spans="1:13">
      <c r="A204" s="42">
        <v>197</v>
      </c>
      <c r="B204" s="17"/>
      <c r="C204" s="17"/>
      <c r="D204" s="17"/>
      <c r="E204" s="28"/>
      <c r="F204" s="28"/>
      <c r="G204" s="19"/>
      <c r="H204" s="33"/>
      <c r="I204" s="30"/>
      <c r="J204" s="9" t="e">
        <f t="shared" si="5"/>
        <v>#DIV/0!</v>
      </c>
      <c r="K204" s="18"/>
      <c r="L204" s="18"/>
      <c r="M204" s="17"/>
    </row>
    <row r="205" spans="1:13">
      <c r="A205">
        <v>198</v>
      </c>
      <c r="B205" s="17"/>
      <c r="C205" s="17"/>
      <c r="D205" s="17"/>
      <c r="E205" s="28"/>
      <c r="F205" s="28"/>
      <c r="G205" s="19"/>
      <c r="H205" s="33"/>
      <c r="I205" s="30"/>
      <c r="J205" s="43" t="e">
        <f t="shared" si="5"/>
        <v>#DIV/0!</v>
      </c>
      <c r="K205" s="18"/>
      <c r="L205" s="18"/>
      <c r="M205" s="17"/>
    </row>
    <row r="206" spans="1:13">
      <c r="A206">
        <v>199</v>
      </c>
      <c r="B206" s="17"/>
      <c r="C206" s="17"/>
      <c r="D206" s="17"/>
      <c r="E206" s="28"/>
      <c r="F206" s="28"/>
      <c r="G206" s="19"/>
      <c r="H206" s="33"/>
      <c r="I206" s="30"/>
      <c r="J206" s="43" t="e">
        <f t="shared" si="5"/>
        <v>#DIV/0!</v>
      </c>
      <c r="K206" s="18"/>
      <c r="L206" s="18"/>
      <c r="M206" s="17"/>
    </row>
    <row r="207" spans="1:13">
      <c r="A207">
        <v>200</v>
      </c>
      <c r="B207" s="17"/>
      <c r="C207" s="17"/>
      <c r="D207" s="17"/>
      <c r="E207" s="28"/>
      <c r="F207" s="28"/>
      <c r="G207" s="19"/>
      <c r="H207" s="33"/>
      <c r="I207" s="30"/>
      <c r="J207" s="9" t="e">
        <f t="shared" si="5"/>
        <v>#DIV/0!</v>
      </c>
      <c r="K207" s="18"/>
      <c r="L207" s="18"/>
      <c r="M207" s="17"/>
    </row>
    <row r="208" spans="1:13">
      <c r="A208">
        <v>201</v>
      </c>
      <c r="B208" s="17"/>
      <c r="C208" s="17"/>
      <c r="D208" s="17"/>
      <c r="E208" s="28"/>
      <c r="F208" s="28"/>
      <c r="G208" s="19"/>
      <c r="H208" s="33"/>
      <c r="I208" s="30"/>
      <c r="J208" s="9" t="e">
        <f t="shared" si="5"/>
        <v>#DIV/0!</v>
      </c>
      <c r="K208" s="18"/>
      <c r="L208" s="18"/>
      <c r="M208" s="17"/>
    </row>
    <row r="209" spans="1:13">
      <c r="A209">
        <v>202</v>
      </c>
      <c r="B209" s="17"/>
      <c r="C209" s="17"/>
      <c r="D209" s="17"/>
      <c r="E209" s="28"/>
      <c r="F209" s="28"/>
      <c r="G209" s="19"/>
      <c r="H209" s="33"/>
      <c r="I209" s="30"/>
      <c r="J209" s="9" t="e">
        <f t="shared" si="5"/>
        <v>#DIV/0!</v>
      </c>
      <c r="K209" s="18"/>
      <c r="L209" s="18"/>
      <c r="M209" s="17"/>
    </row>
    <row r="210" spans="1:13">
      <c r="A210">
        <v>203</v>
      </c>
      <c r="B210" s="17"/>
      <c r="C210" s="17"/>
      <c r="D210" s="17"/>
      <c r="E210" s="28"/>
      <c r="F210" s="28"/>
      <c r="G210" s="19"/>
      <c r="H210" s="33"/>
      <c r="I210" s="30"/>
      <c r="J210" s="9" t="e">
        <f t="shared" si="5"/>
        <v>#DIV/0!</v>
      </c>
      <c r="K210" s="18"/>
      <c r="L210" s="18"/>
      <c r="M210" s="17"/>
    </row>
    <row r="211" spans="1:13">
      <c r="A211">
        <v>204</v>
      </c>
      <c r="B211" s="17"/>
      <c r="C211" s="17"/>
      <c r="D211" s="17"/>
      <c r="E211" s="28"/>
      <c r="F211" s="28"/>
      <c r="G211" s="19"/>
      <c r="H211" s="33"/>
      <c r="I211" s="30"/>
      <c r="J211" s="43" t="e">
        <f t="shared" si="5"/>
        <v>#DIV/0!</v>
      </c>
      <c r="K211" s="18"/>
      <c r="L211" s="18"/>
      <c r="M211" s="17"/>
    </row>
    <row r="212" spans="1:13">
      <c r="A212">
        <v>205</v>
      </c>
      <c r="B212" s="17"/>
      <c r="C212" s="17"/>
      <c r="D212" s="17"/>
      <c r="E212" s="28"/>
      <c r="F212" s="28"/>
      <c r="G212" s="19"/>
      <c r="H212" s="33"/>
      <c r="I212" s="30"/>
      <c r="J212" s="43" t="e">
        <f t="shared" si="5"/>
        <v>#DIV/0!</v>
      </c>
      <c r="K212" s="18"/>
      <c r="L212" s="18"/>
      <c r="M212" s="17"/>
    </row>
    <row r="213" spans="1:13">
      <c r="A213" s="42">
        <v>206</v>
      </c>
      <c r="B213" s="17"/>
      <c r="C213" s="17"/>
      <c r="D213" s="17"/>
      <c r="E213" s="28"/>
      <c r="F213" s="28"/>
      <c r="G213" s="19"/>
      <c r="H213" s="33"/>
      <c r="I213" s="30"/>
      <c r="J213" s="9" t="e">
        <f t="shared" si="5"/>
        <v>#DIV/0!</v>
      </c>
      <c r="K213" s="18"/>
      <c r="L213" s="18"/>
      <c r="M213" s="17"/>
    </row>
    <row r="214" spans="1:13">
      <c r="A214" s="42">
        <v>207</v>
      </c>
      <c r="B214" s="17"/>
      <c r="C214" s="17"/>
      <c r="D214" s="17"/>
      <c r="E214" s="28"/>
      <c r="F214" s="28"/>
      <c r="G214" s="19"/>
      <c r="H214" s="33"/>
      <c r="I214" s="30"/>
      <c r="J214" s="43" t="e">
        <f t="shared" si="5"/>
        <v>#DIV/0!</v>
      </c>
      <c r="K214" s="18"/>
      <c r="L214" s="18"/>
      <c r="M214" s="17"/>
    </row>
    <row r="215" spans="1:13">
      <c r="A215">
        <v>208</v>
      </c>
      <c r="B215" s="17"/>
      <c r="C215" s="17"/>
      <c r="D215" s="17"/>
      <c r="E215" s="28"/>
      <c r="F215" s="28"/>
      <c r="G215" s="19"/>
      <c r="H215" s="33"/>
      <c r="I215" s="30"/>
      <c r="J215" s="43" t="e">
        <f t="shared" si="5"/>
        <v>#DIV/0!</v>
      </c>
      <c r="K215" s="18"/>
      <c r="L215" s="18"/>
      <c r="M215" s="17"/>
    </row>
    <row r="216" spans="1:13">
      <c r="A216">
        <v>209</v>
      </c>
      <c r="B216" s="17"/>
      <c r="C216" s="17"/>
      <c r="D216" s="17"/>
      <c r="E216" s="28"/>
      <c r="F216" s="28"/>
      <c r="G216" s="19"/>
      <c r="H216" s="33"/>
      <c r="I216" s="30"/>
      <c r="J216" s="9" t="e">
        <f t="shared" si="5"/>
        <v>#DIV/0!</v>
      </c>
      <c r="K216" s="18"/>
      <c r="L216" s="18"/>
      <c r="M216" s="17"/>
    </row>
    <row r="217" spans="1:13">
      <c r="A217">
        <v>210</v>
      </c>
      <c r="B217" s="17"/>
      <c r="C217" s="17"/>
      <c r="D217" s="17"/>
      <c r="E217" s="28"/>
      <c r="F217" s="28"/>
      <c r="G217" s="19"/>
      <c r="H217" s="33"/>
      <c r="I217" s="30"/>
      <c r="J217" s="9" t="e">
        <f t="shared" si="5"/>
        <v>#DIV/0!</v>
      </c>
      <c r="K217" s="18"/>
      <c r="L217" s="18"/>
      <c r="M217" s="17"/>
    </row>
    <row r="218" spans="1:13">
      <c r="A218">
        <v>211</v>
      </c>
      <c r="B218" s="17"/>
      <c r="C218" s="17"/>
      <c r="D218" s="17"/>
      <c r="E218" s="28"/>
      <c r="F218" s="28"/>
      <c r="G218" s="19"/>
      <c r="H218" s="33"/>
      <c r="I218" s="30"/>
      <c r="J218" s="9" t="e">
        <f t="shared" si="5"/>
        <v>#DIV/0!</v>
      </c>
      <c r="K218" s="18"/>
      <c r="L218" s="18"/>
      <c r="M218" s="17"/>
    </row>
    <row r="219" spans="1:13">
      <c r="A219">
        <v>212</v>
      </c>
      <c r="B219" s="17"/>
      <c r="C219" s="17"/>
      <c r="D219" s="17"/>
      <c r="E219" s="28"/>
      <c r="F219" s="28"/>
      <c r="G219" s="19"/>
      <c r="H219" s="33"/>
      <c r="I219" s="30"/>
      <c r="J219" s="9" t="e">
        <f t="shared" si="5"/>
        <v>#DIV/0!</v>
      </c>
      <c r="K219" s="18"/>
      <c r="L219" s="18"/>
      <c r="M219" s="17"/>
    </row>
    <row r="220" spans="1:13">
      <c r="A220">
        <v>213</v>
      </c>
      <c r="B220" s="17"/>
      <c r="C220" s="17"/>
      <c r="D220" s="17"/>
      <c r="E220" s="28"/>
      <c r="F220" s="28"/>
      <c r="G220" s="19"/>
      <c r="H220" s="33"/>
      <c r="I220" s="30"/>
      <c r="J220" s="43" t="e">
        <f t="shared" si="5"/>
        <v>#DIV/0!</v>
      </c>
      <c r="K220" s="18"/>
      <c r="L220" s="18"/>
      <c r="M220" s="17"/>
    </row>
    <row r="221" spans="1:13">
      <c r="A221">
        <v>214</v>
      </c>
      <c r="B221" s="17"/>
      <c r="C221" s="17"/>
      <c r="D221" s="17"/>
      <c r="E221" s="28"/>
      <c r="F221" s="28"/>
      <c r="G221" s="19"/>
      <c r="H221" s="33"/>
      <c r="I221" s="30"/>
      <c r="J221" s="43" t="e">
        <f t="shared" si="5"/>
        <v>#DIV/0!</v>
      </c>
      <c r="K221" s="18"/>
      <c r="L221" s="18"/>
      <c r="M221" s="17"/>
    </row>
    <row r="222" spans="1:13">
      <c r="A222">
        <v>215</v>
      </c>
      <c r="B222" s="17"/>
      <c r="C222" s="17"/>
      <c r="D222" s="17"/>
      <c r="E222" s="28"/>
      <c r="F222" s="28"/>
      <c r="G222" s="19"/>
      <c r="H222" s="33"/>
      <c r="I222" s="30"/>
      <c r="J222" s="9" t="e">
        <f t="shared" si="5"/>
        <v>#DIV/0!</v>
      </c>
      <c r="K222" s="18"/>
      <c r="L222" s="18"/>
      <c r="M222" s="17"/>
    </row>
    <row r="223" spans="1:13">
      <c r="A223" s="42">
        <v>216</v>
      </c>
      <c r="B223" s="17"/>
      <c r="C223" s="17"/>
      <c r="D223" s="17"/>
      <c r="E223" s="28"/>
      <c r="F223" s="28"/>
      <c r="G223" s="19"/>
      <c r="H223" s="33"/>
      <c r="I223" s="30"/>
      <c r="J223" s="43" t="e">
        <f t="shared" si="5"/>
        <v>#DIV/0!</v>
      </c>
      <c r="K223" s="18"/>
      <c r="L223" s="18"/>
      <c r="M223" s="17"/>
    </row>
    <row r="224" spans="1:13">
      <c r="A224" s="42">
        <v>217</v>
      </c>
      <c r="B224" s="17"/>
      <c r="C224" s="17"/>
      <c r="D224" s="17"/>
      <c r="E224" s="28"/>
      <c r="F224" s="28"/>
      <c r="G224" s="19"/>
      <c r="H224" s="33"/>
      <c r="I224" s="30"/>
      <c r="J224" s="43" t="e">
        <f t="shared" si="5"/>
        <v>#DIV/0!</v>
      </c>
      <c r="K224" s="18"/>
      <c r="L224" s="18"/>
      <c r="M224" s="17"/>
    </row>
    <row r="225" spans="1:13">
      <c r="A225">
        <v>218</v>
      </c>
      <c r="B225" s="17"/>
      <c r="C225" s="17"/>
      <c r="D225" s="17"/>
      <c r="E225" s="28"/>
      <c r="F225" s="28"/>
      <c r="G225" s="19"/>
      <c r="H225" s="33"/>
      <c r="I225" s="30"/>
      <c r="J225" s="9" t="e">
        <f t="shared" si="5"/>
        <v>#DIV/0!</v>
      </c>
      <c r="K225" s="18"/>
      <c r="L225" s="18"/>
      <c r="M225" s="17"/>
    </row>
    <row r="226" spans="1:13">
      <c r="A226">
        <v>219</v>
      </c>
      <c r="B226" s="17"/>
      <c r="C226" s="17"/>
      <c r="D226" s="17"/>
      <c r="E226" s="28"/>
      <c r="F226" s="28"/>
      <c r="G226" s="19"/>
      <c r="H226" s="33"/>
      <c r="I226" s="30"/>
      <c r="J226" s="9" t="e">
        <f t="shared" si="5"/>
        <v>#DIV/0!</v>
      </c>
      <c r="K226" s="18"/>
      <c r="L226" s="18"/>
      <c r="M226" s="17"/>
    </row>
    <row r="227" spans="1:13">
      <c r="A227">
        <v>220</v>
      </c>
      <c r="B227" s="17"/>
      <c r="C227" s="17"/>
      <c r="D227" s="17"/>
      <c r="E227" s="28"/>
      <c r="F227" s="28"/>
      <c r="G227" s="19"/>
      <c r="H227" s="33"/>
      <c r="I227" s="30"/>
      <c r="J227" s="9" t="e">
        <f t="shared" si="5"/>
        <v>#DIV/0!</v>
      </c>
      <c r="K227" s="18"/>
      <c r="L227" s="18"/>
      <c r="M227" s="17"/>
    </row>
    <row r="228" spans="1:13">
      <c r="A228">
        <v>221</v>
      </c>
      <c r="B228" s="17"/>
      <c r="C228" s="17"/>
      <c r="D228" s="17"/>
      <c r="E228" s="28"/>
      <c r="F228" s="28"/>
      <c r="G228" s="19"/>
      <c r="H228" s="33"/>
      <c r="I228" s="30"/>
      <c r="J228" s="9" t="e">
        <f t="shared" si="5"/>
        <v>#DIV/0!</v>
      </c>
      <c r="K228" s="18"/>
      <c r="L228" s="18"/>
      <c r="M228" s="17"/>
    </row>
    <row r="229" spans="1:13">
      <c r="A229">
        <v>222</v>
      </c>
      <c r="B229" s="17"/>
      <c r="C229" s="17"/>
      <c r="D229" s="17"/>
      <c r="E229" s="28"/>
      <c r="F229" s="28"/>
      <c r="G229" s="19"/>
      <c r="H229" s="33"/>
      <c r="I229" s="30"/>
      <c r="J229" s="43" t="e">
        <f t="shared" si="5"/>
        <v>#DIV/0!</v>
      </c>
      <c r="K229" s="18"/>
      <c r="L229" s="18"/>
      <c r="M229" s="17"/>
    </row>
    <row r="230" spans="1:13">
      <c r="A230">
        <v>223</v>
      </c>
      <c r="B230" s="17"/>
      <c r="C230" s="17"/>
      <c r="D230" s="17"/>
      <c r="E230" s="28"/>
      <c r="F230" s="28"/>
      <c r="G230" s="19"/>
      <c r="H230" s="33"/>
      <c r="I230" s="30"/>
      <c r="J230" s="43" t="e">
        <f t="shared" si="5"/>
        <v>#DIV/0!</v>
      </c>
      <c r="K230" s="18"/>
      <c r="L230" s="18"/>
      <c r="M230" s="17"/>
    </row>
    <row r="231" spans="1:13">
      <c r="A231">
        <v>224</v>
      </c>
      <c r="B231" s="17"/>
      <c r="C231" s="17"/>
      <c r="D231" s="17"/>
      <c r="E231" s="28"/>
      <c r="F231" s="28"/>
      <c r="G231" s="19"/>
      <c r="H231" s="33"/>
      <c r="I231" s="30"/>
      <c r="J231" s="9" t="e">
        <f t="shared" si="5"/>
        <v>#DIV/0!</v>
      </c>
      <c r="K231" s="18"/>
      <c r="L231" s="18"/>
      <c r="M231" s="17"/>
    </row>
    <row r="232" spans="1:13">
      <c r="A232">
        <v>225</v>
      </c>
      <c r="B232" s="17"/>
      <c r="C232" s="17"/>
      <c r="D232" s="17"/>
      <c r="E232" s="28"/>
      <c r="F232" s="28"/>
      <c r="G232" s="19"/>
      <c r="H232" s="33"/>
      <c r="I232" s="30"/>
      <c r="J232" s="43" t="e">
        <f t="shared" si="5"/>
        <v>#DIV/0!</v>
      </c>
      <c r="K232" s="18"/>
      <c r="L232" s="18"/>
      <c r="M232" s="17"/>
    </row>
    <row r="233" spans="1:13">
      <c r="A233" s="42">
        <v>226</v>
      </c>
      <c r="B233" s="17"/>
      <c r="C233" s="17"/>
      <c r="D233" s="17"/>
      <c r="E233" s="28"/>
      <c r="F233" s="28"/>
      <c r="G233" s="19"/>
      <c r="H233" s="33"/>
      <c r="I233" s="30"/>
      <c r="J233" s="43" t="e">
        <f t="shared" si="5"/>
        <v>#DIV/0!</v>
      </c>
      <c r="K233" s="18"/>
      <c r="L233" s="18"/>
      <c r="M233" s="17"/>
    </row>
    <row r="234" spans="1:13">
      <c r="A234" s="42">
        <v>227</v>
      </c>
      <c r="B234" s="17"/>
      <c r="C234" s="17"/>
      <c r="D234" s="17"/>
      <c r="E234" s="28"/>
      <c r="F234" s="28"/>
      <c r="G234" s="19"/>
      <c r="H234" s="33"/>
      <c r="I234" s="30"/>
      <c r="J234" s="9" t="e">
        <f t="shared" si="5"/>
        <v>#DIV/0!</v>
      </c>
      <c r="K234" s="18"/>
      <c r="L234" s="18"/>
      <c r="M234" s="17"/>
    </row>
    <row r="235" spans="1:13">
      <c r="A235">
        <v>228</v>
      </c>
      <c r="B235" s="17"/>
      <c r="C235" s="17"/>
      <c r="D235" s="17"/>
      <c r="E235" s="28"/>
      <c r="F235" s="28"/>
      <c r="G235" s="19"/>
      <c r="H235" s="33"/>
      <c r="I235" s="30"/>
      <c r="J235" s="9" t="e">
        <f t="shared" si="5"/>
        <v>#DIV/0!</v>
      </c>
      <c r="K235" s="18"/>
      <c r="L235" s="18"/>
      <c r="M235" s="17"/>
    </row>
    <row r="236" spans="1:13">
      <c r="A236">
        <v>229</v>
      </c>
      <c r="B236" s="17"/>
      <c r="C236" s="17"/>
      <c r="D236" s="17"/>
      <c r="E236" s="28"/>
      <c r="F236" s="28"/>
      <c r="G236" s="19"/>
      <c r="H236" s="33"/>
      <c r="I236" s="30"/>
      <c r="J236" s="9" t="e">
        <f t="shared" si="5"/>
        <v>#DIV/0!</v>
      </c>
      <c r="K236" s="18"/>
      <c r="L236" s="18"/>
      <c r="M236" s="17"/>
    </row>
    <row r="237" spans="1:13">
      <c r="A237">
        <v>230</v>
      </c>
      <c r="B237" s="17"/>
      <c r="C237" s="17"/>
      <c r="D237" s="17"/>
      <c r="E237" s="28"/>
      <c r="F237" s="28"/>
      <c r="G237" s="19"/>
      <c r="H237" s="33"/>
      <c r="I237" s="30"/>
      <c r="J237" s="9" t="e">
        <f t="shared" si="5"/>
        <v>#DIV/0!</v>
      </c>
      <c r="K237" s="18"/>
      <c r="L237" s="18"/>
      <c r="M237" s="17"/>
    </row>
    <row r="238" spans="1:13">
      <c r="A238">
        <v>231</v>
      </c>
      <c r="B238" s="17"/>
      <c r="C238" s="17"/>
      <c r="D238" s="17"/>
      <c r="E238" s="28"/>
      <c r="F238" s="28"/>
      <c r="G238" s="19"/>
      <c r="H238" s="33"/>
      <c r="I238" s="30"/>
      <c r="J238" s="43" t="e">
        <f t="shared" si="5"/>
        <v>#DIV/0!</v>
      </c>
      <c r="K238" s="18"/>
      <c r="L238" s="18"/>
      <c r="M238" s="17"/>
    </row>
    <row r="239" spans="1:13">
      <c r="A239">
        <v>232</v>
      </c>
      <c r="B239" s="17"/>
      <c r="C239" s="17"/>
      <c r="D239" s="17"/>
      <c r="E239" s="28"/>
      <c r="F239" s="28"/>
      <c r="G239" s="19"/>
      <c r="H239" s="33"/>
      <c r="I239" s="30"/>
      <c r="J239" s="43" t="e">
        <f t="shared" si="5"/>
        <v>#DIV/0!</v>
      </c>
      <c r="K239" s="18"/>
      <c r="L239" s="18"/>
      <c r="M239" s="17"/>
    </row>
    <row r="240" spans="1:13">
      <c r="A240">
        <v>233</v>
      </c>
      <c r="B240" s="17"/>
      <c r="C240" s="17"/>
      <c r="D240" s="17"/>
      <c r="E240" s="28"/>
      <c r="F240" s="28"/>
      <c r="G240" s="19"/>
      <c r="H240" s="33"/>
      <c r="I240" s="30"/>
      <c r="J240" s="9" t="e">
        <f t="shared" si="5"/>
        <v>#DIV/0!</v>
      </c>
      <c r="K240" s="18"/>
      <c r="L240" s="18"/>
      <c r="M240" s="17"/>
    </row>
    <row r="241" spans="1:13">
      <c r="A241">
        <v>234</v>
      </c>
      <c r="B241" s="17"/>
      <c r="C241" s="17"/>
      <c r="D241" s="17"/>
      <c r="E241" s="28"/>
      <c r="F241" s="28"/>
      <c r="G241" s="19"/>
      <c r="H241" s="33"/>
      <c r="I241" s="30"/>
      <c r="J241" s="43" t="e">
        <f t="shared" si="5"/>
        <v>#DIV/0!</v>
      </c>
      <c r="K241" s="18"/>
      <c r="L241" s="18"/>
      <c r="M241" s="17"/>
    </row>
    <row r="242" spans="1:13">
      <c r="A242">
        <v>235</v>
      </c>
      <c r="B242" s="17"/>
      <c r="C242" s="17"/>
      <c r="D242" s="17"/>
      <c r="E242" s="28"/>
      <c r="F242" s="28"/>
      <c r="G242" s="19"/>
      <c r="H242" s="33"/>
      <c r="I242" s="30"/>
      <c r="J242" s="43" t="e">
        <f t="shared" si="5"/>
        <v>#DIV/0!</v>
      </c>
      <c r="K242" s="18"/>
      <c r="L242" s="18"/>
      <c r="M242" s="17"/>
    </row>
    <row r="243" spans="1:13">
      <c r="A243" s="42">
        <v>236</v>
      </c>
      <c r="B243" s="17"/>
      <c r="C243" s="17"/>
      <c r="D243" s="17"/>
      <c r="E243" s="28"/>
      <c r="F243" s="28"/>
      <c r="G243" s="19"/>
      <c r="H243" s="33"/>
      <c r="I243" s="30"/>
      <c r="J243" s="9" t="e">
        <f t="shared" si="5"/>
        <v>#DIV/0!</v>
      </c>
      <c r="K243" s="18"/>
      <c r="L243" s="18"/>
      <c r="M243" s="17"/>
    </row>
    <row r="244" spans="1:13">
      <c r="A244" s="42">
        <v>237</v>
      </c>
      <c r="B244" s="17"/>
      <c r="C244" s="17"/>
      <c r="D244" s="17"/>
      <c r="E244" s="28"/>
      <c r="F244" s="28"/>
      <c r="G244" s="19"/>
      <c r="H244" s="33"/>
      <c r="I244" s="30"/>
      <c r="J244" s="9" t="e">
        <f t="shared" si="5"/>
        <v>#DIV/0!</v>
      </c>
      <c r="K244" s="18"/>
      <c r="L244" s="18"/>
      <c r="M244" s="17"/>
    </row>
    <row r="245" spans="1:13">
      <c r="A245">
        <v>238</v>
      </c>
      <c r="B245" s="17"/>
      <c r="C245" s="17"/>
      <c r="D245" s="17"/>
      <c r="E245" s="28"/>
      <c r="F245" s="28"/>
      <c r="G245" s="19"/>
      <c r="H245" s="33"/>
      <c r="I245" s="30"/>
      <c r="J245" s="9" t="e">
        <f t="shared" si="5"/>
        <v>#DIV/0!</v>
      </c>
      <c r="K245" s="18"/>
      <c r="L245" s="18"/>
      <c r="M245" s="17"/>
    </row>
    <row r="246" spans="1:13">
      <c r="A246">
        <v>239</v>
      </c>
      <c r="B246" s="17"/>
      <c r="C246" s="17"/>
      <c r="D246" s="17"/>
      <c r="E246" s="28"/>
      <c r="F246" s="28"/>
      <c r="G246" s="19"/>
      <c r="H246" s="33"/>
      <c r="I246" s="30"/>
      <c r="J246" s="9" t="e">
        <f t="shared" si="5"/>
        <v>#DIV/0!</v>
      </c>
      <c r="K246" s="18"/>
      <c r="L246" s="18"/>
      <c r="M246" s="17"/>
    </row>
    <row r="247" spans="1:13">
      <c r="A247">
        <v>240</v>
      </c>
      <c r="B247" s="17"/>
      <c r="C247" s="17"/>
      <c r="D247" s="17"/>
      <c r="E247" s="28"/>
      <c r="F247" s="28"/>
      <c r="G247" s="19"/>
      <c r="H247" s="33"/>
      <c r="I247" s="30"/>
      <c r="J247" s="43" t="e">
        <f t="shared" si="5"/>
        <v>#DIV/0!</v>
      </c>
      <c r="K247" s="18"/>
      <c r="L247" s="18"/>
      <c r="M247" s="17"/>
    </row>
    <row r="248" spans="1:13">
      <c r="A248">
        <v>241</v>
      </c>
      <c r="B248" s="17"/>
      <c r="C248" s="17"/>
      <c r="D248" s="17"/>
      <c r="E248" s="28"/>
      <c r="F248" s="28"/>
      <c r="G248" s="19"/>
      <c r="H248" s="33"/>
      <c r="I248" s="30"/>
      <c r="J248" s="43" t="e">
        <f t="shared" si="5"/>
        <v>#DIV/0!</v>
      </c>
      <c r="K248" s="18"/>
      <c r="L248" s="18"/>
      <c r="M248" s="17"/>
    </row>
    <row r="249" spans="1:13">
      <c r="A249">
        <v>242</v>
      </c>
      <c r="B249" s="17"/>
      <c r="C249" s="17"/>
      <c r="D249" s="17"/>
      <c r="E249" s="28"/>
      <c r="F249" s="28"/>
      <c r="G249" s="19"/>
      <c r="H249" s="33"/>
      <c r="I249" s="30"/>
      <c r="J249" s="9" t="e">
        <f t="shared" si="5"/>
        <v>#DIV/0!</v>
      </c>
      <c r="K249" s="18"/>
      <c r="L249" s="18"/>
      <c r="M249" s="17"/>
    </row>
    <row r="250" spans="1:13">
      <c r="A250">
        <v>243</v>
      </c>
      <c r="B250" s="17"/>
      <c r="C250" s="17"/>
      <c r="D250" s="17"/>
      <c r="E250" s="28"/>
      <c r="F250" s="28"/>
      <c r="G250" s="19"/>
      <c r="H250" s="33"/>
      <c r="I250" s="30"/>
      <c r="J250" s="43" t="e">
        <f t="shared" si="5"/>
        <v>#DIV/0!</v>
      </c>
      <c r="K250" s="18"/>
      <c r="L250" s="18"/>
      <c r="M250" s="17"/>
    </row>
    <row r="251" spans="1:13">
      <c r="A251">
        <v>244</v>
      </c>
      <c r="B251" s="17"/>
      <c r="C251" s="17"/>
      <c r="D251" s="17"/>
      <c r="E251" s="28"/>
      <c r="F251" s="28"/>
      <c r="G251" s="19"/>
      <c r="H251" s="33"/>
      <c r="I251" s="30"/>
      <c r="J251" s="43" t="e">
        <f t="shared" si="5"/>
        <v>#DIV/0!</v>
      </c>
      <c r="K251" s="18"/>
      <c r="L251" s="18"/>
      <c r="M251" s="17"/>
    </row>
    <row r="252" spans="1:13">
      <c r="A252">
        <v>245</v>
      </c>
      <c r="B252" s="17"/>
      <c r="C252" s="17"/>
      <c r="D252" s="17"/>
      <c r="E252" s="28"/>
      <c r="F252" s="28"/>
      <c r="G252" s="19"/>
      <c r="H252" s="33"/>
      <c r="I252" s="30"/>
      <c r="J252" s="9" t="e">
        <f t="shared" si="5"/>
        <v>#DIV/0!</v>
      </c>
      <c r="K252" s="18"/>
      <c r="L252" s="18"/>
      <c r="M252" s="17"/>
    </row>
    <row r="253" spans="1:13">
      <c r="A253" s="42">
        <v>246</v>
      </c>
      <c r="B253" s="17"/>
      <c r="C253" s="17"/>
      <c r="D253" s="17"/>
      <c r="E253" s="28"/>
      <c r="F253" s="28"/>
      <c r="G253" s="19"/>
      <c r="H253" s="33"/>
      <c r="I253" s="30"/>
      <c r="J253" s="9" t="e">
        <f t="shared" si="5"/>
        <v>#DIV/0!</v>
      </c>
      <c r="K253" s="18"/>
      <c r="L253" s="18"/>
      <c r="M253" s="17"/>
    </row>
    <row r="254" spans="1:13">
      <c r="A254" s="42">
        <v>247</v>
      </c>
      <c r="B254" s="17"/>
      <c r="C254" s="17"/>
      <c r="D254" s="17"/>
      <c r="E254" s="28"/>
      <c r="F254" s="28"/>
      <c r="G254" s="19"/>
      <c r="H254" s="33"/>
      <c r="I254" s="30"/>
      <c r="J254" s="9" t="e">
        <f t="shared" si="5"/>
        <v>#DIV/0!</v>
      </c>
      <c r="K254" s="18"/>
      <c r="L254" s="18"/>
      <c r="M254" s="17"/>
    </row>
    <row r="255" spans="1:13">
      <c r="A255">
        <v>248</v>
      </c>
      <c r="B255" s="17"/>
      <c r="C255" s="17"/>
      <c r="D255" s="17"/>
      <c r="E255" s="28"/>
      <c r="F255" s="28"/>
      <c r="G255" s="19"/>
      <c r="H255" s="33"/>
      <c r="I255" s="30"/>
      <c r="J255" s="9" t="e">
        <f t="shared" si="5"/>
        <v>#DIV/0!</v>
      </c>
      <c r="K255" s="18"/>
      <c r="L255" s="18"/>
      <c r="M255" s="17"/>
    </row>
    <row r="256" spans="1:13">
      <c r="A256">
        <v>249</v>
      </c>
      <c r="B256" s="17"/>
      <c r="C256" s="17"/>
      <c r="D256" s="17"/>
      <c r="E256" s="28"/>
      <c r="F256" s="28"/>
      <c r="G256" s="19"/>
      <c r="H256" s="33"/>
      <c r="I256" s="30"/>
      <c r="J256" s="43" t="e">
        <f t="shared" si="5"/>
        <v>#DIV/0!</v>
      </c>
      <c r="K256" s="18"/>
      <c r="L256" s="18"/>
      <c r="M256" s="17"/>
    </row>
    <row r="257" spans="1:13">
      <c r="A257">
        <v>250</v>
      </c>
      <c r="B257" s="17"/>
      <c r="C257" s="17"/>
      <c r="D257" s="17"/>
      <c r="E257" s="28"/>
      <c r="F257" s="28"/>
      <c r="G257" s="19"/>
      <c r="H257" s="33"/>
      <c r="I257" s="30"/>
      <c r="J257" s="43" t="e">
        <f t="shared" si="5"/>
        <v>#DIV/0!</v>
      </c>
      <c r="K257" s="18"/>
      <c r="L257" s="18"/>
      <c r="M257" s="17"/>
    </row>
    <row r="258" spans="1:13">
      <c r="A258">
        <v>251</v>
      </c>
      <c r="B258" s="17"/>
      <c r="C258" s="17"/>
      <c r="D258" s="17"/>
      <c r="E258" s="28"/>
      <c r="F258" s="28"/>
      <c r="G258" s="19"/>
      <c r="H258" s="33"/>
      <c r="I258" s="30"/>
      <c r="J258" s="9" t="e">
        <f t="shared" si="5"/>
        <v>#DIV/0!</v>
      </c>
      <c r="K258" s="18"/>
      <c r="L258" s="18"/>
      <c r="M258" s="17"/>
    </row>
    <row r="259" spans="1:13">
      <c r="A259">
        <v>252</v>
      </c>
      <c r="B259" s="17"/>
      <c r="C259" s="17"/>
      <c r="D259" s="17"/>
      <c r="E259" s="28"/>
      <c r="F259" s="28"/>
      <c r="G259" s="19"/>
      <c r="H259" s="33"/>
      <c r="I259" s="30"/>
      <c r="J259" s="43" t="e">
        <f t="shared" si="5"/>
        <v>#DIV/0!</v>
      </c>
      <c r="K259" s="18"/>
      <c r="L259" s="18"/>
      <c r="M259" s="17"/>
    </row>
    <row r="260" spans="1:13">
      <c r="A260">
        <v>253</v>
      </c>
      <c r="B260" s="17"/>
      <c r="C260" s="17"/>
      <c r="D260" s="17"/>
      <c r="E260" s="28"/>
      <c r="F260" s="28"/>
      <c r="G260" s="19"/>
      <c r="H260" s="33"/>
      <c r="I260" s="30"/>
      <c r="J260" s="43" t="e">
        <f t="shared" si="5"/>
        <v>#DIV/0!</v>
      </c>
      <c r="K260" s="18"/>
      <c r="L260" s="18"/>
      <c r="M260" s="17"/>
    </row>
    <row r="261" spans="1:13">
      <c r="A261">
        <v>254</v>
      </c>
      <c r="B261" s="17"/>
      <c r="C261" s="17"/>
      <c r="D261" s="17"/>
      <c r="E261" s="28"/>
      <c r="F261" s="28"/>
      <c r="G261" s="19"/>
      <c r="H261" s="33"/>
      <c r="I261" s="30"/>
      <c r="J261" s="9" t="e">
        <f t="shared" si="5"/>
        <v>#DIV/0!</v>
      </c>
      <c r="K261" s="18"/>
      <c r="L261" s="18"/>
      <c r="M261" s="17"/>
    </row>
    <row r="262" spans="1:13">
      <c r="A262">
        <v>255</v>
      </c>
      <c r="B262" s="17"/>
      <c r="C262" s="17"/>
      <c r="D262" s="17"/>
      <c r="E262" s="28"/>
      <c r="F262" s="28"/>
      <c r="G262" s="19"/>
      <c r="H262" s="33"/>
      <c r="I262" s="30"/>
      <c r="J262" s="9" t="e">
        <f t="shared" si="5"/>
        <v>#DIV/0!</v>
      </c>
      <c r="K262" s="18"/>
      <c r="L262" s="18"/>
      <c r="M262" s="17"/>
    </row>
    <row r="263" spans="1:13">
      <c r="A263" s="42">
        <v>256</v>
      </c>
      <c r="B263" s="17"/>
      <c r="C263" s="17"/>
      <c r="D263" s="17"/>
      <c r="E263" s="28"/>
      <c r="F263" s="28"/>
      <c r="G263" s="19"/>
      <c r="H263" s="33"/>
      <c r="I263" s="30"/>
      <c r="J263" s="9" t="e">
        <f t="shared" ref="J263:J326" si="6">H263/I263</f>
        <v>#DIV/0!</v>
      </c>
      <c r="K263" s="18"/>
      <c r="L263" s="18"/>
      <c r="M263" s="17"/>
    </row>
    <row r="264" spans="1:13">
      <c r="A264" s="42">
        <v>257</v>
      </c>
      <c r="B264" s="17"/>
      <c r="C264" s="17"/>
      <c r="D264" s="17"/>
      <c r="E264" s="28"/>
      <c r="F264" s="28"/>
      <c r="G264" s="19"/>
      <c r="H264" s="33"/>
      <c r="I264" s="30"/>
      <c r="J264" s="9" t="e">
        <f t="shared" si="6"/>
        <v>#DIV/0!</v>
      </c>
      <c r="K264" s="18"/>
      <c r="L264" s="18"/>
      <c r="M264" s="17"/>
    </row>
    <row r="265" spans="1:13">
      <c r="A265">
        <v>258</v>
      </c>
      <c r="B265" s="17"/>
      <c r="C265" s="17"/>
      <c r="D265" s="17"/>
      <c r="E265" s="28"/>
      <c r="F265" s="28"/>
      <c r="G265" s="19"/>
      <c r="H265" s="33"/>
      <c r="I265" s="30"/>
      <c r="J265" s="43" t="e">
        <f t="shared" si="6"/>
        <v>#DIV/0!</v>
      </c>
      <c r="K265" s="18"/>
      <c r="L265" s="18"/>
      <c r="M265" s="17"/>
    </row>
    <row r="266" spans="1:13">
      <c r="A266">
        <v>259</v>
      </c>
      <c r="B266" s="17"/>
      <c r="C266" s="17"/>
      <c r="D266" s="17"/>
      <c r="E266" s="28"/>
      <c r="F266" s="28"/>
      <c r="G266" s="19"/>
      <c r="H266" s="33"/>
      <c r="I266" s="30"/>
      <c r="J266" s="43" t="e">
        <f t="shared" si="6"/>
        <v>#DIV/0!</v>
      </c>
      <c r="K266" s="18"/>
      <c r="L266" s="18"/>
      <c r="M266" s="17"/>
    </row>
    <row r="267" spans="1:13">
      <c r="A267">
        <v>260</v>
      </c>
      <c r="B267" s="17"/>
      <c r="C267" s="17"/>
      <c r="D267" s="17"/>
      <c r="E267" s="28"/>
      <c r="F267" s="28"/>
      <c r="G267" s="19"/>
      <c r="H267" s="33"/>
      <c r="I267" s="30"/>
      <c r="J267" s="9" t="e">
        <f t="shared" si="6"/>
        <v>#DIV/0!</v>
      </c>
      <c r="K267" s="18"/>
      <c r="L267" s="18"/>
      <c r="M267" s="17"/>
    </row>
    <row r="268" spans="1:13">
      <c r="A268">
        <v>261</v>
      </c>
      <c r="B268" s="17"/>
      <c r="C268" s="17"/>
      <c r="D268" s="17"/>
      <c r="E268" s="28"/>
      <c r="F268" s="28"/>
      <c r="G268" s="19"/>
      <c r="H268" s="33"/>
      <c r="I268" s="30"/>
      <c r="J268" s="43" t="e">
        <f t="shared" si="6"/>
        <v>#DIV/0!</v>
      </c>
      <c r="K268" s="18"/>
      <c r="L268" s="18"/>
      <c r="M268" s="17"/>
    </row>
    <row r="269" spans="1:13">
      <c r="A269">
        <v>262</v>
      </c>
      <c r="B269" s="17"/>
      <c r="C269" s="17"/>
      <c r="D269" s="17"/>
      <c r="E269" s="28"/>
      <c r="F269" s="28"/>
      <c r="G269" s="19"/>
      <c r="H269" s="33"/>
      <c r="I269" s="30"/>
      <c r="J269" s="43" t="e">
        <f t="shared" si="6"/>
        <v>#DIV/0!</v>
      </c>
      <c r="K269" s="18"/>
      <c r="L269" s="18"/>
      <c r="M269" s="17"/>
    </row>
    <row r="270" spans="1:13">
      <c r="A270">
        <v>263</v>
      </c>
      <c r="B270" s="17"/>
      <c r="C270" s="17"/>
      <c r="D270" s="17"/>
      <c r="E270" s="28"/>
      <c r="F270" s="28"/>
      <c r="G270" s="19"/>
      <c r="H270" s="33"/>
      <c r="I270" s="30"/>
      <c r="J270" s="9" t="e">
        <f t="shared" si="6"/>
        <v>#DIV/0!</v>
      </c>
      <c r="K270" s="18"/>
      <c r="L270" s="18"/>
      <c r="M270" s="17"/>
    </row>
    <row r="271" spans="1:13">
      <c r="A271">
        <v>264</v>
      </c>
      <c r="B271" s="17"/>
      <c r="C271" s="17"/>
      <c r="D271" s="17"/>
      <c r="E271" s="28"/>
      <c r="F271" s="28"/>
      <c r="G271" s="19"/>
      <c r="H271" s="33"/>
      <c r="I271" s="30"/>
      <c r="J271" s="9" t="e">
        <f t="shared" si="6"/>
        <v>#DIV/0!</v>
      </c>
      <c r="K271" s="18"/>
      <c r="L271" s="18"/>
      <c r="M271" s="17"/>
    </row>
    <row r="272" spans="1:13">
      <c r="A272">
        <v>265</v>
      </c>
      <c r="B272" s="17"/>
      <c r="C272" s="17"/>
      <c r="D272" s="17"/>
      <c r="E272" s="28"/>
      <c r="F272" s="28"/>
      <c r="G272" s="19"/>
      <c r="H272" s="33"/>
      <c r="I272" s="30"/>
      <c r="J272" s="9" t="e">
        <f t="shared" si="6"/>
        <v>#DIV/0!</v>
      </c>
      <c r="K272" s="18"/>
      <c r="L272" s="18"/>
      <c r="M272" s="17"/>
    </row>
    <row r="273" spans="1:13">
      <c r="A273" s="42">
        <v>266</v>
      </c>
      <c r="B273" s="17"/>
      <c r="C273" s="17"/>
      <c r="D273" s="17"/>
      <c r="E273" s="28"/>
      <c r="F273" s="28"/>
      <c r="G273" s="19"/>
      <c r="H273" s="33"/>
      <c r="I273" s="30"/>
      <c r="J273" s="9" t="e">
        <f t="shared" si="6"/>
        <v>#DIV/0!</v>
      </c>
      <c r="K273" s="18"/>
      <c r="L273" s="18"/>
      <c r="M273" s="17"/>
    </row>
    <row r="274" spans="1:13">
      <c r="A274" s="42">
        <v>267</v>
      </c>
      <c r="B274" s="17"/>
      <c r="C274" s="17"/>
      <c r="D274" s="17"/>
      <c r="E274" s="28"/>
      <c r="F274" s="28"/>
      <c r="G274" s="19"/>
      <c r="H274" s="33"/>
      <c r="I274" s="30"/>
      <c r="J274" s="43" t="e">
        <f t="shared" si="6"/>
        <v>#DIV/0!</v>
      </c>
      <c r="K274" s="18"/>
      <c r="L274" s="18"/>
      <c r="M274" s="17"/>
    </row>
    <row r="275" spans="1:13">
      <c r="A275">
        <v>268</v>
      </c>
      <c r="B275" s="17"/>
      <c r="C275" s="17"/>
      <c r="D275" s="17"/>
      <c r="E275" s="28"/>
      <c r="F275" s="28"/>
      <c r="G275" s="19"/>
      <c r="H275" s="33"/>
      <c r="I275" s="30"/>
      <c r="J275" s="43" t="e">
        <f t="shared" si="6"/>
        <v>#DIV/0!</v>
      </c>
      <c r="K275" s="18"/>
      <c r="L275" s="18"/>
      <c r="M275" s="17"/>
    </row>
    <row r="276" spans="1:13">
      <c r="A276">
        <v>269</v>
      </c>
      <c r="B276" s="17"/>
      <c r="C276" s="17"/>
      <c r="D276" s="17"/>
      <c r="E276" s="28"/>
      <c r="F276" s="28"/>
      <c r="G276" s="19"/>
      <c r="H276" s="33"/>
      <c r="I276" s="30"/>
      <c r="J276" s="9" t="e">
        <f t="shared" si="6"/>
        <v>#DIV/0!</v>
      </c>
      <c r="K276" s="18"/>
      <c r="L276" s="18"/>
      <c r="M276" s="17"/>
    </row>
    <row r="277" spans="1:13">
      <c r="A277">
        <v>270</v>
      </c>
      <c r="B277" s="17"/>
      <c r="C277" s="17"/>
      <c r="D277" s="17"/>
      <c r="E277" s="28"/>
      <c r="F277" s="28"/>
      <c r="G277" s="19"/>
      <c r="H277" s="33"/>
      <c r="I277" s="30"/>
      <c r="J277" s="43" t="e">
        <f t="shared" si="6"/>
        <v>#DIV/0!</v>
      </c>
      <c r="K277" s="18"/>
      <c r="L277" s="18"/>
      <c r="M277" s="17"/>
    </row>
    <row r="278" spans="1:13">
      <c r="A278">
        <v>271</v>
      </c>
      <c r="B278" s="17"/>
      <c r="C278" s="17"/>
      <c r="D278" s="17"/>
      <c r="E278" s="28"/>
      <c r="F278" s="28"/>
      <c r="G278" s="19"/>
      <c r="H278" s="33"/>
      <c r="I278" s="30"/>
      <c r="J278" s="43" t="e">
        <f t="shared" si="6"/>
        <v>#DIV/0!</v>
      </c>
      <c r="K278" s="18"/>
      <c r="L278" s="18"/>
      <c r="M278" s="17"/>
    </row>
    <row r="279" spans="1:13">
      <c r="A279">
        <v>272</v>
      </c>
      <c r="B279" s="17"/>
      <c r="C279" s="17"/>
      <c r="D279" s="17"/>
      <c r="E279" s="28"/>
      <c r="F279" s="28"/>
      <c r="G279" s="19"/>
      <c r="H279" s="33"/>
      <c r="I279" s="30"/>
      <c r="J279" s="9" t="e">
        <f t="shared" si="6"/>
        <v>#DIV/0!</v>
      </c>
      <c r="K279" s="18"/>
      <c r="L279" s="18"/>
      <c r="M279" s="17"/>
    </row>
    <row r="280" spans="1:13">
      <c r="A280">
        <v>273</v>
      </c>
      <c r="B280" s="17"/>
      <c r="C280" s="17"/>
      <c r="D280" s="17"/>
      <c r="E280" s="28"/>
      <c r="F280" s="28"/>
      <c r="G280" s="19"/>
      <c r="H280" s="33"/>
      <c r="I280" s="30"/>
      <c r="J280" s="9" t="e">
        <f t="shared" si="6"/>
        <v>#DIV/0!</v>
      </c>
      <c r="K280" s="18"/>
      <c r="L280" s="18"/>
      <c r="M280" s="17"/>
    </row>
    <row r="281" spans="1:13">
      <c r="A281">
        <v>274</v>
      </c>
      <c r="B281" s="17"/>
      <c r="C281" s="17"/>
      <c r="D281" s="17"/>
      <c r="E281" s="28"/>
      <c r="F281" s="28"/>
      <c r="G281" s="19"/>
      <c r="H281" s="33"/>
      <c r="I281" s="30"/>
      <c r="J281" s="9" t="e">
        <f t="shared" si="6"/>
        <v>#DIV/0!</v>
      </c>
      <c r="K281" s="18"/>
      <c r="L281" s="18"/>
      <c r="M281" s="17"/>
    </row>
    <row r="282" spans="1:13">
      <c r="A282">
        <v>275</v>
      </c>
      <c r="B282" s="17"/>
      <c r="C282" s="17"/>
      <c r="D282" s="17"/>
      <c r="E282" s="28"/>
      <c r="F282" s="28"/>
      <c r="G282" s="19"/>
      <c r="H282" s="33"/>
      <c r="I282" s="30"/>
      <c r="J282" s="9" t="e">
        <f t="shared" si="6"/>
        <v>#DIV/0!</v>
      </c>
      <c r="K282" s="18"/>
      <c r="L282" s="18"/>
      <c r="M282" s="17"/>
    </row>
    <row r="283" spans="1:13">
      <c r="A283" s="42">
        <v>276</v>
      </c>
      <c r="B283" s="17"/>
      <c r="C283" s="17"/>
      <c r="D283" s="17"/>
      <c r="E283" s="28"/>
      <c r="F283" s="28"/>
      <c r="G283" s="19"/>
      <c r="H283" s="33"/>
      <c r="I283" s="30"/>
      <c r="J283" s="43" t="e">
        <f t="shared" si="6"/>
        <v>#DIV/0!</v>
      </c>
      <c r="K283" s="18"/>
      <c r="L283" s="18"/>
      <c r="M283" s="17"/>
    </row>
    <row r="284" spans="1:13">
      <c r="A284" s="42">
        <v>277</v>
      </c>
      <c r="B284" s="17"/>
      <c r="C284" s="17"/>
      <c r="D284" s="17"/>
      <c r="E284" s="28"/>
      <c r="F284" s="28"/>
      <c r="G284" s="19"/>
      <c r="H284" s="33"/>
      <c r="I284" s="30"/>
      <c r="J284" s="43" t="e">
        <f t="shared" si="6"/>
        <v>#DIV/0!</v>
      </c>
      <c r="K284" s="18"/>
      <c r="L284" s="18"/>
      <c r="M284" s="17"/>
    </row>
    <row r="285" spans="1:13">
      <c r="A285">
        <v>278</v>
      </c>
      <c r="B285" s="17"/>
      <c r="C285" s="17"/>
      <c r="D285" s="17"/>
      <c r="E285" s="28"/>
      <c r="F285" s="28"/>
      <c r="G285" s="19"/>
      <c r="H285" s="33"/>
      <c r="I285" s="30"/>
      <c r="J285" s="9" t="e">
        <f t="shared" si="6"/>
        <v>#DIV/0!</v>
      </c>
      <c r="K285" s="18"/>
      <c r="L285" s="18"/>
      <c r="M285" s="17"/>
    </row>
    <row r="286" spans="1:13">
      <c r="A286">
        <v>279</v>
      </c>
      <c r="B286" s="17"/>
      <c r="C286" s="17"/>
      <c r="D286" s="17"/>
      <c r="E286" s="28"/>
      <c r="F286" s="28"/>
      <c r="G286" s="19"/>
      <c r="H286" s="33"/>
      <c r="I286" s="30"/>
      <c r="J286" s="43" t="e">
        <f t="shared" si="6"/>
        <v>#DIV/0!</v>
      </c>
      <c r="K286" s="18"/>
      <c r="L286" s="18"/>
      <c r="M286" s="17"/>
    </row>
    <row r="287" spans="1:13">
      <c r="A287">
        <v>280</v>
      </c>
      <c r="B287" s="17"/>
      <c r="C287" s="17"/>
      <c r="D287" s="17"/>
      <c r="E287" s="28"/>
      <c r="F287" s="28"/>
      <c r="G287" s="19"/>
      <c r="H287" s="33"/>
      <c r="I287" s="30"/>
      <c r="J287" s="43" t="e">
        <f t="shared" si="6"/>
        <v>#DIV/0!</v>
      </c>
      <c r="K287" s="18"/>
      <c r="L287" s="18"/>
      <c r="M287" s="17"/>
    </row>
    <row r="288" spans="1:13">
      <c r="A288">
        <v>281</v>
      </c>
      <c r="B288" s="17"/>
      <c r="C288" s="17"/>
      <c r="D288" s="17"/>
      <c r="E288" s="28"/>
      <c r="F288" s="28"/>
      <c r="G288" s="19"/>
      <c r="H288" s="33"/>
      <c r="I288" s="30"/>
      <c r="J288" s="9" t="e">
        <f t="shared" si="6"/>
        <v>#DIV/0!</v>
      </c>
      <c r="K288" s="18"/>
      <c r="L288" s="18"/>
      <c r="M288" s="17"/>
    </row>
    <row r="289" spans="1:13">
      <c r="A289">
        <v>282</v>
      </c>
      <c r="B289" s="17"/>
      <c r="C289" s="17"/>
      <c r="D289" s="17"/>
      <c r="E289" s="28"/>
      <c r="F289" s="28"/>
      <c r="G289" s="19"/>
      <c r="H289" s="33"/>
      <c r="I289" s="30"/>
      <c r="J289" s="9" t="e">
        <f t="shared" si="6"/>
        <v>#DIV/0!</v>
      </c>
      <c r="K289" s="18"/>
      <c r="L289" s="18"/>
      <c r="M289" s="17"/>
    </row>
    <row r="290" spans="1:13">
      <c r="A290">
        <v>283</v>
      </c>
      <c r="B290" s="17"/>
      <c r="C290" s="17"/>
      <c r="D290" s="17"/>
      <c r="E290" s="28"/>
      <c r="F290" s="28"/>
      <c r="G290" s="19"/>
      <c r="H290" s="33"/>
      <c r="I290" s="30"/>
      <c r="J290" s="9" t="e">
        <f t="shared" si="6"/>
        <v>#DIV/0!</v>
      </c>
      <c r="K290" s="18"/>
      <c r="L290" s="18"/>
      <c r="M290" s="17"/>
    </row>
    <row r="291" spans="1:13">
      <c r="A291">
        <v>284</v>
      </c>
      <c r="B291" s="17"/>
      <c r="C291" s="17"/>
      <c r="D291" s="17"/>
      <c r="E291" s="28"/>
      <c r="F291" s="28"/>
      <c r="G291" s="19"/>
      <c r="H291" s="33"/>
      <c r="I291" s="30"/>
      <c r="J291" s="9" t="e">
        <f t="shared" si="6"/>
        <v>#DIV/0!</v>
      </c>
      <c r="K291" s="18"/>
      <c r="L291" s="18"/>
      <c r="M291" s="17"/>
    </row>
    <row r="292" spans="1:13">
      <c r="A292">
        <v>285</v>
      </c>
      <c r="B292" s="17"/>
      <c r="C292" s="17"/>
      <c r="D292" s="17"/>
      <c r="E292" s="28"/>
      <c r="F292" s="28"/>
      <c r="G292" s="19"/>
      <c r="H292" s="33"/>
      <c r="I292" s="30"/>
      <c r="J292" s="43" t="e">
        <f t="shared" si="6"/>
        <v>#DIV/0!</v>
      </c>
      <c r="K292" s="18"/>
      <c r="L292" s="18"/>
      <c r="M292" s="17"/>
    </row>
    <row r="293" spans="1:13">
      <c r="A293" s="42">
        <v>286</v>
      </c>
      <c r="B293" s="17"/>
      <c r="C293" s="17"/>
      <c r="D293" s="17"/>
      <c r="E293" s="28"/>
      <c r="F293" s="28"/>
      <c r="G293" s="19"/>
      <c r="H293" s="33"/>
      <c r="I293" s="30"/>
      <c r="J293" s="43" t="e">
        <f t="shared" si="6"/>
        <v>#DIV/0!</v>
      </c>
      <c r="K293" s="18"/>
      <c r="L293" s="18"/>
      <c r="M293" s="17"/>
    </row>
    <row r="294" spans="1:13">
      <c r="A294" s="42">
        <v>287</v>
      </c>
      <c r="B294" s="17"/>
      <c r="C294" s="17"/>
      <c r="D294" s="17"/>
      <c r="E294" s="28"/>
      <c r="F294" s="28"/>
      <c r="G294" s="19"/>
      <c r="H294" s="33"/>
      <c r="I294" s="30"/>
      <c r="J294" s="9" t="e">
        <f t="shared" si="6"/>
        <v>#DIV/0!</v>
      </c>
      <c r="K294" s="18"/>
      <c r="L294" s="18"/>
      <c r="M294" s="17"/>
    </row>
    <row r="295" spans="1:13">
      <c r="A295">
        <v>288</v>
      </c>
      <c r="B295" s="17"/>
      <c r="C295" s="17"/>
      <c r="D295" s="17"/>
      <c r="E295" s="28"/>
      <c r="F295" s="28"/>
      <c r="G295" s="19"/>
      <c r="H295" s="33"/>
      <c r="I295" s="30"/>
      <c r="J295" s="43" t="e">
        <f t="shared" si="6"/>
        <v>#DIV/0!</v>
      </c>
      <c r="K295" s="18"/>
      <c r="L295" s="18"/>
      <c r="M295" s="17"/>
    </row>
    <row r="296" spans="1:13">
      <c r="A296">
        <v>289</v>
      </c>
      <c r="B296" s="17"/>
      <c r="C296" s="17"/>
      <c r="D296" s="17"/>
      <c r="E296" s="28"/>
      <c r="F296" s="28"/>
      <c r="G296" s="19"/>
      <c r="H296" s="33"/>
      <c r="I296" s="30"/>
      <c r="J296" s="43" t="e">
        <f t="shared" si="6"/>
        <v>#DIV/0!</v>
      </c>
      <c r="K296" s="18"/>
      <c r="L296" s="18"/>
      <c r="M296" s="17"/>
    </row>
    <row r="297" spans="1:13">
      <c r="A297">
        <v>290</v>
      </c>
      <c r="B297" s="17"/>
      <c r="C297" s="17"/>
      <c r="D297" s="17"/>
      <c r="E297" s="28"/>
      <c r="F297" s="28"/>
      <c r="G297" s="19"/>
      <c r="H297" s="33"/>
      <c r="I297" s="30"/>
      <c r="J297" s="9" t="e">
        <f t="shared" si="6"/>
        <v>#DIV/0!</v>
      </c>
      <c r="K297" s="18"/>
      <c r="L297" s="18"/>
      <c r="M297" s="17"/>
    </row>
    <row r="298" spans="1:13">
      <c r="A298">
        <v>291</v>
      </c>
      <c r="B298" s="17"/>
      <c r="C298" s="17"/>
      <c r="D298" s="17"/>
      <c r="E298" s="28"/>
      <c r="F298" s="28"/>
      <c r="G298" s="19"/>
      <c r="H298" s="33"/>
      <c r="I298" s="30"/>
      <c r="J298" s="9" t="e">
        <f t="shared" si="6"/>
        <v>#DIV/0!</v>
      </c>
      <c r="K298" s="18"/>
      <c r="L298" s="18"/>
      <c r="M298" s="17"/>
    </row>
    <row r="299" spans="1:13">
      <c r="A299">
        <v>292</v>
      </c>
      <c r="B299" s="17"/>
      <c r="C299" s="17"/>
      <c r="D299" s="17"/>
      <c r="E299" s="28"/>
      <c r="F299" s="28"/>
      <c r="G299" s="19"/>
      <c r="H299" s="33"/>
      <c r="I299" s="30"/>
      <c r="J299" s="9" t="e">
        <f t="shared" si="6"/>
        <v>#DIV/0!</v>
      </c>
      <c r="K299" s="18"/>
      <c r="L299" s="18"/>
      <c r="M299" s="17"/>
    </row>
    <row r="300" spans="1:13">
      <c r="A300">
        <v>293</v>
      </c>
      <c r="B300" s="17"/>
      <c r="C300" s="17"/>
      <c r="D300" s="17"/>
      <c r="E300" s="28"/>
      <c r="F300" s="28"/>
      <c r="G300" s="19"/>
      <c r="H300" s="33"/>
      <c r="I300" s="30"/>
      <c r="J300" s="9" t="e">
        <f t="shared" si="6"/>
        <v>#DIV/0!</v>
      </c>
      <c r="K300" s="18"/>
      <c r="L300" s="18"/>
      <c r="M300" s="17"/>
    </row>
    <row r="301" spans="1:13">
      <c r="A301">
        <v>294</v>
      </c>
      <c r="B301" s="17"/>
      <c r="C301" s="17"/>
      <c r="D301" s="17"/>
      <c r="E301" s="28"/>
      <c r="F301" s="28"/>
      <c r="G301" s="19"/>
      <c r="H301" s="33"/>
      <c r="I301" s="30"/>
      <c r="J301" s="43" t="e">
        <f t="shared" si="6"/>
        <v>#DIV/0!</v>
      </c>
      <c r="K301" s="18"/>
      <c r="L301" s="18"/>
      <c r="M301" s="17"/>
    </row>
    <row r="302" spans="1:13">
      <c r="A302">
        <v>295</v>
      </c>
      <c r="B302" s="17"/>
      <c r="C302" s="17"/>
      <c r="D302" s="17"/>
      <c r="E302" s="28"/>
      <c r="F302" s="28"/>
      <c r="G302" s="19"/>
      <c r="H302" s="33"/>
      <c r="I302" s="30"/>
      <c r="J302" s="43" t="e">
        <f t="shared" si="6"/>
        <v>#DIV/0!</v>
      </c>
      <c r="K302" s="18"/>
      <c r="L302" s="18"/>
      <c r="M302" s="17"/>
    </row>
    <row r="303" spans="1:13">
      <c r="A303" s="42">
        <v>296</v>
      </c>
      <c r="B303" s="17"/>
      <c r="C303" s="17"/>
      <c r="D303" s="17"/>
      <c r="E303" s="28"/>
      <c r="F303" s="28"/>
      <c r="G303" s="19"/>
      <c r="H303" s="33"/>
      <c r="I303" s="30"/>
      <c r="J303" s="9" t="e">
        <f t="shared" si="6"/>
        <v>#DIV/0!</v>
      </c>
      <c r="K303" s="18"/>
      <c r="L303" s="18"/>
      <c r="M303" s="17"/>
    </row>
    <row r="304" spans="1:13">
      <c r="A304" s="42">
        <v>297</v>
      </c>
      <c r="B304" s="17"/>
      <c r="C304" s="17"/>
      <c r="D304" s="17"/>
      <c r="E304" s="28"/>
      <c r="F304" s="28"/>
      <c r="G304" s="19"/>
      <c r="H304" s="33"/>
      <c r="I304" s="30"/>
      <c r="J304" s="43" t="e">
        <f t="shared" si="6"/>
        <v>#DIV/0!</v>
      </c>
      <c r="K304" s="18"/>
      <c r="L304" s="18"/>
      <c r="M304" s="17"/>
    </row>
    <row r="305" spans="1:13">
      <c r="A305">
        <v>298</v>
      </c>
      <c r="B305" s="17"/>
      <c r="C305" s="17"/>
      <c r="D305" s="17"/>
      <c r="E305" s="28"/>
      <c r="F305" s="28"/>
      <c r="G305" s="19"/>
      <c r="H305" s="33"/>
      <c r="I305" s="30"/>
      <c r="J305" s="43" t="e">
        <f t="shared" si="6"/>
        <v>#DIV/0!</v>
      </c>
      <c r="K305" s="18"/>
      <c r="L305" s="18"/>
      <c r="M305" s="17"/>
    </row>
    <row r="306" spans="1:13">
      <c r="A306">
        <v>299</v>
      </c>
      <c r="B306" s="17"/>
      <c r="C306" s="17"/>
      <c r="D306" s="17"/>
      <c r="E306" s="28"/>
      <c r="F306" s="28"/>
      <c r="G306" s="19"/>
      <c r="H306" s="33"/>
      <c r="I306" s="30"/>
      <c r="J306" s="9" t="e">
        <f t="shared" si="6"/>
        <v>#DIV/0!</v>
      </c>
      <c r="K306" s="18"/>
      <c r="L306" s="18"/>
      <c r="M306" s="17"/>
    </row>
    <row r="307" spans="1:13">
      <c r="A307">
        <v>300</v>
      </c>
      <c r="B307" s="17"/>
      <c r="C307" s="17"/>
      <c r="D307" s="17"/>
      <c r="E307" s="28"/>
      <c r="F307" s="28"/>
      <c r="G307" s="19"/>
      <c r="H307" s="33"/>
      <c r="I307" s="30"/>
      <c r="J307" s="9" t="e">
        <f t="shared" si="6"/>
        <v>#DIV/0!</v>
      </c>
      <c r="K307" s="18"/>
      <c r="L307" s="18"/>
      <c r="M307" s="17"/>
    </row>
    <row r="308" spans="1:13">
      <c r="A308">
        <v>301</v>
      </c>
      <c r="B308" s="17"/>
      <c r="C308" s="17"/>
      <c r="D308" s="17"/>
      <c r="E308" s="28"/>
      <c r="F308" s="28"/>
      <c r="G308" s="19"/>
      <c r="H308" s="33"/>
      <c r="I308" s="30"/>
      <c r="J308" s="9" t="e">
        <f t="shared" si="6"/>
        <v>#DIV/0!</v>
      </c>
      <c r="K308" s="18"/>
      <c r="L308" s="18"/>
      <c r="M308" s="17"/>
    </row>
    <row r="309" spans="1:13">
      <c r="A309">
        <v>302</v>
      </c>
      <c r="B309" s="17"/>
      <c r="C309" s="17"/>
      <c r="D309" s="17"/>
      <c r="E309" s="28"/>
      <c r="F309" s="28"/>
      <c r="G309" s="19"/>
      <c r="H309" s="33"/>
      <c r="I309" s="30"/>
      <c r="J309" s="9" t="e">
        <f t="shared" si="6"/>
        <v>#DIV/0!</v>
      </c>
      <c r="K309" s="18"/>
      <c r="L309" s="18"/>
      <c r="M309" s="17"/>
    </row>
    <row r="310" spans="1:13">
      <c r="A310">
        <v>303</v>
      </c>
      <c r="B310" s="17"/>
      <c r="C310" s="17"/>
      <c r="D310" s="17"/>
      <c r="E310" s="28"/>
      <c r="F310" s="28"/>
      <c r="G310" s="19"/>
      <c r="H310" s="33"/>
      <c r="I310" s="30"/>
      <c r="J310" s="43" t="e">
        <f t="shared" si="6"/>
        <v>#DIV/0!</v>
      </c>
      <c r="K310" s="18"/>
      <c r="L310" s="18"/>
      <c r="M310" s="17"/>
    </row>
    <row r="311" spans="1:13">
      <c r="A311">
        <v>304</v>
      </c>
      <c r="B311" s="17"/>
      <c r="C311" s="17"/>
      <c r="D311" s="17"/>
      <c r="E311" s="28"/>
      <c r="F311" s="28"/>
      <c r="G311" s="19"/>
      <c r="H311" s="33"/>
      <c r="I311" s="30"/>
      <c r="J311" s="43" t="e">
        <f t="shared" si="6"/>
        <v>#DIV/0!</v>
      </c>
      <c r="K311" s="18"/>
      <c r="L311" s="18"/>
      <c r="M311" s="17"/>
    </row>
    <row r="312" spans="1:13">
      <c r="A312">
        <v>305</v>
      </c>
      <c r="B312" s="17"/>
      <c r="C312" s="17"/>
      <c r="D312" s="17"/>
      <c r="E312" s="28"/>
      <c r="F312" s="28"/>
      <c r="G312" s="19"/>
      <c r="H312" s="33"/>
      <c r="I312" s="30"/>
      <c r="J312" s="9" t="e">
        <f t="shared" si="6"/>
        <v>#DIV/0!</v>
      </c>
      <c r="K312" s="18"/>
      <c r="L312" s="18"/>
      <c r="M312" s="17"/>
    </row>
    <row r="313" spans="1:13">
      <c r="A313" s="42">
        <v>306</v>
      </c>
      <c r="B313" s="17"/>
      <c r="C313" s="17"/>
      <c r="D313" s="17"/>
      <c r="E313" s="28"/>
      <c r="F313" s="28"/>
      <c r="G313" s="19"/>
      <c r="H313" s="33"/>
      <c r="I313" s="30"/>
      <c r="J313" s="43" t="e">
        <f t="shared" si="6"/>
        <v>#DIV/0!</v>
      </c>
      <c r="K313" s="18"/>
      <c r="L313" s="18"/>
      <c r="M313" s="17"/>
    </row>
    <row r="314" spans="1:13">
      <c r="A314" s="42">
        <v>307</v>
      </c>
      <c r="B314" s="17"/>
      <c r="C314" s="17"/>
      <c r="D314" s="17"/>
      <c r="E314" s="28"/>
      <c r="F314" s="28"/>
      <c r="G314" s="19"/>
      <c r="H314" s="33"/>
      <c r="I314" s="30"/>
      <c r="J314" s="43" t="e">
        <f t="shared" si="6"/>
        <v>#DIV/0!</v>
      </c>
      <c r="K314" s="18"/>
      <c r="L314" s="18"/>
      <c r="M314" s="17"/>
    </row>
    <row r="315" spans="1:13">
      <c r="A315">
        <v>308</v>
      </c>
      <c r="B315" s="17"/>
      <c r="C315" s="17"/>
      <c r="D315" s="17"/>
      <c r="E315" s="28"/>
      <c r="F315" s="28"/>
      <c r="G315" s="19"/>
      <c r="H315" s="33"/>
      <c r="I315" s="30"/>
      <c r="J315" s="9" t="e">
        <f t="shared" si="6"/>
        <v>#DIV/0!</v>
      </c>
      <c r="K315" s="18"/>
      <c r="L315" s="18"/>
      <c r="M315" s="17"/>
    </row>
    <row r="316" spans="1:13">
      <c r="A316">
        <v>309</v>
      </c>
      <c r="B316" s="17"/>
      <c r="C316" s="17"/>
      <c r="D316" s="17"/>
      <c r="E316" s="28"/>
      <c r="F316" s="28"/>
      <c r="G316" s="19"/>
      <c r="H316" s="33"/>
      <c r="I316" s="30"/>
      <c r="J316" s="9" t="e">
        <f t="shared" si="6"/>
        <v>#DIV/0!</v>
      </c>
      <c r="K316" s="18"/>
      <c r="L316" s="18"/>
      <c r="M316" s="17"/>
    </row>
    <row r="317" spans="1:13">
      <c r="A317">
        <v>310</v>
      </c>
      <c r="B317" s="17"/>
      <c r="C317" s="17"/>
      <c r="D317" s="17"/>
      <c r="E317" s="28"/>
      <c r="F317" s="28"/>
      <c r="G317" s="19"/>
      <c r="H317" s="33"/>
      <c r="I317" s="30"/>
      <c r="J317" s="9" t="e">
        <f t="shared" si="6"/>
        <v>#DIV/0!</v>
      </c>
      <c r="K317" s="18"/>
      <c r="L317" s="18"/>
      <c r="M317" s="17"/>
    </row>
    <row r="318" spans="1:13">
      <c r="A318">
        <v>311</v>
      </c>
      <c r="B318" s="17"/>
      <c r="C318" s="17"/>
      <c r="D318" s="17"/>
      <c r="E318" s="28"/>
      <c r="F318" s="28"/>
      <c r="G318" s="19"/>
      <c r="H318" s="33"/>
      <c r="I318" s="30"/>
      <c r="J318" s="9" t="e">
        <f t="shared" si="6"/>
        <v>#DIV/0!</v>
      </c>
      <c r="K318" s="18"/>
      <c r="L318" s="18"/>
      <c r="M318" s="17"/>
    </row>
    <row r="319" spans="1:13">
      <c r="A319">
        <v>312</v>
      </c>
      <c r="B319" s="17"/>
      <c r="C319" s="17"/>
      <c r="D319" s="17"/>
      <c r="E319" s="28"/>
      <c r="F319" s="28"/>
      <c r="G319" s="19"/>
      <c r="H319" s="33"/>
      <c r="I319" s="30"/>
      <c r="J319" s="43" t="e">
        <f t="shared" si="6"/>
        <v>#DIV/0!</v>
      </c>
      <c r="K319" s="18"/>
      <c r="L319" s="18"/>
      <c r="M319" s="17"/>
    </row>
    <row r="320" spans="1:13">
      <c r="A320">
        <v>313</v>
      </c>
      <c r="B320" s="17"/>
      <c r="C320" s="17"/>
      <c r="D320" s="17"/>
      <c r="E320" s="28"/>
      <c r="F320" s="28"/>
      <c r="G320" s="19"/>
      <c r="H320" s="33"/>
      <c r="I320" s="30"/>
      <c r="J320" s="43" t="e">
        <f t="shared" si="6"/>
        <v>#DIV/0!</v>
      </c>
      <c r="K320" s="18"/>
      <c r="L320" s="18"/>
      <c r="M320" s="17"/>
    </row>
    <row r="321" spans="1:13">
      <c r="A321">
        <v>314</v>
      </c>
      <c r="B321" s="17"/>
      <c r="C321" s="17"/>
      <c r="D321" s="17"/>
      <c r="E321" s="28"/>
      <c r="F321" s="28"/>
      <c r="G321" s="19"/>
      <c r="H321" s="33"/>
      <c r="I321" s="30"/>
      <c r="J321" s="9" t="e">
        <f t="shared" si="6"/>
        <v>#DIV/0!</v>
      </c>
      <c r="K321" s="18"/>
      <c r="L321" s="18"/>
      <c r="M321" s="17"/>
    </row>
    <row r="322" spans="1:13">
      <c r="A322">
        <v>315</v>
      </c>
      <c r="B322" s="17"/>
      <c r="C322" s="17"/>
      <c r="D322" s="17"/>
      <c r="E322" s="28"/>
      <c r="F322" s="28"/>
      <c r="G322" s="19"/>
      <c r="H322" s="33"/>
      <c r="I322" s="30"/>
      <c r="J322" s="43" t="e">
        <f t="shared" si="6"/>
        <v>#DIV/0!</v>
      </c>
      <c r="K322" s="18"/>
      <c r="L322" s="18"/>
      <c r="M322" s="17"/>
    </row>
    <row r="323" spans="1:13">
      <c r="A323" s="42">
        <v>316</v>
      </c>
      <c r="B323" s="17"/>
      <c r="C323" s="17"/>
      <c r="D323" s="17"/>
      <c r="E323" s="28"/>
      <c r="F323" s="28"/>
      <c r="G323" s="19"/>
      <c r="H323" s="33"/>
      <c r="I323" s="30"/>
      <c r="J323" s="43" t="e">
        <f t="shared" si="6"/>
        <v>#DIV/0!</v>
      </c>
      <c r="K323" s="18"/>
      <c r="L323" s="18"/>
      <c r="M323" s="17"/>
    </row>
    <row r="324" spans="1:13">
      <c r="A324" s="42">
        <v>317</v>
      </c>
      <c r="B324" s="17"/>
      <c r="C324" s="17"/>
      <c r="D324" s="17"/>
      <c r="E324" s="28"/>
      <c r="F324" s="28"/>
      <c r="G324" s="19"/>
      <c r="H324" s="33"/>
      <c r="I324" s="30"/>
      <c r="J324" s="9" t="e">
        <f t="shared" si="6"/>
        <v>#DIV/0!</v>
      </c>
      <c r="K324" s="18"/>
      <c r="L324" s="18"/>
      <c r="M324" s="17"/>
    </row>
    <row r="325" spans="1:13">
      <c r="A325">
        <v>318</v>
      </c>
      <c r="B325" s="17"/>
      <c r="C325" s="17"/>
      <c r="D325" s="17"/>
      <c r="E325" s="28"/>
      <c r="F325" s="28"/>
      <c r="G325" s="19"/>
      <c r="H325" s="33"/>
      <c r="I325" s="30"/>
      <c r="J325" s="9" t="e">
        <f t="shared" si="6"/>
        <v>#DIV/0!</v>
      </c>
      <c r="K325" s="18"/>
      <c r="L325" s="18"/>
      <c r="M325" s="17"/>
    </row>
    <row r="326" spans="1:13">
      <c r="A326">
        <v>319</v>
      </c>
      <c r="B326" s="17"/>
      <c r="C326" s="17"/>
      <c r="D326" s="17"/>
      <c r="E326" s="28"/>
      <c r="F326" s="28"/>
      <c r="G326" s="19"/>
      <c r="H326" s="33"/>
      <c r="I326" s="30"/>
      <c r="J326" s="9" t="e">
        <f t="shared" si="6"/>
        <v>#DIV/0!</v>
      </c>
      <c r="K326" s="18"/>
      <c r="L326" s="18"/>
      <c r="M326" s="17"/>
    </row>
    <row r="327" spans="1:13">
      <c r="A327">
        <v>320</v>
      </c>
      <c r="B327" s="17"/>
      <c r="C327" s="17"/>
      <c r="D327" s="17"/>
      <c r="E327" s="28"/>
      <c r="F327" s="28"/>
      <c r="G327" s="19"/>
      <c r="H327" s="33"/>
      <c r="I327" s="30"/>
      <c r="J327" s="9" t="e">
        <f t="shared" ref="J327:J357" si="7">H327/I327</f>
        <v>#DIV/0!</v>
      </c>
      <c r="K327" s="18"/>
      <c r="L327" s="18"/>
      <c r="M327" s="17"/>
    </row>
    <row r="328" spans="1:13">
      <c r="A328">
        <v>321</v>
      </c>
      <c r="B328" s="17"/>
      <c r="C328" s="17"/>
      <c r="D328" s="17"/>
      <c r="E328" s="28"/>
      <c r="F328" s="28"/>
      <c r="G328" s="19"/>
      <c r="H328" s="33"/>
      <c r="I328" s="30"/>
      <c r="J328" s="43" t="e">
        <f t="shared" si="7"/>
        <v>#DIV/0!</v>
      </c>
      <c r="K328" s="18"/>
      <c r="L328" s="18"/>
      <c r="M328" s="17"/>
    </row>
    <row r="329" spans="1:13">
      <c r="A329">
        <v>322</v>
      </c>
      <c r="B329" s="17"/>
      <c r="C329" s="17"/>
      <c r="D329" s="17"/>
      <c r="E329" s="28"/>
      <c r="F329" s="28"/>
      <c r="G329" s="19"/>
      <c r="H329" s="33"/>
      <c r="I329" s="30"/>
      <c r="J329" s="43" t="e">
        <f t="shared" si="7"/>
        <v>#DIV/0!</v>
      </c>
      <c r="K329" s="18"/>
      <c r="L329" s="18"/>
      <c r="M329" s="17"/>
    </row>
    <row r="330" spans="1:13">
      <c r="A330">
        <v>323</v>
      </c>
      <c r="B330" s="17"/>
      <c r="C330" s="17"/>
      <c r="D330" s="17"/>
      <c r="E330" s="28"/>
      <c r="F330" s="28"/>
      <c r="G330" s="19"/>
      <c r="H330" s="33"/>
      <c r="I330" s="30"/>
      <c r="J330" s="9" t="e">
        <f t="shared" si="7"/>
        <v>#DIV/0!</v>
      </c>
      <c r="K330" s="18"/>
      <c r="L330" s="18"/>
      <c r="M330" s="17"/>
    </row>
    <row r="331" spans="1:13">
      <c r="A331">
        <v>324</v>
      </c>
      <c r="B331" s="17"/>
      <c r="C331" s="17"/>
      <c r="D331" s="17"/>
      <c r="E331" s="28"/>
      <c r="F331" s="28"/>
      <c r="G331" s="19"/>
      <c r="H331" s="33"/>
      <c r="I331" s="30"/>
      <c r="J331" s="43" t="e">
        <f t="shared" si="7"/>
        <v>#DIV/0!</v>
      </c>
      <c r="K331" s="18"/>
      <c r="L331" s="18"/>
      <c r="M331" s="17"/>
    </row>
    <row r="332" spans="1:13">
      <c r="A332">
        <v>325</v>
      </c>
      <c r="B332" s="17"/>
      <c r="C332" s="17"/>
      <c r="D332" s="17"/>
      <c r="E332" s="28"/>
      <c r="F332" s="28"/>
      <c r="G332" s="19"/>
      <c r="H332" s="33"/>
      <c r="I332" s="30"/>
      <c r="J332" s="43" t="e">
        <f t="shared" si="7"/>
        <v>#DIV/0!</v>
      </c>
      <c r="K332" s="18"/>
      <c r="L332" s="18"/>
      <c r="M332" s="17"/>
    </row>
    <row r="333" spans="1:13">
      <c r="A333" s="42">
        <v>326</v>
      </c>
      <c r="B333" s="17"/>
      <c r="C333" s="17"/>
      <c r="D333" s="17"/>
      <c r="E333" s="28"/>
      <c r="F333" s="28"/>
      <c r="G333" s="19"/>
      <c r="H333" s="33"/>
      <c r="I333" s="30"/>
      <c r="J333" s="9" t="e">
        <f t="shared" si="7"/>
        <v>#DIV/0!</v>
      </c>
      <c r="K333" s="18"/>
      <c r="L333" s="18"/>
      <c r="M333" s="17"/>
    </row>
    <row r="334" spans="1:13">
      <c r="A334" s="42">
        <v>327</v>
      </c>
      <c r="B334" s="17"/>
      <c r="C334" s="17"/>
      <c r="D334" s="17"/>
      <c r="E334" s="28"/>
      <c r="F334" s="28"/>
      <c r="G334" s="19"/>
      <c r="H334" s="33"/>
      <c r="I334" s="30"/>
      <c r="J334" s="9" t="e">
        <f t="shared" si="7"/>
        <v>#DIV/0!</v>
      </c>
      <c r="K334" s="18"/>
      <c r="L334" s="18"/>
      <c r="M334" s="17"/>
    </row>
    <row r="335" spans="1:13">
      <c r="A335">
        <v>328</v>
      </c>
      <c r="B335" s="17"/>
      <c r="C335" s="17"/>
      <c r="D335" s="17"/>
      <c r="E335" s="28"/>
      <c r="F335" s="28"/>
      <c r="G335" s="19"/>
      <c r="H335" s="33"/>
      <c r="I335" s="30"/>
      <c r="J335" s="9" t="e">
        <f t="shared" si="7"/>
        <v>#DIV/0!</v>
      </c>
      <c r="K335" s="18"/>
      <c r="L335" s="18"/>
      <c r="M335" s="17"/>
    </row>
    <row r="336" spans="1:13">
      <c r="A336">
        <v>329</v>
      </c>
      <c r="B336" s="17"/>
      <c r="C336" s="17"/>
      <c r="D336" s="17"/>
      <c r="E336" s="28"/>
      <c r="F336" s="28"/>
      <c r="G336" s="19"/>
      <c r="H336" s="33"/>
      <c r="I336" s="30"/>
      <c r="J336" s="9" t="e">
        <f t="shared" si="7"/>
        <v>#DIV/0!</v>
      </c>
      <c r="K336" s="18"/>
      <c r="L336" s="18"/>
      <c r="M336" s="17"/>
    </row>
    <row r="337" spans="1:13">
      <c r="A337">
        <v>330</v>
      </c>
      <c r="B337" s="17"/>
      <c r="C337" s="17"/>
      <c r="D337" s="17"/>
      <c r="E337" s="28"/>
      <c r="F337" s="28"/>
      <c r="G337" s="19"/>
      <c r="H337" s="33"/>
      <c r="I337" s="30"/>
      <c r="J337" s="43" t="e">
        <f t="shared" si="7"/>
        <v>#DIV/0!</v>
      </c>
      <c r="K337" s="18"/>
      <c r="L337" s="18"/>
      <c r="M337" s="17"/>
    </row>
    <row r="338" spans="1:13">
      <c r="A338">
        <v>331</v>
      </c>
      <c r="B338" s="17"/>
      <c r="C338" s="17"/>
      <c r="D338" s="17"/>
      <c r="E338" s="28"/>
      <c r="F338" s="28"/>
      <c r="G338" s="19"/>
      <c r="H338" s="33"/>
      <c r="I338" s="30"/>
      <c r="J338" s="43" t="e">
        <f t="shared" si="7"/>
        <v>#DIV/0!</v>
      </c>
      <c r="K338" s="18"/>
      <c r="L338" s="18"/>
      <c r="M338" s="17"/>
    </row>
    <row r="339" spans="1:13">
      <c r="A339">
        <v>332</v>
      </c>
      <c r="B339" s="17"/>
      <c r="C339" s="17"/>
      <c r="D339" s="17"/>
      <c r="E339" s="28"/>
      <c r="F339" s="28"/>
      <c r="G339" s="19"/>
      <c r="H339" s="33"/>
      <c r="I339" s="30"/>
      <c r="J339" s="9" t="e">
        <f t="shared" si="7"/>
        <v>#DIV/0!</v>
      </c>
      <c r="K339" s="18"/>
      <c r="L339" s="18"/>
      <c r="M339" s="17"/>
    </row>
    <row r="340" spans="1:13">
      <c r="A340">
        <v>333</v>
      </c>
      <c r="B340" s="17"/>
      <c r="C340" s="17"/>
      <c r="D340" s="17"/>
      <c r="E340" s="28"/>
      <c r="F340" s="28"/>
      <c r="G340" s="19"/>
      <c r="H340" s="33"/>
      <c r="I340" s="30"/>
      <c r="J340" s="43" t="e">
        <f t="shared" si="7"/>
        <v>#DIV/0!</v>
      </c>
      <c r="K340" s="18"/>
      <c r="L340" s="18"/>
      <c r="M340" s="17"/>
    </row>
    <row r="341" spans="1:13">
      <c r="A341">
        <v>334</v>
      </c>
      <c r="B341" s="17"/>
      <c r="C341" s="17"/>
      <c r="D341" s="17"/>
      <c r="E341" s="28"/>
      <c r="F341" s="28"/>
      <c r="G341" s="19"/>
      <c r="H341" s="33"/>
      <c r="I341" s="30"/>
      <c r="J341" s="43" t="e">
        <f t="shared" si="7"/>
        <v>#DIV/0!</v>
      </c>
      <c r="K341" s="18"/>
      <c r="L341" s="18"/>
      <c r="M341" s="17"/>
    </row>
    <row r="342" spans="1:13">
      <c r="A342">
        <v>335</v>
      </c>
      <c r="B342" s="17"/>
      <c r="C342" s="17"/>
      <c r="D342" s="17"/>
      <c r="E342" s="28"/>
      <c r="F342" s="28"/>
      <c r="G342" s="19"/>
      <c r="H342" s="33"/>
      <c r="I342" s="30"/>
      <c r="J342" s="9" t="e">
        <f t="shared" si="7"/>
        <v>#DIV/0!</v>
      </c>
      <c r="K342" s="18"/>
      <c r="L342" s="18"/>
      <c r="M342" s="17"/>
    </row>
    <row r="343" spans="1:13">
      <c r="A343" s="42">
        <v>336</v>
      </c>
      <c r="B343" s="17"/>
      <c r="C343" s="17"/>
      <c r="D343" s="17"/>
      <c r="E343" s="28"/>
      <c r="F343" s="28"/>
      <c r="G343" s="19"/>
      <c r="H343" s="33"/>
      <c r="I343" s="30"/>
      <c r="J343" s="9" t="e">
        <f t="shared" si="7"/>
        <v>#DIV/0!</v>
      </c>
      <c r="K343" s="18"/>
      <c r="L343" s="18"/>
      <c r="M343" s="17"/>
    </row>
    <row r="344" spans="1:13">
      <c r="A344" s="42">
        <v>337</v>
      </c>
      <c r="B344" s="17"/>
      <c r="C344" s="17"/>
      <c r="D344" s="17"/>
      <c r="E344" s="28"/>
      <c r="F344" s="28"/>
      <c r="G344" s="19"/>
      <c r="H344" s="33"/>
      <c r="I344" s="30"/>
      <c r="J344" s="9" t="e">
        <f t="shared" si="7"/>
        <v>#DIV/0!</v>
      </c>
      <c r="K344" s="18"/>
      <c r="L344" s="18"/>
      <c r="M344" s="17"/>
    </row>
    <row r="345" spans="1:13">
      <c r="A345">
        <v>338</v>
      </c>
      <c r="B345" s="17"/>
      <c r="C345" s="17"/>
      <c r="D345" s="17"/>
      <c r="E345" s="28"/>
      <c r="F345" s="28"/>
      <c r="G345" s="19"/>
      <c r="H345" s="33"/>
      <c r="I345" s="30"/>
      <c r="J345" s="9" t="e">
        <f t="shared" si="7"/>
        <v>#DIV/0!</v>
      </c>
      <c r="K345" s="18"/>
      <c r="L345" s="18"/>
      <c r="M345" s="17"/>
    </row>
    <row r="346" spans="1:13">
      <c r="A346">
        <v>339</v>
      </c>
      <c r="B346" s="17"/>
      <c r="C346" s="17"/>
      <c r="D346" s="17"/>
      <c r="E346" s="28"/>
      <c r="F346" s="28"/>
      <c r="G346" s="19"/>
      <c r="H346" s="33"/>
      <c r="I346" s="30"/>
      <c r="J346" s="43" t="e">
        <f t="shared" si="7"/>
        <v>#DIV/0!</v>
      </c>
      <c r="K346" s="18"/>
      <c r="L346" s="18"/>
      <c r="M346" s="17"/>
    </row>
    <row r="347" spans="1:13">
      <c r="A347">
        <v>340</v>
      </c>
      <c r="B347" s="17"/>
      <c r="C347" s="17"/>
      <c r="D347" s="17"/>
      <c r="E347" s="28"/>
      <c r="F347" s="28"/>
      <c r="G347" s="19"/>
      <c r="H347" s="33"/>
      <c r="I347" s="30"/>
      <c r="J347" s="43" t="e">
        <f t="shared" si="7"/>
        <v>#DIV/0!</v>
      </c>
      <c r="K347" s="18"/>
      <c r="L347" s="18"/>
      <c r="M347" s="17"/>
    </row>
    <row r="348" spans="1:13">
      <c r="A348">
        <v>341</v>
      </c>
      <c r="B348" s="17"/>
      <c r="C348" s="17"/>
      <c r="D348" s="17"/>
      <c r="E348" s="28"/>
      <c r="F348" s="28"/>
      <c r="G348" s="19"/>
      <c r="H348" s="33"/>
      <c r="I348" s="30"/>
      <c r="J348" s="9" t="e">
        <f t="shared" si="7"/>
        <v>#DIV/0!</v>
      </c>
      <c r="K348" s="18"/>
      <c r="L348" s="18"/>
      <c r="M348" s="17"/>
    </row>
    <row r="349" spans="1:13">
      <c r="A349">
        <v>342</v>
      </c>
      <c r="B349" s="17"/>
      <c r="C349" s="17"/>
      <c r="D349" s="17"/>
      <c r="E349" s="28"/>
      <c r="F349" s="28"/>
      <c r="G349" s="19"/>
      <c r="H349" s="33"/>
      <c r="I349" s="30"/>
      <c r="J349" s="43" t="e">
        <f t="shared" si="7"/>
        <v>#DIV/0!</v>
      </c>
      <c r="K349" s="18"/>
      <c r="L349" s="18"/>
      <c r="M349" s="17"/>
    </row>
    <row r="350" spans="1:13">
      <c r="A350">
        <v>343</v>
      </c>
      <c r="B350" s="17"/>
      <c r="C350" s="17"/>
      <c r="D350" s="17"/>
      <c r="E350" s="28"/>
      <c r="F350" s="28"/>
      <c r="G350" s="19"/>
      <c r="H350" s="33"/>
      <c r="I350" s="30"/>
      <c r="J350" s="43" t="e">
        <f t="shared" si="7"/>
        <v>#DIV/0!</v>
      </c>
      <c r="K350" s="18"/>
      <c r="L350" s="18"/>
      <c r="M350" s="17"/>
    </row>
    <row r="351" spans="1:13">
      <c r="A351">
        <v>344</v>
      </c>
      <c r="B351" s="17"/>
      <c r="C351" s="17"/>
      <c r="D351" s="17"/>
      <c r="E351" s="28"/>
      <c r="F351" s="28"/>
      <c r="G351" s="19"/>
      <c r="H351" s="33"/>
      <c r="I351" s="30"/>
      <c r="J351" s="9" t="e">
        <f t="shared" si="7"/>
        <v>#DIV/0!</v>
      </c>
      <c r="K351" s="18"/>
      <c r="L351" s="18"/>
      <c r="M351" s="17"/>
    </row>
    <row r="352" spans="1:13">
      <c r="A352">
        <v>345</v>
      </c>
      <c r="B352" s="17"/>
      <c r="C352" s="17"/>
      <c r="D352" s="17"/>
      <c r="E352" s="28"/>
      <c r="F352" s="28"/>
      <c r="G352" s="19"/>
      <c r="H352" s="33"/>
      <c r="I352" s="30"/>
      <c r="J352" s="9" t="e">
        <f t="shared" si="7"/>
        <v>#DIV/0!</v>
      </c>
      <c r="K352" s="18"/>
      <c r="L352" s="18"/>
      <c r="M352" s="17"/>
    </row>
    <row r="353" spans="1:13">
      <c r="A353" s="42">
        <v>346</v>
      </c>
      <c r="B353" s="17"/>
      <c r="C353" s="17"/>
      <c r="D353" s="17"/>
      <c r="E353" s="28"/>
      <c r="F353" s="28"/>
      <c r="G353" s="19"/>
      <c r="H353" s="33"/>
      <c r="I353" s="30"/>
      <c r="J353" s="9" t="e">
        <f t="shared" si="7"/>
        <v>#DIV/0!</v>
      </c>
      <c r="K353" s="18"/>
      <c r="L353" s="18"/>
      <c r="M353" s="17"/>
    </row>
    <row r="354" spans="1:13">
      <c r="A354" s="42">
        <v>347</v>
      </c>
      <c r="B354" s="17"/>
      <c r="C354" s="17"/>
      <c r="D354" s="17"/>
      <c r="E354" s="28"/>
      <c r="F354" s="28"/>
      <c r="G354" s="19"/>
      <c r="H354" s="33"/>
      <c r="I354" s="30"/>
      <c r="J354" s="9" t="e">
        <f t="shared" si="7"/>
        <v>#DIV/0!</v>
      </c>
      <c r="K354" s="18"/>
      <c r="L354" s="18"/>
      <c r="M354" s="17"/>
    </row>
    <row r="355" spans="1:13">
      <c r="A355">
        <v>348</v>
      </c>
      <c r="B355" s="17"/>
      <c r="C355" s="17"/>
      <c r="D355" s="17"/>
      <c r="E355" s="28"/>
      <c r="F355" s="28"/>
      <c r="G355" s="19"/>
      <c r="H355" s="33"/>
      <c r="I355" s="30"/>
      <c r="J355" s="43" t="e">
        <f t="shared" si="7"/>
        <v>#DIV/0!</v>
      </c>
      <c r="K355" s="18"/>
      <c r="L355" s="18"/>
      <c r="M355" s="17"/>
    </row>
    <row r="356" spans="1:13">
      <c r="A356">
        <v>349</v>
      </c>
      <c r="B356" s="17"/>
      <c r="C356" s="17"/>
      <c r="D356" s="17"/>
      <c r="E356" s="28"/>
      <c r="F356" s="28"/>
      <c r="G356" s="19"/>
      <c r="H356" s="33"/>
      <c r="I356" s="30"/>
      <c r="J356" s="43" t="e">
        <f t="shared" si="7"/>
        <v>#DIV/0!</v>
      </c>
      <c r="K356" s="18"/>
      <c r="L356" s="18"/>
      <c r="M356" s="17"/>
    </row>
    <row r="357" spans="1:13">
      <c r="A357">
        <v>350</v>
      </c>
      <c r="B357" s="17"/>
      <c r="C357" s="17"/>
      <c r="D357" s="17"/>
      <c r="E357" s="28"/>
      <c r="F357" s="28"/>
      <c r="G357" s="19"/>
      <c r="H357" s="33"/>
      <c r="I357" s="30"/>
      <c r="J357" s="9" t="e">
        <f t="shared" si="7"/>
        <v>#DIV/0!</v>
      </c>
      <c r="K357" s="18"/>
      <c r="L357" s="18"/>
      <c r="M357" s="17"/>
    </row>
    <row r="358" spans="1:13">
      <c r="B358" s="2"/>
      <c r="H358" s="44"/>
      <c r="I358" s="44"/>
      <c r="J358" s="45"/>
    </row>
    <row r="359" spans="1:13">
      <c r="B359" s="2"/>
      <c r="H359" s="44"/>
      <c r="I359" s="44"/>
      <c r="J359" s="4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35433070866141736" header="0.51181102362204722" footer="0.51181102362204722"/>
  <pageSetup paperSize="9" scale="60"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97" zoomScaleNormal="100" workbookViewId="0"/>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2" customWidth="1"/>
    <col min="8" max="8" width="13" customWidth="1"/>
    <col min="9" max="9" width="15.125" bestFit="1" customWidth="1"/>
    <col min="11" max="12" width="9" style="3"/>
    <col min="15" max="15" width="11.125" customWidth="1"/>
  </cols>
  <sheetData>
    <row r="1" spans="1:15">
      <c r="A1" t="s">
        <v>0</v>
      </c>
      <c r="B1" s="1" t="e">
        <f>#REF!</f>
        <v>#REF!</v>
      </c>
      <c r="I1" t="s">
        <v>1</v>
      </c>
    </row>
    <row r="2" spans="1:15" s="42" customFormat="1" ht="51" customHeight="1">
      <c r="B2" s="46"/>
      <c r="E2" s="813" t="s">
        <v>27</v>
      </c>
      <c r="F2" s="813"/>
      <c r="G2" s="814"/>
      <c r="H2" s="5">
        <f>SUMIF(E8:E357,"PPS",H8:H357)</f>
        <v>0</v>
      </c>
      <c r="I2" s="6"/>
      <c r="J2" s="3"/>
      <c r="K2" s="47"/>
      <c r="L2" s="47"/>
      <c r="O2"/>
    </row>
    <row r="3" spans="1:15" s="42" customFormat="1" ht="41.25" customHeight="1">
      <c r="B3" s="2"/>
      <c r="E3" s="815" t="s">
        <v>28</v>
      </c>
      <c r="F3" s="815"/>
      <c r="G3" s="816"/>
      <c r="H3" s="5">
        <f>O7</f>
        <v>0</v>
      </c>
      <c r="I3" s="6"/>
      <c r="J3" s="2"/>
      <c r="K3" s="47"/>
      <c r="L3" s="47"/>
      <c r="O3"/>
    </row>
    <row r="4" spans="1:15" s="42" customFormat="1" ht="60" customHeight="1">
      <c r="B4" s="2"/>
      <c r="E4" s="817" t="s">
        <v>29</v>
      </c>
      <c r="F4" s="817"/>
      <c r="G4" s="817"/>
      <c r="H4" s="48" t="e">
        <f>H3/I7</f>
        <v>#DIV/0!</v>
      </c>
      <c r="I4" s="49"/>
      <c r="J4" s="2"/>
      <c r="K4" s="47"/>
      <c r="L4" s="47"/>
    </row>
    <row r="5" spans="1:15" s="2" customFormat="1" ht="12.75" customHeight="1">
      <c r="B5" s="11"/>
      <c r="E5" s="12"/>
      <c r="F5" s="12"/>
      <c r="G5" s="12"/>
      <c r="H5" s="14"/>
      <c r="I5" s="14"/>
      <c r="J5" s="11"/>
      <c r="K5" s="15"/>
      <c r="L5" s="15"/>
    </row>
    <row r="6" spans="1:15" ht="67.5">
      <c r="A6" s="50" t="s">
        <v>30</v>
      </c>
      <c r="B6" s="17" t="s">
        <v>6</v>
      </c>
      <c r="C6" s="17" t="s">
        <v>7</v>
      </c>
      <c r="D6" s="17" t="s">
        <v>8</v>
      </c>
      <c r="E6" s="18" t="s">
        <v>9</v>
      </c>
      <c r="F6" s="17" t="s">
        <v>31</v>
      </c>
      <c r="G6" s="19" t="s">
        <v>32</v>
      </c>
      <c r="H6" s="18" t="s">
        <v>12</v>
      </c>
      <c r="I6" s="18" t="s">
        <v>13</v>
      </c>
      <c r="J6" s="18" t="s">
        <v>14</v>
      </c>
      <c r="K6" s="18" t="s">
        <v>15</v>
      </c>
      <c r="L6" s="18" t="s">
        <v>16</v>
      </c>
      <c r="M6" s="18" t="s">
        <v>33</v>
      </c>
      <c r="N6" s="18" t="s">
        <v>34</v>
      </c>
      <c r="O6" s="18" t="s">
        <v>35</v>
      </c>
    </row>
    <row r="7" spans="1:15" s="21" customFormat="1" ht="14.25" thickBot="1">
      <c r="B7" s="22" t="s">
        <v>18</v>
      </c>
      <c r="C7" s="22"/>
      <c r="D7" s="22"/>
      <c r="E7" s="22"/>
      <c r="F7" s="22"/>
      <c r="G7" s="22"/>
      <c r="H7" s="23">
        <f>SUM(H8:H357)</f>
        <v>0</v>
      </c>
      <c r="I7" s="23">
        <f>SUM(I8:I357)</f>
        <v>0</v>
      </c>
      <c r="J7" s="24" t="e">
        <f>H7/I7</f>
        <v>#DIV/0!</v>
      </c>
      <c r="K7" s="51"/>
      <c r="L7" s="51"/>
      <c r="M7" s="22"/>
      <c r="N7" s="22"/>
      <c r="O7" s="52">
        <f>SUM(O8:O357)</f>
        <v>0</v>
      </c>
    </row>
    <row r="8" spans="1:15" ht="14.25" thickTop="1">
      <c r="A8">
        <v>1</v>
      </c>
      <c r="B8" s="37"/>
      <c r="C8" s="35"/>
      <c r="D8" s="35"/>
      <c r="E8" s="28"/>
      <c r="F8" s="59"/>
      <c r="G8" s="81"/>
      <c r="H8" s="82"/>
      <c r="I8" s="83"/>
      <c r="J8" s="55" t="e">
        <f>H8/I8</f>
        <v>#DIV/0!</v>
      </c>
      <c r="K8" s="84"/>
      <c r="L8" s="84"/>
      <c r="M8" s="76"/>
      <c r="N8" s="76"/>
      <c r="O8" s="17" t="str">
        <f>IF(ISBLANK(I8),"",H8)</f>
        <v/>
      </c>
    </row>
    <row r="9" spans="1:15">
      <c r="A9">
        <v>2</v>
      </c>
      <c r="B9" s="18"/>
      <c r="C9" s="17"/>
      <c r="D9" s="17"/>
      <c r="E9" s="28"/>
      <c r="F9" s="59"/>
      <c r="G9" s="19"/>
      <c r="H9" s="29"/>
      <c r="I9" s="30"/>
      <c r="J9" s="9" t="e">
        <f t="shared" ref="J9:J253" si="0">H9/I9</f>
        <v>#DIV/0!</v>
      </c>
      <c r="K9" s="18"/>
      <c r="L9" s="18"/>
      <c r="M9" s="17"/>
      <c r="N9" s="17"/>
      <c r="O9" s="17" t="str">
        <f>IF(ISBLANK(I9),"",H9)</f>
        <v/>
      </c>
    </row>
    <row r="10" spans="1:15">
      <c r="A10">
        <v>3</v>
      </c>
      <c r="B10" s="15"/>
      <c r="C10" s="18"/>
      <c r="D10" s="17"/>
      <c r="E10" s="28"/>
      <c r="F10" s="59"/>
      <c r="G10" s="19"/>
      <c r="H10" s="60"/>
      <c r="I10" s="30"/>
      <c r="J10" s="9" t="e">
        <f t="shared" si="0"/>
        <v>#DIV/0!</v>
      </c>
      <c r="K10" s="18"/>
      <c r="L10" s="18"/>
      <c r="M10" s="17"/>
      <c r="N10" s="17"/>
      <c r="O10" s="17" t="str">
        <f>IF(ISBLANK(I10),"",H10)</f>
        <v/>
      </c>
    </row>
    <row r="11" spans="1:15">
      <c r="A11">
        <v>4</v>
      </c>
      <c r="B11" s="61"/>
      <c r="C11" s="62"/>
      <c r="D11" s="19"/>
      <c r="E11" s="28"/>
      <c r="F11" s="63"/>
      <c r="G11" s="19"/>
      <c r="H11" s="64"/>
      <c r="I11" s="30"/>
      <c r="J11" s="9" t="e">
        <f t="shared" si="0"/>
        <v>#DIV/0!</v>
      </c>
      <c r="K11" s="18"/>
      <c r="L11" s="18"/>
      <c r="M11" s="17"/>
      <c r="N11" s="17"/>
      <c r="O11" s="17" t="str">
        <f t="shared" ref="O11:O20" si="1">IF(ISBLANK(I11),"",H11)</f>
        <v/>
      </c>
    </row>
    <row r="12" spans="1:15">
      <c r="A12">
        <v>5</v>
      </c>
      <c r="B12" s="65"/>
      <c r="C12" s="35"/>
      <c r="D12" s="19"/>
      <c r="E12" s="28"/>
      <c r="F12" s="17"/>
      <c r="G12" s="19"/>
      <c r="H12" s="66"/>
      <c r="I12" s="30"/>
      <c r="J12" s="9" t="e">
        <f t="shared" si="0"/>
        <v>#DIV/0!</v>
      </c>
      <c r="K12" s="18"/>
      <c r="L12" s="18"/>
      <c r="M12" s="17"/>
      <c r="N12" s="17"/>
      <c r="O12" s="17" t="str">
        <f t="shared" si="1"/>
        <v/>
      </c>
    </row>
    <row r="13" spans="1:15">
      <c r="A13" s="42">
        <v>6</v>
      </c>
      <c r="B13" s="65"/>
      <c r="C13" s="17"/>
      <c r="D13" s="17"/>
      <c r="E13" s="28"/>
      <c r="F13" s="17"/>
      <c r="G13" s="19"/>
      <c r="H13" s="67"/>
      <c r="I13" s="68"/>
      <c r="J13" s="43" t="e">
        <f t="shared" si="0"/>
        <v>#DIV/0!</v>
      </c>
      <c r="K13" s="20"/>
      <c r="L13" s="20"/>
      <c r="M13" s="17"/>
      <c r="N13" s="17"/>
      <c r="O13" s="17" t="str">
        <f t="shared" si="1"/>
        <v/>
      </c>
    </row>
    <row r="14" spans="1:15">
      <c r="A14" s="42">
        <v>7</v>
      </c>
      <c r="B14" s="69"/>
      <c r="C14" s="17"/>
      <c r="D14" s="19"/>
      <c r="E14" s="28"/>
      <c r="F14" s="17"/>
      <c r="G14" s="19"/>
      <c r="H14" s="66"/>
      <c r="I14" s="70"/>
      <c r="J14" s="43" t="e">
        <f t="shared" si="0"/>
        <v>#DIV/0!</v>
      </c>
      <c r="K14" s="20"/>
      <c r="L14" s="20"/>
      <c r="M14" s="17"/>
      <c r="N14" s="17"/>
      <c r="O14" s="17" t="str">
        <f t="shared" si="1"/>
        <v/>
      </c>
    </row>
    <row r="15" spans="1:15">
      <c r="A15">
        <v>8</v>
      </c>
      <c r="B15" s="65"/>
      <c r="C15" s="17"/>
      <c r="D15" s="17"/>
      <c r="E15" s="28"/>
      <c r="F15" s="17"/>
      <c r="G15" s="19"/>
      <c r="H15" s="67"/>
      <c r="I15" s="30"/>
      <c r="J15" s="9" t="e">
        <f t="shared" si="0"/>
        <v>#DIV/0!</v>
      </c>
      <c r="K15" s="20"/>
      <c r="L15" s="20"/>
      <c r="M15" s="17"/>
      <c r="N15" s="17"/>
      <c r="O15" s="17" t="str">
        <f t="shared" si="1"/>
        <v/>
      </c>
    </row>
    <row r="16" spans="1:15">
      <c r="A16">
        <v>9</v>
      </c>
      <c r="B16" s="65"/>
      <c r="C16" s="17"/>
      <c r="D16" s="19"/>
      <c r="E16" s="28"/>
      <c r="F16" s="17"/>
      <c r="G16" s="19"/>
      <c r="H16" s="66"/>
      <c r="I16" s="30"/>
      <c r="J16" s="43" t="e">
        <f t="shared" si="0"/>
        <v>#DIV/0!</v>
      </c>
      <c r="K16" s="20"/>
      <c r="L16" s="20"/>
      <c r="M16" s="17"/>
      <c r="N16" s="17"/>
      <c r="O16" s="17" t="str">
        <f t="shared" si="1"/>
        <v/>
      </c>
    </row>
    <row r="17" spans="1:15">
      <c r="A17">
        <v>10</v>
      </c>
      <c r="B17" s="65"/>
      <c r="C17" s="17"/>
      <c r="D17" s="19"/>
      <c r="E17" s="28"/>
      <c r="F17" s="17"/>
      <c r="G17" s="19"/>
      <c r="H17" s="67"/>
      <c r="I17" s="30"/>
      <c r="J17" s="43" t="e">
        <f t="shared" si="0"/>
        <v>#DIV/0!</v>
      </c>
      <c r="K17" s="18"/>
      <c r="L17" s="18"/>
      <c r="M17" s="17"/>
      <c r="N17" s="17"/>
      <c r="O17" s="17" t="str">
        <f t="shared" si="1"/>
        <v/>
      </c>
    </row>
    <row r="18" spans="1:15">
      <c r="A18" s="42">
        <v>11</v>
      </c>
      <c r="B18" s="65"/>
      <c r="C18" s="17"/>
      <c r="D18" s="19"/>
      <c r="E18" s="28"/>
      <c r="F18" s="17"/>
      <c r="G18" s="19"/>
      <c r="H18" s="66"/>
      <c r="I18" s="30"/>
      <c r="J18" s="9" t="e">
        <f t="shared" si="0"/>
        <v>#DIV/0!</v>
      </c>
      <c r="K18" s="18"/>
      <c r="L18" s="18"/>
      <c r="M18" s="17"/>
      <c r="N18" s="17"/>
      <c r="O18" s="17" t="str">
        <f t="shared" si="1"/>
        <v/>
      </c>
    </row>
    <row r="19" spans="1:15">
      <c r="A19" s="42">
        <v>12</v>
      </c>
      <c r="B19" s="65"/>
      <c r="C19" s="17"/>
      <c r="D19" s="19"/>
      <c r="E19" s="28"/>
      <c r="F19" s="17"/>
      <c r="G19" s="19"/>
      <c r="H19" s="67"/>
      <c r="I19" s="30"/>
      <c r="J19" s="43" t="e">
        <f t="shared" si="0"/>
        <v>#DIV/0!</v>
      </c>
      <c r="K19" s="18"/>
      <c r="L19" s="18"/>
      <c r="M19" s="17"/>
      <c r="N19" s="17"/>
      <c r="O19" s="17" t="str">
        <f t="shared" si="1"/>
        <v/>
      </c>
    </row>
    <row r="20" spans="1:15">
      <c r="A20">
        <v>13</v>
      </c>
      <c r="B20" s="69"/>
      <c r="C20" s="17"/>
      <c r="D20" s="17"/>
      <c r="E20" s="28"/>
      <c r="F20" s="17"/>
      <c r="G20" s="19"/>
      <c r="H20" s="66"/>
      <c r="I20" s="30"/>
      <c r="J20" s="43" t="e">
        <f t="shared" si="0"/>
        <v>#DIV/0!</v>
      </c>
      <c r="K20" s="18"/>
      <c r="L20" s="18"/>
      <c r="M20" s="17"/>
      <c r="N20" s="17"/>
      <c r="O20" s="17" t="str">
        <f t="shared" si="1"/>
        <v/>
      </c>
    </row>
    <row r="21" spans="1:15">
      <c r="A21">
        <v>14</v>
      </c>
      <c r="B21" s="69"/>
      <c r="C21" s="17"/>
      <c r="D21" s="19"/>
      <c r="E21" s="28"/>
      <c r="F21" s="17"/>
      <c r="G21" s="19"/>
      <c r="H21" s="67"/>
      <c r="I21" s="30"/>
      <c r="J21" s="9" t="e">
        <f t="shared" si="0"/>
        <v>#DIV/0!</v>
      </c>
      <c r="K21" s="18"/>
      <c r="L21" s="18"/>
      <c r="M21" s="17"/>
      <c r="N21" s="17"/>
      <c r="O21" s="17"/>
    </row>
    <row r="22" spans="1:15">
      <c r="A22">
        <v>15</v>
      </c>
      <c r="B22" s="65"/>
      <c r="C22" s="17"/>
      <c r="D22" s="17"/>
      <c r="E22" s="28"/>
      <c r="F22" s="28"/>
      <c r="G22" s="19"/>
      <c r="H22" s="29"/>
      <c r="I22" s="30"/>
      <c r="J22" s="43" t="e">
        <f t="shared" si="0"/>
        <v>#DIV/0!</v>
      </c>
      <c r="K22" s="18"/>
      <c r="L22" s="18"/>
      <c r="M22" s="17"/>
      <c r="N22" s="17"/>
      <c r="O22" s="17"/>
    </row>
    <row r="23" spans="1:15">
      <c r="A23" s="42">
        <v>16</v>
      </c>
      <c r="B23" s="17"/>
      <c r="C23" s="17"/>
      <c r="D23" s="17"/>
      <c r="E23" s="28"/>
      <c r="F23" s="28"/>
      <c r="G23" s="19"/>
      <c r="H23" s="33"/>
      <c r="I23" s="30"/>
      <c r="J23" s="43" t="e">
        <f t="shared" si="0"/>
        <v>#DIV/0!</v>
      </c>
      <c r="K23" s="18"/>
      <c r="L23" s="18"/>
      <c r="M23" s="17"/>
      <c r="N23" s="17"/>
      <c r="O23" s="17"/>
    </row>
    <row r="24" spans="1:15">
      <c r="A24" s="42">
        <v>17</v>
      </c>
      <c r="B24" s="17"/>
      <c r="C24" s="17"/>
      <c r="D24" s="17"/>
      <c r="E24" s="28"/>
      <c r="F24" s="28"/>
      <c r="G24" s="19"/>
      <c r="H24" s="33"/>
      <c r="I24" s="30"/>
      <c r="J24" s="9" t="e">
        <f t="shared" si="0"/>
        <v>#DIV/0!</v>
      </c>
      <c r="K24" s="18"/>
      <c r="L24" s="18"/>
      <c r="M24" s="17"/>
      <c r="N24" s="17"/>
      <c r="O24" s="17"/>
    </row>
    <row r="25" spans="1:15">
      <c r="A25">
        <v>18</v>
      </c>
      <c r="B25" s="17"/>
      <c r="C25" s="17"/>
      <c r="D25" s="17"/>
      <c r="E25" s="28"/>
      <c r="F25" s="28"/>
      <c r="G25" s="19"/>
      <c r="H25" s="33"/>
      <c r="I25" s="30"/>
      <c r="J25" s="43" t="e">
        <f t="shared" si="0"/>
        <v>#DIV/0!</v>
      </c>
      <c r="K25" s="18"/>
      <c r="L25" s="18"/>
      <c r="M25" s="17"/>
      <c r="N25" s="17"/>
      <c r="O25" s="17"/>
    </row>
    <row r="26" spans="1:15">
      <c r="A26">
        <v>19</v>
      </c>
      <c r="B26" s="17"/>
      <c r="C26" s="17"/>
      <c r="D26" s="17"/>
      <c r="E26" s="28"/>
      <c r="F26" s="28"/>
      <c r="G26" s="19"/>
      <c r="H26" s="33"/>
      <c r="I26" s="30"/>
      <c r="J26" s="43" t="e">
        <f t="shared" si="0"/>
        <v>#DIV/0!</v>
      </c>
      <c r="K26" s="18"/>
      <c r="L26" s="18"/>
      <c r="M26" s="17"/>
      <c r="N26" s="17"/>
      <c r="O26" s="17"/>
    </row>
    <row r="27" spans="1:15">
      <c r="A27">
        <v>20</v>
      </c>
      <c r="B27" s="17"/>
      <c r="C27" s="17"/>
      <c r="D27" s="17"/>
      <c r="E27" s="28"/>
      <c r="F27" s="28"/>
      <c r="G27" s="19"/>
      <c r="H27" s="33"/>
      <c r="I27" s="30"/>
      <c r="J27" s="9" t="e">
        <f t="shared" si="0"/>
        <v>#DIV/0!</v>
      </c>
      <c r="K27" s="18"/>
      <c r="L27" s="18"/>
      <c r="M27" s="17"/>
      <c r="N27" s="17"/>
      <c r="O27" s="17"/>
    </row>
    <row r="28" spans="1:15">
      <c r="A28" s="42">
        <v>21</v>
      </c>
      <c r="B28" s="17"/>
      <c r="C28" s="17"/>
      <c r="D28" s="17"/>
      <c r="E28" s="28"/>
      <c r="F28" s="28"/>
      <c r="G28" s="19"/>
      <c r="H28" s="33"/>
      <c r="I28" s="30"/>
      <c r="J28" s="43" t="e">
        <f t="shared" si="0"/>
        <v>#DIV/0!</v>
      </c>
      <c r="K28" s="18"/>
      <c r="L28" s="18"/>
      <c r="M28" s="17"/>
      <c r="N28" s="17"/>
      <c r="O28" s="17"/>
    </row>
    <row r="29" spans="1:15">
      <c r="A29" s="42">
        <v>22</v>
      </c>
      <c r="B29" s="17"/>
      <c r="C29" s="17"/>
      <c r="D29" s="17"/>
      <c r="E29" s="28"/>
      <c r="F29" s="28"/>
      <c r="G29" s="19"/>
      <c r="H29" s="33"/>
      <c r="I29" s="30"/>
      <c r="J29" s="43" t="e">
        <f t="shared" si="0"/>
        <v>#DIV/0!</v>
      </c>
      <c r="K29" s="18"/>
      <c r="L29" s="18"/>
      <c r="M29" s="17"/>
      <c r="N29" s="17"/>
      <c r="O29" s="17"/>
    </row>
    <row r="30" spans="1:15">
      <c r="A30">
        <v>23</v>
      </c>
      <c r="B30" s="17"/>
      <c r="C30" s="17"/>
      <c r="D30" s="17"/>
      <c r="E30" s="28"/>
      <c r="F30" s="28"/>
      <c r="G30" s="19"/>
      <c r="H30" s="33"/>
      <c r="I30" s="30"/>
      <c r="J30" s="9" t="e">
        <f t="shared" si="0"/>
        <v>#DIV/0!</v>
      </c>
      <c r="K30" s="18"/>
      <c r="L30" s="18"/>
      <c r="M30" s="17"/>
      <c r="N30" s="17"/>
      <c r="O30" s="17"/>
    </row>
    <row r="31" spans="1:15">
      <c r="A31">
        <v>24</v>
      </c>
      <c r="B31" s="17"/>
      <c r="C31" s="17"/>
      <c r="D31" s="17"/>
      <c r="E31" s="28"/>
      <c r="F31" s="28"/>
      <c r="G31" s="19"/>
      <c r="H31" s="33"/>
      <c r="I31" s="30"/>
      <c r="J31" s="43" t="e">
        <f t="shared" si="0"/>
        <v>#DIV/0!</v>
      </c>
      <c r="K31" s="18"/>
      <c r="L31" s="18"/>
      <c r="M31" s="17"/>
      <c r="N31" s="17"/>
      <c r="O31" s="17"/>
    </row>
    <row r="32" spans="1:15">
      <c r="A32">
        <v>25</v>
      </c>
      <c r="B32" s="17"/>
      <c r="C32" s="17"/>
      <c r="D32" s="17"/>
      <c r="E32" s="28"/>
      <c r="F32" s="28"/>
      <c r="G32" s="19"/>
      <c r="H32" s="33"/>
      <c r="I32" s="30"/>
      <c r="J32" s="43" t="e">
        <f t="shared" si="0"/>
        <v>#DIV/0!</v>
      </c>
      <c r="K32" s="18"/>
      <c r="L32" s="18"/>
      <c r="M32" s="17"/>
      <c r="N32" s="17"/>
      <c r="O32" s="17"/>
    </row>
    <row r="33" spans="1:15">
      <c r="A33" s="42">
        <v>26</v>
      </c>
      <c r="B33" s="17"/>
      <c r="C33" s="17"/>
      <c r="D33" s="17"/>
      <c r="E33" s="28"/>
      <c r="F33" s="28"/>
      <c r="G33" s="19"/>
      <c r="H33" s="33"/>
      <c r="I33" s="30"/>
      <c r="J33" s="9" t="e">
        <f t="shared" si="0"/>
        <v>#DIV/0!</v>
      </c>
      <c r="K33" s="18"/>
      <c r="L33" s="18"/>
      <c r="M33" s="17"/>
      <c r="N33" s="17"/>
      <c r="O33" s="17"/>
    </row>
    <row r="34" spans="1:15">
      <c r="A34" s="42">
        <v>27</v>
      </c>
      <c r="B34" s="17"/>
      <c r="C34" s="17"/>
      <c r="D34" s="17"/>
      <c r="E34" s="28"/>
      <c r="F34" s="28"/>
      <c r="G34" s="19"/>
      <c r="H34" s="33"/>
      <c r="I34" s="30"/>
      <c r="J34" s="43" t="e">
        <f t="shared" si="0"/>
        <v>#DIV/0!</v>
      </c>
      <c r="K34" s="18"/>
      <c r="L34" s="18"/>
      <c r="M34" s="17"/>
      <c r="N34" s="17"/>
      <c r="O34" s="17"/>
    </row>
    <row r="35" spans="1:15">
      <c r="A35">
        <v>28</v>
      </c>
      <c r="B35" s="17"/>
      <c r="C35" s="17"/>
      <c r="D35" s="17"/>
      <c r="E35" s="28"/>
      <c r="F35" s="28"/>
      <c r="G35" s="19"/>
      <c r="H35" s="33"/>
      <c r="I35" s="30"/>
      <c r="J35" s="43" t="e">
        <f t="shared" si="0"/>
        <v>#DIV/0!</v>
      </c>
      <c r="K35" s="18"/>
      <c r="L35" s="18"/>
      <c r="M35" s="17"/>
      <c r="N35" s="17"/>
      <c r="O35" s="17"/>
    </row>
    <row r="36" spans="1:15">
      <c r="A36">
        <v>29</v>
      </c>
      <c r="B36" s="17"/>
      <c r="C36" s="17"/>
      <c r="D36" s="17"/>
      <c r="E36" s="28"/>
      <c r="F36" s="28"/>
      <c r="G36" s="19"/>
      <c r="H36" s="33"/>
      <c r="I36" s="30"/>
      <c r="J36" s="9" t="e">
        <f t="shared" si="0"/>
        <v>#DIV/0!</v>
      </c>
      <c r="K36" s="18"/>
      <c r="L36" s="18"/>
      <c r="M36" s="17"/>
      <c r="N36" s="17"/>
      <c r="O36" s="17"/>
    </row>
    <row r="37" spans="1:15">
      <c r="A37">
        <v>30</v>
      </c>
      <c r="B37" s="17"/>
      <c r="C37" s="17"/>
      <c r="D37" s="17"/>
      <c r="E37" s="28"/>
      <c r="F37" s="28"/>
      <c r="G37" s="19"/>
      <c r="H37" s="33"/>
      <c r="I37" s="30"/>
      <c r="J37" s="43" t="e">
        <f t="shared" si="0"/>
        <v>#DIV/0!</v>
      </c>
      <c r="K37" s="18"/>
      <c r="L37" s="18"/>
      <c r="M37" s="17"/>
      <c r="N37" s="17"/>
      <c r="O37" s="17"/>
    </row>
    <row r="38" spans="1:15">
      <c r="A38" s="42">
        <v>31</v>
      </c>
      <c r="B38" s="17"/>
      <c r="C38" s="17"/>
      <c r="D38" s="17"/>
      <c r="E38" s="28"/>
      <c r="F38" s="28"/>
      <c r="G38" s="19"/>
      <c r="H38" s="33"/>
      <c r="I38" s="30"/>
      <c r="J38" s="43" t="e">
        <f t="shared" si="0"/>
        <v>#DIV/0!</v>
      </c>
      <c r="K38" s="18"/>
      <c r="L38" s="18"/>
      <c r="M38" s="17"/>
      <c r="N38" s="17"/>
      <c r="O38" s="17"/>
    </row>
    <row r="39" spans="1:15">
      <c r="A39" s="42">
        <v>32</v>
      </c>
      <c r="B39" s="17"/>
      <c r="C39" s="17"/>
      <c r="D39" s="17"/>
      <c r="E39" s="28"/>
      <c r="F39" s="28"/>
      <c r="G39" s="19"/>
      <c r="H39" s="33"/>
      <c r="I39" s="30"/>
      <c r="J39" s="9" t="e">
        <f t="shared" si="0"/>
        <v>#DIV/0!</v>
      </c>
      <c r="K39" s="18"/>
      <c r="L39" s="18"/>
      <c r="M39" s="17"/>
      <c r="N39" s="17"/>
      <c r="O39" s="17"/>
    </row>
    <row r="40" spans="1:15">
      <c r="A40">
        <v>33</v>
      </c>
      <c r="B40" s="17"/>
      <c r="C40" s="17"/>
      <c r="D40" s="17"/>
      <c r="E40" s="28"/>
      <c r="F40" s="28"/>
      <c r="G40" s="19"/>
      <c r="H40" s="33"/>
      <c r="I40" s="30"/>
      <c r="J40" s="43" t="e">
        <f t="shared" si="0"/>
        <v>#DIV/0!</v>
      </c>
      <c r="K40" s="18"/>
      <c r="L40" s="18"/>
      <c r="M40" s="17"/>
      <c r="N40" s="17"/>
      <c r="O40" s="17"/>
    </row>
    <row r="41" spans="1:15">
      <c r="A41">
        <v>34</v>
      </c>
      <c r="B41" s="17"/>
      <c r="C41" s="17"/>
      <c r="D41" s="17"/>
      <c r="E41" s="28"/>
      <c r="F41" s="28"/>
      <c r="G41" s="19"/>
      <c r="H41" s="33"/>
      <c r="I41" s="30"/>
      <c r="J41" s="43" t="e">
        <f t="shared" si="0"/>
        <v>#DIV/0!</v>
      </c>
      <c r="K41" s="18"/>
      <c r="L41" s="18"/>
      <c r="M41" s="17"/>
      <c r="N41" s="17"/>
      <c r="O41" s="17"/>
    </row>
    <row r="42" spans="1:15">
      <c r="A42">
        <v>35</v>
      </c>
      <c r="B42" s="17"/>
      <c r="C42" s="17"/>
      <c r="D42" s="17"/>
      <c r="E42" s="28"/>
      <c r="F42" s="28"/>
      <c r="G42" s="19"/>
      <c r="H42" s="33"/>
      <c r="I42" s="30"/>
      <c r="J42" s="9" t="e">
        <f t="shared" si="0"/>
        <v>#DIV/0!</v>
      </c>
      <c r="K42" s="18"/>
      <c r="L42" s="18"/>
      <c r="M42" s="17"/>
      <c r="N42" s="17"/>
      <c r="O42" s="17"/>
    </row>
    <row r="43" spans="1:15">
      <c r="A43" s="42">
        <v>36</v>
      </c>
      <c r="B43" s="17"/>
      <c r="C43" s="17"/>
      <c r="D43" s="17"/>
      <c r="E43" s="28"/>
      <c r="F43" s="28"/>
      <c r="G43" s="19"/>
      <c r="H43" s="33"/>
      <c r="I43" s="30"/>
      <c r="J43" s="43" t="e">
        <f t="shared" si="0"/>
        <v>#DIV/0!</v>
      </c>
      <c r="K43" s="18"/>
      <c r="L43" s="18"/>
      <c r="M43" s="17"/>
      <c r="N43" s="17"/>
      <c r="O43" s="17"/>
    </row>
    <row r="44" spans="1:15">
      <c r="A44" s="42">
        <v>37</v>
      </c>
      <c r="B44" s="17"/>
      <c r="C44" s="17"/>
      <c r="D44" s="17"/>
      <c r="E44" s="28"/>
      <c r="F44" s="28"/>
      <c r="G44" s="19"/>
      <c r="H44" s="33"/>
      <c r="I44" s="30"/>
      <c r="J44" s="43" t="e">
        <f t="shared" si="0"/>
        <v>#DIV/0!</v>
      </c>
      <c r="K44" s="18"/>
      <c r="L44" s="18"/>
      <c r="M44" s="17"/>
      <c r="N44" s="17"/>
      <c r="O44" s="17"/>
    </row>
    <row r="45" spans="1:15">
      <c r="A45">
        <v>38</v>
      </c>
      <c r="B45" s="17"/>
      <c r="C45" s="17"/>
      <c r="D45" s="17"/>
      <c r="E45" s="28"/>
      <c r="F45" s="28"/>
      <c r="G45" s="19"/>
      <c r="H45" s="33"/>
      <c r="I45" s="30"/>
      <c r="J45" s="9" t="e">
        <f t="shared" si="0"/>
        <v>#DIV/0!</v>
      </c>
      <c r="K45" s="18"/>
      <c r="L45" s="18"/>
      <c r="M45" s="17"/>
      <c r="N45" s="17"/>
      <c r="O45" s="17"/>
    </row>
    <row r="46" spans="1:15">
      <c r="A46">
        <v>39</v>
      </c>
      <c r="B46" s="17"/>
      <c r="C46" s="17"/>
      <c r="D46" s="17"/>
      <c r="E46" s="28"/>
      <c r="F46" s="28"/>
      <c r="G46" s="19"/>
      <c r="H46" s="33"/>
      <c r="I46" s="30"/>
      <c r="J46" s="43" t="e">
        <f t="shared" si="0"/>
        <v>#DIV/0!</v>
      </c>
      <c r="K46" s="18"/>
      <c r="L46" s="18"/>
      <c r="M46" s="17"/>
      <c r="N46" s="17"/>
      <c r="O46" s="17"/>
    </row>
    <row r="47" spans="1:15">
      <c r="A47">
        <v>40</v>
      </c>
      <c r="B47" s="17"/>
      <c r="C47" s="17"/>
      <c r="D47" s="17"/>
      <c r="E47" s="28"/>
      <c r="F47" s="28"/>
      <c r="G47" s="19"/>
      <c r="H47" s="33"/>
      <c r="I47" s="30"/>
      <c r="J47" s="43" t="e">
        <f t="shared" si="0"/>
        <v>#DIV/0!</v>
      </c>
      <c r="K47" s="18"/>
      <c r="L47" s="18"/>
      <c r="M47" s="17"/>
      <c r="N47" s="17"/>
      <c r="O47" s="17"/>
    </row>
    <row r="48" spans="1:15">
      <c r="A48" s="42">
        <v>41</v>
      </c>
      <c r="B48" s="17"/>
      <c r="C48" s="17"/>
      <c r="D48" s="17"/>
      <c r="E48" s="28"/>
      <c r="F48" s="28"/>
      <c r="G48" s="19"/>
      <c r="H48" s="33"/>
      <c r="I48" s="30"/>
      <c r="J48" s="9" t="e">
        <f t="shared" si="0"/>
        <v>#DIV/0!</v>
      </c>
      <c r="K48" s="18"/>
      <c r="L48" s="18"/>
      <c r="M48" s="17"/>
      <c r="N48" s="17"/>
      <c r="O48" s="17"/>
    </row>
    <row r="49" spans="1:15">
      <c r="A49" s="42">
        <v>42</v>
      </c>
      <c r="B49" s="17"/>
      <c r="C49" s="17"/>
      <c r="D49" s="17"/>
      <c r="E49" s="28"/>
      <c r="F49" s="28"/>
      <c r="G49" s="19"/>
      <c r="H49" s="33"/>
      <c r="I49" s="30"/>
      <c r="J49" s="43" t="e">
        <f t="shared" si="0"/>
        <v>#DIV/0!</v>
      </c>
      <c r="K49" s="18"/>
      <c r="L49" s="18"/>
      <c r="M49" s="17"/>
      <c r="N49" s="17"/>
      <c r="O49" s="17"/>
    </row>
    <row r="50" spans="1:15">
      <c r="A50">
        <v>43</v>
      </c>
      <c r="B50" s="17"/>
      <c r="C50" s="17"/>
      <c r="D50" s="17"/>
      <c r="E50" s="28"/>
      <c r="F50" s="28"/>
      <c r="G50" s="19"/>
      <c r="H50" s="33"/>
      <c r="I50" s="30"/>
      <c r="J50" s="43" t="e">
        <f t="shared" si="0"/>
        <v>#DIV/0!</v>
      </c>
      <c r="K50" s="18"/>
      <c r="L50" s="18"/>
      <c r="M50" s="17"/>
      <c r="N50" s="17"/>
      <c r="O50" s="17"/>
    </row>
    <row r="51" spans="1:15">
      <c r="A51">
        <v>44</v>
      </c>
      <c r="B51" s="17"/>
      <c r="C51" s="17"/>
      <c r="D51" s="17"/>
      <c r="E51" s="28"/>
      <c r="F51" s="28"/>
      <c r="G51" s="19"/>
      <c r="H51" s="33"/>
      <c r="I51" s="30"/>
      <c r="J51" s="9" t="e">
        <f t="shared" si="0"/>
        <v>#DIV/0!</v>
      </c>
      <c r="K51" s="18"/>
      <c r="L51" s="18"/>
      <c r="M51" s="17"/>
      <c r="N51" s="17"/>
      <c r="O51" s="17"/>
    </row>
    <row r="52" spans="1:15">
      <c r="A52">
        <v>45</v>
      </c>
      <c r="B52" s="17"/>
      <c r="C52" s="17"/>
      <c r="D52" s="17"/>
      <c r="E52" s="28"/>
      <c r="F52" s="28"/>
      <c r="G52" s="19"/>
      <c r="H52" s="33"/>
      <c r="I52" s="30"/>
      <c r="J52" s="43" t="e">
        <f t="shared" si="0"/>
        <v>#DIV/0!</v>
      </c>
      <c r="K52" s="18"/>
      <c r="L52" s="18"/>
      <c r="M52" s="17"/>
      <c r="N52" s="17"/>
      <c r="O52" s="17"/>
    </row>
    <row r="53" spans="1:15">
      <c r="A53" s="42">
        <v>46</v>
      </c>
      <c r="B53" s="17"/>
      <c r="C53" s="17"/>
      <c r="D53" s="17"/>
      <c r="E53" s="28"/>
      <c r="F53" s="28"/>
      <c r="G53" s="19"/>
      <c r="H53" s="33"/>
      <c r="I53" s="30"/>
      <c r="J53" s="43" t="e">
        <f t="shared" si="0"/>
        <v>#DIV/0!</v>
      </c>
      <c r="K53" s="18"/>
      <c r="L53" s="18"/>
      <c r="M53" s="17"/>
      <c r="N53" s="17"/>
      <c r="O53" s="17"/>
    </row>
    <row r="54" spans="1:15">
      <c r="A54" s="42">
        <v>47</v>
      </c>
      <c r="B54" s="17"/>
      <c r="C54" s="17"/>
      <c r="D54" s="17"/>
      <c r="E54" s="28"/>
      <c r="F54" s="28"/>
      <c r="G54" s="19"/>
      <c r="H54" s="33"/>
      <c r="I54" s="30"/>
      <c r="J54" s="9" t="e">
        <f t="shared" si="0"/>
        <v>#DIV/0!</v>
      </c>
      <c r="K54" s="18"/>
      <c r="L54" s="18"/>
      <c r="M54" s="17"/>
      <c r="N54" s="17"/>
      <c r="O54" s="17"/>
    </row>
    <row r="55" spans="1:15">
      <c r="A55">
        <v>48</v>
      </c>
      <c r="B55" s="17"/>
      <c r="C55" s="17"/>
      <c r="D55" s="17"/>
      <c r="E55" s="28"/>
      <c r="F55" s="28"/>
      <c r="G55" s="19"/>
      <c r="H55" s="33"/>
      <c r="I55" s="30"/>
      <c r="J55" s="43" t="e">
        <f t="shared" si="0"/>
        <v>#DIV/0!</v>
      </c>
      <c r="K55" s="18"/>
      <c r="L55" s="18"/>
      <c r="M55" s="17"/>
      <c r="N55" s="17"/>
      <c r="O55" s="17"/>
    </row>
    <row r="56" spans="1:15">
      <c r="A56">
        <v>49</v>
      </c>
      <c r="B56" s="17"/>
      <c r="C56" s="17"/>
      <c r="D56" s="17"/>
      <c r="E56" s="28"/>
      <c r="F56" s="28"/>
      <c r="G56" s="19"/>
      <c r="H56" s="33"/>
      <c r="I56" s="30"/>
      <c r="J56" s="43" t="e">
        <f t="shared" si="0"/>
        <v>#DIV/0!</v>
      </c>
      <c r="K56" s="18"/>
      <c r="L56" s="18"/>
      <c r="M56" s="17"/>
      <c r="N56" s="17"/>
      <c r="O56" s="17"/>
    </row>
    <row r="57" spans="1:15">
      <c r="A57">
        <v>50</v>
      </c>
      <c r="B57" s="17"/>
      <c r="C57" s="17"/>
      <c r="D57" s="17"/>
      <c r="E57" s="28"/>
      <c r="F57" s="28"/>
      <c r="G57" s="19"/>
      <c r="H57" s="33"/>
      <c r="I57" s="30"/>
      <c r="J57" s="9" t="e">
        <f t="shared" si="0"/>
        <v>#DIV/0!</v>
      </c>
      <c r="K57" s="18"/>
      <c r="L57" s="18"/>
      <c r="M57" s="17"/>
      <c r="N57" s="17"/>
      <c r="O57" s="17"/>
    </row>
    <row r="58" spans="1:15">
      <c r="A58" s="42">
        <v>51</v>
      </c>
      <c r="B58" s="17"/>
      <c r="C58" s="17"/>
      <c r="D58" s="17"/>
      <c r="E58" s="28"/>
      <c r="F58" s="28"/>
      <c r="G58" s="19"/>
      <c r="H58" s="33"/>
      <c r="I58" s="30"/>
      <c r="J58" s="43" t="e">
        <f t="shared" si="0"/>
        <v>#DIV/0!</v>
      </c>
      <c r="K58" s="18"/>
      <c r="L58" s="18"/>
      <c r="M58" s="17"/>
      <c r="N58" s="17"/>
      <c r="O58" s="17"/>
    </row>
    <row r="59" spans="1:15">
      <c r="A59" s="42">
        <v>52</v>
      </c>
      <c r="B59" s="17"/>
      <c r="C59" s="17"/>
      <c r="D59" s="17"/>
      <c r="E59" s="28"/>
      <c r="F59" s="28"/>
      <c r="G59" s="19"/>
      <c r="H59" s="33"/>
      <c r="I59" s="30"/>
      <c r="J59" s="43" t="e">
        <f t="shared" si="0"/>
        <v>#DIV/0!</v>
      </c>
      <c r="K59" s="18"/>
      <c r="L59" s="18"/>
      <c r="M59" s="17"/>
      <c r="N59" s="17"/>
      <c r="O59" s="17"/>
    </row>
    <row r="60" spans="1:15">
      <c r="A60">
        <v>53</v>
      </c>
      <c r="B60" s="17"/>
      <c r="C60" s="17"/>
      <c r="D60" s="17"/>
      <c r="E60" s="28"/>
      <c r="F60" s="28"/>
      <c r="G60" s="19"/>
      <c r="H60" s="33"/>
      <c r="I60" s="30"/>
      <c r="J60" s="9" t="e">
        <f t="shared" si="0"/>
        <v>#DIV/0!</v>
      </c>
      <c r="K60" s="18"/>
      <c r="L60" s="18"/>
      <c r="M60" s="17"/>
      <c r="N60" s="17"/>
      <c r="O60" s="17"/>
    </row>
    <row r="61" spans="1:15">
      <c r="A61">
        <v>54</v>
      </c>
      <c r="B61" s="17"/>
      <c r="C61" s="17"/>
      <c r="D61" s="17"/>
      <c r="E61" s="28"/>
      <c r="F61" s="28"/>
      <c r="G61" s="19"/>
      <c r="H61" s="33"/>
      <c r="I61" s="30"/>
      <c r="J61" s="43" t="e">
        <f t="shared" si="0"/>
        <v>#DIV/0!</v>
      </c>
      <c r="K61" s="18"/>
      <c r="L61" s="18"/>
      <c r="M61" s="17"/>
      <c r="N61" s="17"/>
      <c r="O61" s="17"/>
    </row>
    <row r="62" spans="1:15">
      <c r="A62">
        <v>55</v>
      </c>
      <c r="B62" s="17"/>
      <c r="C62" s="17"/>
      <c r="D62" s="17"/>
      <c r="E62" s="28"/>
      <c r="F62" s="28"/>
      <c r="G62" s="19"/>
      <c r="H62" s="33"/>
      <c r="I62" s="30"/>
      <c r="J62" s="43" t="e">
        <f t="shared" si="0"/>
        <v>#DIV/0!</v>
      </c>
      <c r="K62" s="18"/>
      <c r="L62" s="18"/>
      <c r="M62" s="17"/>
      <c r="N62" s="17"/>
      <c r="O62" s="17"/>
    </row>
    <row r="63" spans="1:15">
      <c r="A63" s="42">
        <v>56</v>
      </c>
      <c r="B63" s="17"/>
      <c r="C63" s="17"/>
      <c r="D63" s="17"/>
      <c r="E63" s="28"/>
      <c r="F63" s="28"/>
      <c r="G63" s="19"/>
      <c r="H63" s="33"/>
      <c r="I63" s="30"/>
      <c r="J63" s="9" t="e">
        <f t="shared" si="0"/>
        <v>#DIV/0!</v>
      </c>
      <c r="K63" s="18"/>
      <c r="L63" s="18"/>
      <c r="M63" s="17"/>
      <c r="N63" s="17"/>
      <c r="O63" s="17"/>
    </row>
    <row r="64" spans="1:15">
      <c r="A64" s="42">
        <v>57</v>
      </c>
      <c r="B64" s="17"/>
      <c r="C64" s="17"/>
      <c r="D64" s="17"/>
      <c r="E64" s="28"/>
      <c r="F64" s="28"/>
      <c r="G64" s="19"/>
      <c r="H64" s="33"/>
      <c r="I64" s="30"/>
      <c r="J64" s="43" t="e">
        <f t="shared" si="0"/>
        <v>#DIV/0!</v>
      </c>
      <c r="K64" s="18"/>
      <c r="L64" s="18"/>
      <c r="M64" s="17"/>
      <c r="N64" s="17"/>
      <c r="O64" s="17"/>
    </row>
    <row r="65" spans="1:15">
      <c r="A65">
        <v>58</v>
      </c>
      <c r="B65" s="17"/>
      <c r="C65" s="17"/>
      <c r="D65" s="17"/>
      <c r="E65" s="28"/>
      <c r="F65" s="28"/>
      <c r="G65" s="19"/>
      <c r="H65" s="33"/>
      <c r="I65" s="30"/>
      <c r="J65" s="43" t="e">
        <f t="shared" si="0"/>
        <v>#DIV/0!</v>
      </c>
      <c r="K65" s="18"/>
      <c r="L65" s="18"/>
      <c r="M65" s="17"/>
      <c r="N65" s="17"/>
      <c r="O65" s="17"/>
    </row>
    <row r="66" spans="1:15">
      <c r="A66">
        <v>59</v>
      </c>
      <c r="B66" s="17"/>
      <c r="C66" s="17"/>
      <c r="D66" s="17"/>
      <c r="E66" s="28"/>
      <c r="F66" s="28"/>
      <c r="G66" s="19"/>
      <c r="H66" s="33"/>
      <c r="I66" s="30"/>
      <c r="J66" s="9" t="e">
        <f t="shared" si="0"/>
        <v>#DIV/0!</v>
      </c>
      <c r="K66" s="18"/>
      <c r="L66" s="18"/>
      <c r="M66" s="17"/>
      <c r="N66" s="17"/>
      <c r="O66" s="17"/>
    </row>
    <row r="67" spans="1:15">
      <c r="A67">
        <v>60</v>
      </c>
      <c r="B67" s="17"/>
      <c r="C67" s="17"/>
      <c r="D67" s="17"/>
      <c r="E67" s="28"/>
      <c r="F67" s="28"/>
      <c r="G67" s="19"/>
      <c r="H67" s="33"/>
      <c r="I67" s="30"/>
      <c r="J67" s="43" t="e">
        <f t="shared" si="0"/>
        <v>#DIV/0!</v>
      </c>
      <c r="K67" s="18"/>
      <c r="L67" s="18"/>
      <c r="M67" s="17"/>
      <c r="N67" s="17"/>
      <c r="O67" s="17"/>
    </row>
    <row r="68" spans="1:15">
      <c r="A68" s="42">
        <v>61</v>
      </c>
      <c r="B68" s="17"/>
      <c r="C68" s="17"/>
      <c r="D68" s="17"/>
      <c r="E68" s="28"/>
      <c r="F68" s="28"/>
      <c r="G68" s="19"/>
      <c r="H68" s="33"/>
      <c r="I68" s="30"/>
      <c r="J68" s="43" t="e">
        <f t="shared" si="0"/>
        <v>#DIV/0!</v>
      </c>
      <c r="K68" s="18"/>
      <c r="L68" s="18"/>
      <c r="M68" s="17"/>
      <c r="N68" s="17"/>
      <c r="O68" s="17"/>
    </row>
    <row r="69" spans="1:15">
      <c r="A69" s="42">
        <v>62</v>
      </c>
      <c r="B69" s="17"/>
      <c r="C69" s="17"/>
      <c r="D69" s="17"/>
      <c r="E69" s="28"/>
      <c r="F69" s="28"/>
      <c r="G69" s="19"/>
      <c r="H69" s="33"/>
      <c r="I69" s="30"/>
      <c r="J69" s="9" t="e">
        <f t="shared" si="0"/>
        <v>#DIV/0!</v>
      </c>
      <c r="K69" s="18"/>
      <c r="L69" s="18"/>
      <c r="M69" s="17"/>
      <c r="N69" s="17"/>
      <c r="O69" s="17"/>
    </row>
    <row r="70" spans="1:15">
      <c r="A70">
        <v>63</v>
      </c>
      <c r="B70" s="17"/>
      <c r="C70" s="17"/>
      <c r="D70" s="17"/>
      <c r="E70" s="28"/>
      <c r="F70" s="28"/>
      <c r="G70" s="19"/>
      <c r="H70" s="33"/>
      <c r="I70" s="30"/>
      <c r="J70" s="43" t="e">
        <f t="shared" si="0"/>
        <v>#DIV/0!</v>
      </c>
      <c r="K70" s="18"/>
      <c r="L70" s="18"/>
      <c r="M70" s="17"/>
      <c r="N70" s="17"/>
      <c r="O70" s="17"/>
    </row>
    <row r="71" spans="1:15">
      <c r="A71">
        <v>64</v>
      </c>
      <c r="B71" s="17"/>
      <c r="C71" s="17"/>
      <c r="D71" s="17"/>
      <c r="E71" s="28"/>
      <c r="F71" s="28"/>
      <c r="G71" s="19"/>
      <c r="H71" s="33"/>
      <c r="I71" s="30"/>
      <c r="J71" s="43" t="e">
        <f t="shared" si="0"/>
        <v>#DIV/0!</v>
      </c>
      <c r="K71" s="18"/>
      <c r="L71" s="18"/>
      <c r="M71" s="17"/>
      <c r="N71" s="17"/>
      <c r="O71" s="17"/>
    </row>
    <row r="72" spans="1:15">
      <c r="A72">
        <v>65</v>
      </c>
      <c r="B72" s="17"/>
      <c r="C72" s="17"/>
      <c r="D72" s="17"/>
      <c r="E72" s="28"/>
      <c r="F72" s="28"/>
      <c r="G72" s="19"/>
      <c r="H72" s="33"/>
      <c r="I72" s="30"/>
      <c r="J72" s="9" t="e">
        <f t="shared" si="0"/>
        <v>#DIV/0!</v>
      </c>
      <c r="K72" s="18"/>
      <c r="L72" s="18"/>
      <c r="M72" s="17"/>
      <c r="N72" s="17"/>
      <c r="O72" s="17"/>
    </row>
    <row r="73" spans="1:15">
      <c r="A73" s="42">
        <v>66</v>
      </c>
      <c r="B73" s="17"/>
      <c r="C73" s="17"/>
      <c r="D73" s="17"/>
      <c r="E73" s="28"/>
      <c r="F73" s="28"/>
      <c r="G73" s="19"/>
      <c r="H73" s="33"/>
      <c r="I73" s="30"/>
      <c r="J73" s="43" t="e">
        <f t="shared" si="0"/>
        <v>#DIV/0!</v>
      </c>
      <c r="K73" s="18"/>
      <c r="L73" s="18"/>
      <c r="M73" s="17"/>
      <c r="N73" s="17"/>
      <c r="O73" s="17"/>
    </row>
    <row r="74" spans="1:15">
      <c r="A74" s="42">
        <v>67</v>
      </c>
      <c r="B74" s="17"/>
      <c r="C74" s="17"/>
      <c r="D74" s="17"/>
      <c r="E74" s="28"/>
      <c r="F74" s="28"/>
      <c r="G74" s="19"/>
      <c r="H74" s="33"/>
      <c r="I74" s="30"/>
      <c r="J74" s="43" t="e">
        <f t="shared" si="0"/>
        <v>#DIV/0!</v>
      </c>
      <c r="K74" s="18"/>
      <c r="L74" s="18"/>
      <c r="M74" s="17"/>
      <c r="N74" s="17"/>
      <c r="O74" s="17"/>
    </row>
    <row r="75" spans="1:15">
      <c r="A75">
        <v>68</v>
      </c>
      <c r="B75" s="17"/>
      <c r="C75" s="17"/>
      <c r="D75" s="17"/>
      <c r="E75" s="28"/>
      <c r="F75" s="28"/>
      <c r="G75" s="19"/>
      <c r="H75" s="33"/>
      <c r="I75" s="30"/>
      <c r="J75" s="9" t="e">
        <f t="shared" si="0"/>
        <v>#DIV/0!</v>
      </c>
      <c r="K75" s="18"/>
      <c r="L75" s="18"/>
      <c r="M75" s="17"/>
      <c r="N75" s="17"/>
      <c r="O75" s="17"/>
    </row>
    <row r="76" spans="1:15">
      <c r="A76">
        <v>69</v>
      </c>
      <c r="B76" s="17"/>
      <c r="C76" s="17"/>
      <c r="D76" s="17"/>
      <c r="E76" s="28"/>
      <c r="F76" s="28"/>
      <c r="G76" s="19"/>
      <c r="H76" s="33"/>
      <c r="I76" s="30"/>
      <c r="J76" s="43" t="e">
        <f t="shared" si="0"/>
        <v>#DIV/0!</v>
      </c>
      <c r="K76" s="18"/>
      <c r="L76" s="18"/>
      <c r="M76" s="17"/>
      <c r="N76" s="17"/>
      <c r="O76" s="17"/>
    </row>
    <row r="77" spans="1:15">
      <c r="A77">
        <v>70</v>
      </c>
      <c r="B77" s="17"/>
      <c r="C77" s="17"/>
      <c r="D77" s="17"/>
      <c r="E77" s="28"/>
      <c r="F77" s="28"/>
      <c r="G77" s="19"/>
      <c r="H77" s="33"/>
      <c r="I77" s="30"/>
      <c r="J77" s="43" t="e">
        <f t="shared" si="0"/>
        <v>#DIV/0!</v>
      </c>
      <c r="K77" s="18"/>
      <c r="L77" s="18"/>
      <c r="M77" s="17"/>
      <c r="N77" s="17"/>
      <c r="O77" s="17"/>
    </row>
    <row r="78" spans="1:15">
      <c r="A78" s="42">
        <v>71</v>
      </c>
      <c r="B78" s="17"/>
      <c r="C78" s="17"/>
      <c r="D78" s="17"/>
      <c r="E78" s="28"/>
      <c r="F78" s="28"/>
      <c r="G78" s="19"/>
      <c r="H78" s="33"/>
      <c r="I78" s="30"/>
      <c r="J78" s="9" t="e">
        <f t="shared" si="0"/>
        <v>#DIV/0!</v>
      </c>
      <c r="K78" s="18"/>
      <c r="L78" s="18"/>
      <c r="M78" s="17"/>
      <c r="N78" s="17"/>
      <c r="O78" s="17"/>
    </row>
    <row r="79" spans="1:15">
      <c r="A79" s="42">
        <v>72</v>
      </c>
      <c r="B79" s="17"/>
      <c r="C79" s="17"/>
      <c r="D79" s="17"/>
      <c r="E79" s="28"/>
      <c r="F79" s="28"/>
      <c r="G79" s="19"/>
      <c r="H79" s="33"/>
      <c r="I79" s="30"/>
      <c r="J79" s="43" t="e">
        <f t="shared" si="0"/>
        <v>#DIV/0!</v>
      </c>
      <c r="K79" s="18"/>
      <c r="L79" s="18"/>
      <c r="M79" s="17"/>
      <c r="N79" s="17"/>
      <c r="O79" s="17"/>
    </row>
    <row r="80" spans="1:15">
      <c r="A80">
        <v>73</v>
      </c>
      <c r="B80" s="17"/>
      <c r="C80" s="17"/>
      <c r="D80" s="17"/>
      <c r="E80" s="28"/>
      <c r="F80" s="28"/>
      <c r="G80" s="19"/>
      <c r="H80" s="33"/>
      <c r="I80" s="30"/>
      <c r="J80" s="43" t="e">
        <f t="shared" si="0"/>
        <v>#DIV/0!</v>
      </c>
      <c r="K80" s="18"/>
      <c r="L80" s="18"/>
      <c r="M80" s="17"/>
      <c r="N80" s="17"/>
      <c r="O80" s="17"/>
    </row>
    <row r="81" spans="1:15">
      <c r="A81">
        <v>74</v>
      </c>
      <c r="B81" s="17"/>
      <c r="C81" s="17"/>
      <c r="D81" s="17"/>
      <c r="E81" s="28"/>
      <c r="F81" s="28"/>
      <c r="G81" s="19"/>
      <c r="H81" s="33"/>
      <c r="I81" s="30"/>
      <c r="J81" s="9" t="e">
        <f t="shared" si="0"/>
        <v>#DIV/0!</v>
      </c>
      <c r="K81" s="18"/>
      <c r="L81" s="18"/>
      <c r="M81" s="17"/>
      <c r="N81" s="17"/>
      <c r="O81" s="17"/>
    </row>
    <row r="82" spans="1:15">
      <c r="A82">
        <v>75</v>
      </c>
      <c r="B82" s="17"/>
      <c r="C82" s="17"/>
      <c r="D82" s="17"/>
      <c r="E82" s="28"/>
      <c r="F82" s="28"/>
      <c r="G82" s="19"/>
      <c r="H82" s="33"/>
      <c r="I82" s="30"/>
      <c r="J82" s="43" t="e">
        <f t="shared" si="0"/>
        <v>#DIV/0!</v>
      </c>
      <c r="K82" s="18"/>
      <c r="L82" s="18"/>
      <c r="M82" s="17"/>
      <c r="N82" s="17"/>
      <c r="O82" s="17"/>
    </row>
    <row r="83" spans="1:15">
      <c r="A83" s="42">
        <v>76</v>
      </c>
      <c r="B83" s="17"/>
      <c r="C83" s="17"/>
      <c r="D83" s="17"/>
      <c r="E83" s="28"/>
      <c r="F83" s="28"/>
      <c r="G83" s="19"/>
      <c r="H83" s="33"/>
      <c r="I83" s="30"/>
      <c r="J83" s="43" t="e">
        <f t="shared" si="0"/>
        <v>#DIV/0!</v>
      </c>
      <c r="K83" s="18"/>
      <c r="L83" s="18"/>
      <c r="M83" s="17"/>
      <c r="N83" s="17"/>
      <c r="O83" s="17"/>
    </row>
    <row r="84" spans="1:15">
      <c r="A84" s="42">
        <v>77</v>
      </c>
      <c r="B84" s="17"/>
      <c r="C84" s="17"/>
      <c r="D84" s="17"/>
      <c r="E84" s="28"/>
      <c r="F84" s="28"/>
      <c r="G84" s="19"/>
      <c r="H84" s="33"/>
      <c r="I84" s="30"/>
      <c r="J84" s="9" t="e">
        <f t="shared" si="0"/>
        <v>#DIV/0!</v>
      </c>
      <c r="K84" s="18"/>
      <c r="L84" s="18"/>
      <c r="M84" s="17"/>
      <c r="N84" s="17"/>
      <c r="O84" s="17"/>
    </row>
    <row r="85" spans="1:15">
      <c r="A85">
        <v>78</v>
      </c>
      <c r="B85" s="17"/>
      <c r="C85" s="17"/>
      <c r="D85" s="17"/>
      <c r="E85" s="28"/>
      <c r="F85" s="28"/>
      <c r="G85" s="19"/>
      <c r="H85" s="33"/>
      <c r="I85" s="30"/>
      <c r="J85" s="43" t="e">
        <f t="shared" si="0"/>
        <v>#DIV/0!</v>
      </c>
      <c r="K85" s="18"/>
      <c r="L85" s="18"/>
      <c r="M85" s="17"/>
      <c r="N85" s="17"/>
      <c r="O85" s="17"/>
    </row>
    <row r="86" spans="1:15">
      <c r="A86">
        <v>79</v>
      </c>
      <c r="B86" s="17"/>
      <c r="C86" s="17"/>
      <c r="D86" s="17"/>
      <c r="E86" s="28"/>
      <c r="F86" s="28"/>
      <c r="G86" s="19"/>
      <c r="H86" s="33"/>
      <c r="I86" s="30"/>
      <c r="J86" s="43" t="e">
        <f t="shared" si="0"/>
        <v>#DIV/0!</v>
      </c>
      <c r="K86" s="18"/>
      <c r="L86" s="18"/>
      <c r="M86" s="17"/>
      <c r="N86" s="17"/>
      <c r="O86" s="17"/>
    </row>
    <row r="87" spans="1:15">
      <c r="A87">
        <v>80</v>
      </c>
      <c r="B87" s="17"/>
      <c r="C87" s="17"/>
      <c r="D87" s="17"/>
      <c r="E87" s="28"/>
      <c r="F87" s="28"/>
      <c r="G87" s="19"/>
      <c r="H87" s="33"/>
      <c r="I87" s="30"/>
      <c r="J87" s="9" t="e">
        <f t="shared" si="0"/>
        <v>#DIV/0!</v>
      </c>
      <c r="K87" s="18"/>
      <c r="L87" s="18"/>
      <c r="M87" s="17"/>
      <c r="N87" s="17"/>
      <c r="O87" s="17"/>
    </row>
    <row r="88" spans="1:15">
      <c r="A88" s="42">
        <v>81</v>
      </c>
      <c r="B88" s="17"/>
      <c r="C88" s="17"/>
      <c r="D88" s="17"/>
      <c r="E88" s="28"/>
      <c r="F88" s="28"/>
      <c r="G88" s="19"/>
      <c r="H88" s="33"/>
      <c r="I88" s="30"/>
      <c r="J88" s="43" t="e">
        <f t="shared" si="0"/>
        <v>#DIV/0!</v>
      </c>
      <c r="K88" s="18"/>
      <c r="L88" s="18"/>
      <c r="M88" s="17"/>
      <c r="N88" s="17"/>
      <c r="O88" s="17"/>
    </row>
    <row r="89" spans="1:15">
      <c r="A89" s="42">
        <v>82</v>
      </c>
      <c r="B89" s="17"/>
      <c r="C89" s="17"/>
      <c r="D89" s="17"/>
      <c r="E89" s="28"/>
      <c r="F89" s="28"/>
      <c r="G89" s="19"/>
      <c r="H89" s="33"/>
      <c r="I89" s="30"/>
      <c r="J89" s="43" t="e">
        <f t="shared" si="0"/>
        <v>#DIV/0!</v>
      </c>
      <c r="K89" s="18"/>
      <c r="L89" s="18"/>
      <c r="M89" s="17"/>
      <c r="N89" s="17"/>
      <c r="O89" s="17"/>
    </row>
    <row r="90" spans="1:15">
      <c r="A90">
        <v>83</v>
      </c>
      <c r="B90" s="17"/>
      <c r="C90" s="17"/>
      <c r="D90" s="17"/>
      <c r="E90" s="28"/>
      <c r="F90" s="28"/>
      <c r="G90" s="19"/>
      <c r="H90" s="33"/>
      <c r="I90" s="30"/>
      <c r="J90" s="9" t="e">
        <f t="shared" si="0"/>
        <v>#DIV/0!</v>
      </c>
      <c r="K90" s="18"/>
      <c r="L90" s="18"/>
      <c r="M90" s="17"/>
      <c r="N90" s="17"/>
      <c r="O90" s="17"/>
    </row>
    <row r="91" spans="1:15">
      <c r="A91">
        <v>84</v>
      </c>
      <c r="B91" s="17"/>
      <c r="C91" s="17"/>
      <c r="D91" s="17"/>
      <c r="E91" s="28"/>
      <c r="F91" s="28"/>
      <c r="G91" s="19"/>
      <c r="H91" s="33"/>
      <c r="I91" s="30"/>
      <c r="J91" s="43" t="e">
        <f t="shared" si="0"/>
        <v>#DIV/0!</v>
      </c>
      <c r="K91" s="18"/>
      <c r="L91" s="18"/>
      <c r="M91" s="17"/>
      <c r="N91" s="17"/>
      <c r="O91" s="17"/>
    </row>
    <row r="92" spans="1:15">
      <c r="A92">
        <v>85</v>
      </c>
      <c r="B92" s="17"/>
      <c r="C92" s="17"/>
      <c r="D92" s="17"/>
      <c r="E92" s="28"/>
      <c r="F92" s="28"/>
      <c r="G92" s="19"/>
      <c r="H92" s="33"/>
      <c r="I92" s="30"/>
      <c r="J92" s="43" t="e">
        <f t="shared" si="0"/>
        <v>#DIV/0!</v>
      </c>
      <c r="K92" s="18"/>
      <c r="L92" s="18"/>
      <c r="M92" s="17"/>
      <c r="N92" s="17"/>
      <c r="O92" s="17"/>
    </row>
    <row r="93" spans="1:15">
      <c r="A93" s="42">
        <v>86</v>
      </c>
      <c r="B93" s="17"/>
      <c r="C93" s="17"/>
      <c r="D93" s="17"/>
      <c r="E93" s="28"/>
      <c r="F93" s="28"/>
      <c r="G93" s="19"/>
      <c r="H93" s="33"/>
      <c r="I93" s="30"/>
      <c r="J93" s="9" t="e">
        <f t="shared" si="0"/>
        <v>#DIV/0!</v>
      </c>
      <c r="K93" s="18"/>
      <c r="L93" s="18"/>
      <c r="M93" s="17"/>
      <c r="N93" s="17"/>
      <c r="O93" s="17"/>
    </row>
    <row r="94" spans="1:15">
      <c r="A94" s="42">
        <v>87</v>
      </c>
      <c r="B94" s="17"/>
      <c r="C94" s="17"/>
      <c r="D94" s="17"/>
      <c r="E94" s="28"/>
      <c r="F94" s="28"/>
      <c r="G94" s="19"/>
      <c r="H94" s="33"/>
      <c r="I94" s="30"/>
      <c r="J94" s="43" t="e">
        <f t="shared" si="0"/>
        <v>#DIV/0!</v>
      </c>
      <c r="K94" s="18"/>
      <c r="L94" s="18"/>
      <c r="M94" s="17"/>
      <c r="N94" s="17"/>
      <c r="O94" s="17"/>
    </row>
    <row r="95" spans="1:15">
      <c r="A95">
        <v>88</v>
      </c>
      <c r="B95" s="17"/>
      <c r="C95" s="17"/>
      <c r="D95" s="17"/>
      <c r="E95" s="28"/>
      <c r="F95" s="28"/>
      <c r="G95" s="19"/>
      <c r="H95" s="33"/>
      <c r="I95" s="30"/>
      <c r="J95" s="43" t="e">
        <f t="shared" si="0"/>
        <v>#DIV/0!</v>
      </c>
      <c r="K95" s="18"/>
      <c r="L95" s="18"/>
      <c r="M95" s="17"/>
      <c r="N95" s="17"/>
      <c r="O95" s="17"/>
    </row>
    <row r="96" spans="1:15">
      <c r="A96">
        <v>89</v>
      </c>
      <c r="B96" s="17"/>
      <c r="C96" s="17"/>
      <c r="D96" s="17"/>
      <c r="E96" s="28"/>
      <c r="F96" s="28"/>
      <c r="G96" s="19"/>
      <c r="H96" s="33"/>
      <c r="I96" s="30"/>
      <c r="J96" s="9" t="e">
        <f t="shared" si="0"/>
        <v>#DIV/0!</v>
      </c>
      <c r="K96" s="18"/>
      <c r="L96" s="18"/>
      <c r="M96" s="17"/>
      <c r="N96" s="17"/>
      <c r="O96" s="17"/>
    </row>
    <row r="97" spans="1:15">
      <c r="A97">
        <v>90</v>
      </c>
      <c r="B97" s="17"/>
      <c r="C97" s="17"/>
      <c r="D97" s="17"/>
      <c r="E97" s="28"/>
      <c r="F97" s="28"/>
      <c r="G97" s="19"/>
      <c r="H97" s="33"/>
      <c r="I97" s="30"/>
      <c r="J97" s="43" t="e">
        <f t="shared" si="0"/>
        <v>#DIV/0!</v>
      </c>
      <c r="K97" s="18"/>
      <c r="L97" s="18"/>
      <c r="M97" s="17"/>
      <c r="N97" s="17"/>
      <c r="O97" s="17"/>
    </row>
    <row r="98" spans="1:15">
      <c r="A98" s="42">
        <v>91</v>
      </c>
      <c r="B98" s="17"/>
      <c r="C98" s="17"/>
      <c r="D98" s="17"/>
      <c r="E98" s="28"/>
      <c r="F98" s="28"/>
      <c r="G98" s="19"/>
      <c r="H98" s="33"/>
      <c r="I98" s="30"/>
      <c r="J98" s="43" t="e">
        <f t="shared" si="0"/>
        <v>#DIV/0!</v>
      </c>
      <c r="K98" s="18"/>
      <c r="L98" s="18"/>
      <c r="M98" s="17"/>
      <c r="N98" s="17"/>
      <c r="O98" s="17"/>
    </row>
    <row r="99" spans="1:15">
      <c r="A99" s="42">
        <v>92</v>
      </c>
      <c r="B99" s="17"/>
      <c r="C99" s="17"/>
      <c r="D99" s="17"/>
      <c r="E99" s="28"/>
      <c r="F99" s="28"/>
      <c r="G99" s="19"/>
      <c r="H99" s="33"/>
      <c r="I99" s="30"/>
      <c r="J99" s="9" t="e">
        <f t="shared" si="0"/>
        <v>#DIV/0!</v>
      </c>
      <c r="K99" s="18"/>
      <c r="L99" s="18"/>
      <c r="M99" s="17"/>
      <c r="N99" s="17"/>
      <c r="O99" s="17"/>
    </row>
    <row r="100" spans="1:15">
      <c r="A100">
        <v>93</v>
      </c>
      <c r="B100" s="17"/>
      <c r="C100" s="17"/>
      <c r="D100" s="17"/>
      <c r="E100" s="28"/>
      <c r="F100" s="28"/>
      <c r="G100" s="19"/>
      <c r="H100" s="33"/>
      <c r="I100" s="30"/>
      <c r="J100" s="43" t="e">
        <f t="shared" si="0"/>
        <v>#DIV/0!</v>
      </c>
      <c r="K100" s="18"/>
      <c r="L100" s="18"/>
      <c r="M100" s="17"/>
      <c r="N100" s="17"/>
      <c r="O100" s="17"/>
    </row>
    <row r="101" spans="1:15">
      <c r="A101">
        <v>94</v>
      </c>
      <c r="B101" s="17"/>
      <c r="C101" s="17"/>
      <c r="D101" s="17"/>
      <c r="E101" s="28"/>
      <c r="F101" s="28"/>
      <c r="G101" s="19"/>
      <c r="H101" s="33"/>
      <c r="I101" s="30"/>
      <c r="J101" s="43" t="e">
        <f t="shared" si="0"/>
        <v>#DIV/0!</v>
      </c>
      <c r="K101" s="18"/>
      <c r="L101" s="18"/>
      <c r="M101" s="17"/>
      <c r="N101" s="17"/>
      <c r="O101" s="17"/>
    </row>
    <row r="102" spans="1:15">
      <c r="A102">
        <v>95</v>
      </c>
      <c r="B102" s="17"/>
      <c r="C102" s="17"/>
      <c r="D102" s="17"/>
      <c r="E102" s="28"/>
      <c r="F102" s="28"/>
      <c r="G102" s="19"/>
      <c r="H102" s="33"/>
      <c r="I102" s="30"/>
      <c r="J102" s="9" t="e">
        <f t="shared" si="0"/>
        <v>#DIV/0!</v>
      </c>
      <c r="K102" s="18"/>
      <c r="L102" s="18"/>
      <c r="M102" s="17"/>
      <c r="N102" s="17"/>
      <c r="O102" s="17"/>
    </row>
    <row r="103" spans="1:15">
      <c r="A103" s="42">
        <v>96</v>
      </c>
      <c r="B103" s="17"/>
      <c r="C103" s="17"/>
      <c r="D103" s="17"/>
      <c r="E103" s="28"/>
      <c r="F103" s="28"/>
      <c r="G103" s="19"/>
      <c r="H103" s="33"/>
      <c r="I103" s="30"/>
      <c r="J103" s="43" t="e">
        <f t="shared" si="0"/>
        <v>#DIV/0!</v>
      </c>
      <c r="K103" s="18"/>
      <c r="L103" s="18"/>
      <c r="M103" s="17"/>
      <c r="N103" s="17"/>
      <c r="O103" s="17"/>
    </row>
    <row r="104" spans="1:15">
      <c r="A104" s="42">
        <v>97</v>
      </c>
      <c r="B104" s="17"/>
      <c r="C104" s="17"/>
      <c r="D104" s="17"/>
      <c r="E104" s="28"/>
      <c r="F104" s="28"/>
      <c r="G104" s="19"/>
      <c r="H104" s="33"/>
      <c r="I104" s="30"/>
      <c r="J104" s="43" t="e">
        <f t="shared" si="0"/>
        <v>#DIV/0!</v>
      </c>
      <c r="K104" s="18"/>
      <c r="L104" s="18"/>
      <c r="M104" s="17"/>
      <c r="N104" s="17"/>
      <c r="O104" s="17"/>
    </row>
    <row r="105" spans="1:15">
      <c r="A105">
        <v>98</v>
      </c>
      <c r="B105" s="17"/>
      <c r="C105" s="17"/>
      <c r="D105" s="17"/>
      <c r="E105" s="28"/>
      <c r="F105" s="28"/>
      <c r="G105" s="19"/>
      <c r="H105" s="33"/>
      <c r="I105" s="30"/>
      <c r="J105" s="9" t="e">
        <f t="shared" si="0"/>
        <v>#DIV/0!</v>
      </c>
      <c r="K105" s="18"/>
      <c r="L105" s="18"/>
      <c r="M105" s="17"/>
      <c r="N105" s="17"/>
      <c r="O105" s="17"/>
    </row>
    <row r="106" spans="1:15">
      <c r="A106">
        <v>99</v>
      </c>
      <c r="B106" s="17"/>
      <c r="C106" s="17"/>
      <c r="D106" s="17"/>
      <c r="E106" s="28"/>
      <c r="F106" s="28"/>
      <c r="G106" s="19"/>
      <c r="H106" s="33"/>
      <c r="I106" s="30"/>
      <c r="J106" s="43" t="e">
        <f t="shared" si="0"/>
        <v>#DIV/0!</v>
      </c>
      <c r="K106" s="18"/>
      <c r="L106" s="18"/>
      <c r="M106" s="17"/>
      <c r="N106" s="17"/>
      <c r="O106" s="17"/>
    </row>
    <row r="107" spans="1:15">
      <c r="A107">
        <v>100</v>
      </c>
      <c r="B107" s="17"/>
      <c r="C107" s="17"/>
      <c r="D107" s="17"/>
      <c r="E107" s="28"/>
      <c r="F107" s="28"/>
      <c r="G107" s="19"/>
      <c r="H107" s="33"/>
      <c r="I107" s="30"/>
      <c r="J107" s="43" t="e">
        <f t="shared" si="0"/>
        <v>#DIV/0!</v>
      </c>
      <c r="K107" s="18"/>
      <c r="L107" s="18"/>
      <c r="M107" s="17"/>
      <c r="N107" s="17"/>
      <c r="O107" s="17"/>
    </row>
    <row r="108" spans="1:15">
      <c r="A108" s="42">
        <v>101</v>
      </c>
      <c r="B108" s="17"/>
      <c r="C108" s="17"/>
      <c r="D108" s="17"/>
      <c r="E108" s="28"/>
      <c r="F108" s="28"/>
      <c r="G108" s="19"/>
      <c r="H108" s="33"/>
      <c r="I108" s="30"/>
      <c r="J108" s="9" t="e">
        <f t="shared" si="0"/>
        <v>#DIV/0!</v>
      </c>
      <c r="K108" s="18"/>
      <c r="L108" s="18"/>
      <c r="M108" s="17"/>
      <c r="N108" s="17"/>
      <c r="O108" s="17"/>
    </row>
    <row r="109" spans="1:15">
      <c r="A109" s="42">
        <v>102</v>
      </c>
      <c r="B109" s="17"/>
      <c r="C109" s="17"/>
      <c r="D109" s="17"/>
      <c r="E109" s="28"/>
      <c r="F109" s="28"/>
      <c r="G109" s="19"/>
      <c r="H109" s="33"/>
      <c r="I109" s="30"/>
      <c r="J109" s="43" t="e">
        <f t="shared" si="0"/>
        <v>#DIV/0!</v>
      </c>
      <c r="K109" s="18"/>
      <c r="L109" s="18"/>
      <c r="M109" s="17"/>
      <c r="N109" s="17"/>
      <c r="O109" s="17"/>
    </row>
    <row r="110" spans="1:15">
      <c r="A110">
        <v>103</v>
      </c>
      <c r="B110" s="17"/>
      <c r="C110" s="17"/>
      <c r="D110" s="17"/>
      <c r="E110" s="28"/>
      <c r="F110" s="28"/>
      <c r="G110" s="19"/>
      <c r="H110" s="33"/>
      <c r="I110" s="30"/>
      <c r="J110" s="43" t="e">
        <f t="shared" si="0"/>
        <v>#DIV/0!</v>
      </c>
      <c r="K110" s="18"/>
      <c r="L110" s="18"/>
      <c r="M110" s="17"/>
      <c r="N110" s="17"/>
      <c r="O110" s="17"/>
    </row>
    <row r="111" spans="1:15">
      <c r="A111">
        <v>104</v>
      </c>
      <c r="B111" s="17"/>
      <c r="C111" s="17"/>
      <c r="D111" s="17"/>
      <c r="E111" s="28"/>
      <c r="F111" s="28"/>
      <c r="G111" s="19"/>
      <c r="H111" s="33"/>
      <c r="I111" s="30"/>
      <c r="J111" s="9" t="e">
        <f t="shared" si="0"/>
        <v>#DIV/0!</v>
      </c>
      <c r="K111" s="18"/>
      <c r="L111" s="18"/>
      <c r="M111" s="17"/>
      <c r="N111" s="17"/>
      <c r="O111" s="17"/>
    </row>
    <row r="112" spans="1:15">
      <c r="A112">
        <v>105</v>
      </c>
      <c r="B112" s="17"/>
      <c r="C112" s="17"/>
      <c r="D112" s="17"/>
      <c r="E112" s="28"/>
      <c r="F112" s="28"/>
      <c r="G112" s="19"/>
      <c r="H112" s="33"/>
      <c r="I112" s="30"/>
      <c r="J112" s="43" t="e">
        <f t="shared" si="0"/>
        <v>#DIV/0!</v>
      </c>
      <c r="K112" s="18"/>
      <c r="L112" s="18"/>
      <c r="M112" s="17"/>
      <c r="N112" s="17"/>
      <c r="O112" s="17"/>
    </row>
    <row r="113" spans="1:15">
      <c r="A113" s="42">
        <v>106</v>
      </c>
      <c r="B113" s="17"/>
      <c r="C113" s="17"/>
      <c r="D113" s="17"/>
      <c r="E113" s="28"/>
      <c r="F113" s="28"/>
      <c r="G113" s="19"/>
      <c r="H113" s="33"/>
      <c r="I113" s="30"/>
      <c r="J113" s="43" t="e">
        <f t="shared" si="0"/>
        <v>#DIV/0!</v>
      </c>
      <c r="K113" s="18"/>
      <c r="L113" s="18"/>
      <c r="M113" s="17"/>
      <c r="N113" s="17"/>
      <c r="O113" s="17"/>
    </row>
    <row r="114" spans="1:15">
      <c r="A114" s="42">
        <v>107</v>
      </c>
      <c r="B114" s="17"/>
      <c r="C114" s="17"/>
      <c r="D114" s="17"/>
      <c r="E114" s="28"/>
      <c r="F114" s="28"/>
      <c r="G114" s="19"/>
      <c r="H114" s="33"/>
      <c r="I114" s="30"/>
      <c r="J114" s="9" t="e">
        <f t="shared" si="0"/>
        <v>#DIV/0!</v>
      </c>
      <c r="K114" s="18"/>
      <c r="L114" s="18"/>
      <c r="M114" s="17"/>
      <c r="N114" s="17"/>
      <c r="O114" s="17"/>
    </row>
    <row r="115" spans="1:15">
      <c r="A115">
        <v>108</v>
      </c>
      <c r="B115" s="17"/>
      <c r="C115" s="17"/>
      <c r="D115" s="17"/>
      <c r="E115" s="28"/>
      <c r="F115" s="28"/>
      <c r="G115" s="19"/>
      <c r="H115" s="33"/>
      <c r="I115" s="30"/>
      <c r="J115" s="43" t="e">
        <f t="shared" si="0"/>
        <v>#DIV/0!</v>
      </c>
      <c r="K115" s="18"/>
      <c r="L115" s="18"/>
      <c r="M115" s="17"/>
      <c r="N115" s="17"/>
      <c r="O115" s="17"/>
    </row>
    <row r="116" spans="1:15">
      <c r="A116">
        <v>109</v>
      </c>
      <c r="B116" s="17"/>
      <c r="C116" s="17"/>
      <c r="D116" s="17"/>
      <c r="E116" s="28"/>
      <c r="F116" s="28"/>
      <c r="G116" s="19"/>
      <c r="H116" s="33"/>
      <c r="I116" s="30"/>
      <c r="J116" s="43" t="e">
        <f t="shared" si="0"/>
        <v>#DIV/0!</v>
      </c>
      <c r="K116" s="18"/>
      <c r="L116" s="18"/>
      <c r="M116" s="17"/>
      <c r="N116" s="17"/>
      <c r="O116" s="17"/>
    </row>
    <row r="117" spans="1:15">
      <c r="A117">
        <v>110</v>
      </c>
      <c r="B117" s="17"/>
      <c r="C117" s="17"/>
      <c r="D117" s="17"/>
      <c r="E117" s="28"/>
      <c r="F117" s="28"/>
      <c r="G117" s="19"/>
      <c r="H117" s="33"/>
      <c r="I117" s="30"/>
      <c r="J117" s="9" t="e">
        <f t="shared" si="0"/>
        <v>#DIV/0!</v>
      </c>
      <c r="K117" s="18"/>
      <c r="L117" s="18"/>
      <c r="M117" s="17"/>
      <c r="N117" s="17"/>
      <c r="O117" s="17"/>
    </row>
    <row r="118" spans="1:15">
      <c r="A118" s="42">
        <v>111</v>
      </c>
      <c r="B118" s="17"/>
      <c r="C118" s="17"/>
      <c r="D118" s="17"/>
      <c r="E118" s="28"/>
      <c r="F118" s="28"/>
      <c r="G118" s="19"/>
      <c r="H118" s="33"/>
      <c r="I118" s="30"/>
      <c r="J118" s="43" t="e">
        <f t="shared" si="0"/>
        <v>#DIV/0!</v>
      </c>
      <c r="K118" s="18"/>
      <c r="L118" s="18"/>
      <c r="M118" s="17"/>
      <c r="N118" s="17"/>
      <c r="O118" s="17"/>
    </row>
    <row r="119" spans="1:15">
      <c r="A119" s="42">
        <v>112</v>
      </c>
      <c r="B119" s="17"/>
      <c r="C119" s="17"/>
      <c r="D119" s="17"/>
      <c r="E119" s="28"/>
      <c r="F119" s="28"/>
      <c r="G119" s="19"/>
      <c r="H119" s="33"/>
      <c r="I119" s="30"/>
      <c r="J119" s="43" t="e">
        <f t="shared" si="0"/>
        <v>#DIV/0!</v>
      </c>
      <c r="K119" s="18"/>
      <c r="L119" s="18"/>
      <c r="M119" s="17"/>
      <c r="N119" s="17"/>
      <c r="O119" s="17"/>
    </row>
    <row r="120" spans="1:15">
      <c r="A120">
        <v>113</v>
      </c>
      <c r="B120" s="17"/>
      <c r="C120" s="17"/>
      <c r="D120" s="17"/>
      <c r="E120" s="28"/>
      <c r="F120" s="28"/>
      <c r="G120" s="19"/>
      <c r="H120" s="33"/>
      <c r="I120" s="30"/>
      <c r="J120" s="9" t="e">
        <f t="shared" si="0"/>
        <v>#DIV/0!</v>
      </c>
      <c r="K120" s="18"/>
      <c r="L120" s="18"/>
      <c r="M120" s="17"/>
      <c r="N120" s="17"/>
      <c r="O120" s="17"/>
    </row>
    <row r="121" spans="1:15">
      <c r="A121">
        <v>114</v>
      </c>
      <c r="B121" s="17"/>
      <c r="C121" s="17"/>
      <c r="D121" s="17"/>
      <c r="E121" s="28"/>
      <c r="F121" s="28"/>
      <c r="G121" s="19"/>
      <c r="H121" s="33"/>
      <c r="I121" s="30"/>
      <c r="J121" s="43" t="e">
        <f t="shared" si="0"/>
        <v>#DIV/0!</v>
      </c>
      <c r="K121" s="18"/>
      <c r="L121" s="18"/>
      <c r="M121" s="17"/>
      <c r="N121" s="17"/>
      <c r="O121" s="17"/>
    </row>
    <row r="122" spans="1:15">
      <c r="A122">
        <v>115</v>
      </c>
      <c r="B122" s="17"/>
      <c r="C122" s="17"/>
      <c r="D122" s="17"/>
      <c r="E122" s="28"/>
      <c r="F122" s="28"/>
      <c r="G122" s="19"/>
      <c r="H122" s="33"/>
      <c r="I122" s="30"/>
      <c r="J122" s="43" t="e">
        <f t="shared" si="0"/>
        <v>#DIV/0!</v>
      </c>
      <c r="K122" s="18"/>
      <c r="L122" s="18"/>
      <c r="M122" s="17"/>
      <c r="N122" s="17"/>
      <c r="O122" s="17"/>
    </row>
    <row r="123" spans="1:15">
      <c r="A123" s="42">
        <v>116</v>
      </c>
      <c r="B123" s="17"/>
      <c r="C123" s="17"/>
      <c r="D123" s="17"/>
      <c r="E123" s="28"/>
      <c r="F123" s="28"/>
      <c r="G123" s="19"/>
      <c r="H123" s="33"/>
      <c r="I123" s="30"/>
      <c r="J123" s="9" t="e">
        <f t="shared" si="0"/>
        <v>#DIV/0!</v>
      </c>
      <c r="K123" s="18"/>
      <c r="L123" s="18"/>
      <c r="M123" s="17"/>
      <c r="N123" s="17"/>
      <c r="O123" s="17"/>
    </row>
    <row r="124" spans="1:15">
      <c r="A124" s="42">
        <v>117</v>
      </c>
      <c r="B124" s="17"/>
      <c r="C124" s="17"/>
      <c r="D124" s="17"/>
      <c r="E124" s="28"/>
      <c r="F124" s="28"/>
      <c r="G124" s="19"/>
      <c r="H124" s="33"/>
      <c r="I124" s="30"/>
      <c r="J124" s="43" t="e">
        <f t="shared" si="0"/>
        <v>#DIV/0!</v>
      </c>
      <c r="K124" s="18"/>
      <c r="L124" s="18"/>
      <c r="M124" s="17"/>
      <c r="N124" s="17"/>
      <c r="O124" s="17"/>
    </row>
    <row r="125" spans="1:15">
      <c r="A125">
        <v>118</v>
      </c>
      <c r="B125" s="17"/>
      <c r="C125" s="17"/>
      <c r="D125" s="17"/>
      <c r="E125" s="28"/>
      <c r="F125" s="28"/>
      <c r="G125" s="19"/>
      <c r="H125" s="33"/>
      <c r="I125" s="30"/>
      <c r="J125" s="43" t="e">
        <f t="shared" si="0"/>
        <v>#DIV/0!</v>
      </c>
      <c r="K125" s="18"/>
      <c r="L125" s="18"/>
      <c r="M125" s="17"/>
      <c r="N125" s="17"/>
      <c r="O125" s="17"/>
    </row>
    <row r="126" spans="1:15">
      <c r="A126">
        <v>119</v>
      </c>
      <c r="B126" s="17"/>
      <c r="C126" s="17"/>
      <c r="D126" s="17"/>
      <c r="E126" s="28"/>
      <c r="F126" s="28"/>
      <c r="G126" s="19"/>
      <c r="H126" s="33"/>
      <c r="I126" s="30"/>
      <c r="J126" s="9" t="e">
        <f t="shared" si="0"/>
        <v>#DIV/0!</v>
      </c>
      <c r="K126" s="18"/>
      <c r="L126" s="18"/>
      <c r="M126" s="17"/>
      <c r="N126" s="17"/>
      <c r="O126" s="17"/>
    </row>
    <row r="127" spans="1:15">
      <c r="A127">
        <v>120</v>
      </c>
      <c r="B127" s="17"/>
      <c r="C127" s="17"/>
      <c r="D127" s="17"/>
      <c r="E127" s="28"/>
      <c r="F127" s="28"/>
      <c r="G127" s="19"/>
      <c r="H127" s="33"/>
      <c r="I127" s="30"/>
      <c r="J127" s="43" t="e">
        <f t="shared" si="0"/>
        <v>#DIV/0!</v>
      </c>
      <c r="K127" s="18"/>
      <c r="L127" s="18"/>
      <c r="M127" s="17"/>
      <c r="N127" s="17"/>
      <c r="O127" s="17"/>
    </row>
    <row r="128" spans="1:15">
      <c r="A128" s="42">
        <v>121</v>
      </c>
      <c r="B128" s="17"/>
      <c r="C128" s="17"/>
      <c r="D128" s="17"/>
      <c r="E128" s="28"/>
      <c r="F128" s="28"/>
      <c r="G128" s="19"/>
      <c r="H128" s="33"/>
      <c r="I128" s="30"/>
      <c r="J128" s="43" t="e">
        <f t="shared" si="0"/>
        <v>#DIV/0!</v>
      </c>
      <c r="K128" s="18"/>
      <c r="L128" s="18"/>
      <c r="M128" s="17"/>
      <c r="N128" s="17"/>
      <c r="O128" s="17"/>
    </row>
    <row r="129" spans="1:15">
      <c r="A129" s="42">
        <v>122</v>
      </c>
      <c r="B129" s="17"/>
      <c r="C129" s="17"/>
      <c r="D129" s="17"/>
      <c r="E129" s="28"/>
      <c r="F129" s="28"/>
      <c r="G129" s="19"/>
      <c r="H129" s="33"/>
      <c r="I129" s="30"/>
      <c r="J129" s="9" t="e">
        <f t="shared" si="0"/>
        <v>#DIV/0!</v>
      </c>
      <c r="K129" s="18"/>
      <c r="L129" s="18"/>
      <c r="M129" s="17"/>
      <c r="N129" s="17"/>
      <c r="O129" s="17"/>
    </row>
    <row r="130" spans="1:15">
      <c r="A130">
        <v>123</v>
      </c>
      <c r="B130" s="17"/>
      <c r="C130" s="17"/>
      <c r="D130" s="17"/>
      <c r="E130" s="28"/>
      <c r="F130" s="28"/>
      <c r="G130" s="19"/>
      <c r="H130" s="33"/>
      <c r="I130" s="30"/>
      <c r="J130" s="43" t="e">
        <f t="shared" si="0"/>
        <v>#DIV/0!</v>
      </c>
      <c r="K130" s="18"/>
      <c r="L130" s="18"/>
      <c r="M130" s="17"/>
      <c r="N130" s="17"/>
      <c r="O130" s="17"/>
    </row>
    <row r="131" spans="1:15">
      <c r="A131">
        <v>124</v>
      </c>
      <c r="B131" s="17"/>
      <c r="C131" s="17"/>
      <c r="D131" s="17"/>
      <c r="E131" s="28"/>
      <c r="F131" s="28"/>
      <c r="G131" s="19"/>
      <c r="H131" s="33"/>
      <c r="I131" s="30"/>
      <c r="J131" s="43" t="e">
        <f t="shared" si="0"/>
        <v>#DIV/0!</v>
      </c>
      <c r="K131" s="18"/>
      <c r="L131" s="18"/>
      <c r="M131" s="17"/>
      <c r="N131" s="17"/>
      <c r="O131" s="17"/>
    </row>
    <row r="132" spans="1:15">
      <c r="A132">
        <v>125</v>
      </c>
      <c r="B132" s="17"/>
      <c r="C132" s="17"/>
      <c r="D132" s="17"/>
      <c r="E132" s="28"/>
      <c r="F132" s="28"/>
      <c r="G132" s="19"/>
      <c r="H132" s="33"/>
      <c r="I132" s="30"/>
      <c r="J132" s="9" t="e">
        <f t="shared" si="0"/>
        <v>#DIV/0!</v>
      </c>
      <c r="K132" s="18"/>
      <c r="L132" s="18"/>
      <c r="M132" s="17"/>
      <c r="N132" s="17"/>
      <c r="O132" s="17"/>
    </row>
    <row r="133" spans="1:15">
      <c r="A133" s="42">
        <v>126</v>
      </c>
      <c r="B133" s="17"/>
      <c r="C133" s="17"/>
      <c r="D133" s="17"/>
      <c r="E133" s="28"/>
      <c r="F133" s="28"/>
      <c r="G133" s="19"/>
      <c r="H133" s="33"/>
      <c r="I133" s="30"/>
      <c r="J133" s="43" t="e">
        <f t="shared" si="0"/>
        <v>#DIV/0!</v>
      </c>
      <c r="K133" s="18"/>
      <c r="L133" s="18"/>
      <c r="M133" s="17"/>
      <c r="N133" s="17"/>
      <c r="O133" s="17"/>
    </row>
    <row r="134" spans="1:15">
      <c r="A134" s="42">
        <v>127</v>
      </c>
      <c r="B134" s="17"/>
      <c r="C134" s="17"/>
      <c r="D134" s="17"/>
      <c r="E134" s="28"/>
      <c r="F134" s="28"/>
      <c r="G134" s="19"/>
      <c r="H134" s="33"/>
      <c r="I134" s="30"/>
      <c r="J134" s="43" t="e">
        <f t="shared" si="0"/>
        <v>#DIV/0!</v>
      </c>
      <c r="K134" s="18"/>
      <c r="L134" s="18"/>
      <c r="M134" s="17"/>
      <c r="N134" s="17"/>
      <c r="O134" s="17"/>
    </row>
    <row r="135" spans="1:15">
      <c r="A135">
        <v>128</v>
      </c>
      <c r="B135" s="17"/>
      <c r="C135" s="17"/>
      <c r="D135" s="17"/>
      <c r="E135" s="28"/>
      <c r="F135" s="28"/>
      <c r="G135" s="19"/>
      <c r="H135" s="33"/>
      <c r="I135" s="30"/>
      <c r="J135" s="9" t="e">
        <f t="shared" si="0"/>
        <v>#DIV/0!</v>
      </c>
      <c r="K135" s="18"/>
      <c r="L135" s="18"/>
      <c r="M135" s="17"/>
      <c r="N135" s="17"/>
      <c r="O135" s="17"/>
    </row>
    <row r="136" spans="1:15">
      <c r="A136">
        <v>129</v>
      </c>
      <c r="B136" s="17"/>
      <c r="C136" s="17"/>
      <c r="D136" s="17"/>
      <c r="E136" s="28"/>
      <c r="F136" s="28"/>
      <c r="G136" s="19"/>
      <c r="H136" s="33"/>
      <c r="I136" s="30"/>
      <c r="J136" s="43" t="e">
        <f t="shared" si="0"/>
        <v>#DIV/0!</v>
      </c>
      <c r="K136" s="18"/>
      <c r="L136" s="18"/>
      <c r="M136" s="17"/>
      <c r="N136" s="17"/>
      <c r="O136" s="17"/>
    </row>
    <row r="137" spans="1:15">
      <c r="A137">
        <v>130</v>
      </c>
      <c r="B137" s="17"/>
      <c r="C137" s="17"/>
      <c r="D137" s="17"/>
      <c r="E137" s="28"/>
      <c r="F137" s="28"/>
      <c r="G137" s="19"/>
      <c r="H137" s="33"/>
      <c r="I137" s="30"/>
      <c r="J137" s="43" t="e">
        <f t="shared" si="0"/>
        <v>#DIV/0!</v>
      </c>
      <c r="K137" s="18"/>
      <c r="L137" s="18"/>
      <c r="M137" s="17"/>
      <c r="N137" s="17"/>
      <c r="O137" s="17"/>
    </row>
    <row r="138" spans="1:15">
      <c r="A138" s="42">
        <v>131</v>
      </c>
      <c r="B138" s="17"/>
      <c r="C138" s="17"/>
      <c r="D138" s="17"/>
      <c r="E138" s="28"/>
      <c r="F138" s="28"/>
      <c r="G138" s="19"/>
      <c r="H138" s="33"/>
      <c r="I138" s="30"/>
      <c r="J138" s="9" t="e">
        <f t="shared" si="0"/>
        <v>#DIV/0!</v>
      </c>
      <c r="K138" s="18"/>
      <c r="L138" s="18"/>
      <c r="M138" s="17"/>
      <c r="N138" s="17"/>
      <c r="O138" s="17"/>
    </row>
    <row r="139" spans="1:15">
      <c r="A139" s="42">
        <v>132</v>
      </c>
      <c r="B139" s="17"/>
      <c r="C139" s="17"/>
      <c r="D139" s="17"/>
      <c r="E139" s="28"/>
      <c r="F139" s="28"/>
      <c r="G139" s="19"/>
      <c r="H139" s="33"/>
      <c r="I139" s="30"/>
      <c r="J139" s="43" t="e">
        <f t="shared" si="0"/>
        <v>#DIV/0!</v>
      </c>
      <c r="K139" s="18"/>
      <c r="L139" s="18"/>
      <c r="M139" s="17"/>
      <c r="N139" s="17"/>
      <c r="O139" s="17"/>
    </row>
    <row r="140" spans="1:15">
      <c r="A140">
        <v>133</v>
      </c>
      <c r="B140" s="17"/>
      <c r="C140" s="17"/>
      <c r="D140" s="17"/>
      <c r="E140" s="28"/>
      <c r="F140" s="28"/>
      <c r="G140" s="19"/>
      <c r="H140" s="33"/>
      <c r="I140" s="30"/>
      <c r="J140" s="43" t="e">
        <f t="shared" si="0"/>
        <v>#DIV/0!</v>
      </c>
      <c r="K140" s="18"/>
      <c r="L140" s="18"/>
      <c r="M140" s="17"/>
      <c r="N140" s="17"/>
      <c r="O140" s="17"/>
    </row>
    <row r="141" spans="1:15">
      <c r="A141">
        <v>134</v>
      </c>
      <c r="B141" s="17"/>
      <c r="C141" s="17"/>
      <c r="D141" s="17"/>
      <c r="E141" s="28"/>
      <c r="F141" s="28"/>
      <c r="G141" s="19"/>
      <c r="H141" s="33"/>
      <c r="I141" s="30"/>
      <c r="J141" s="9" t="e">
        <f t="shared" si="0"/>
        <v>#DIV/0!</v>
      </c>
      <c r="K141" s="18"/>
      <c r="L141" s="18"/>
      <c r="M141" s="17"/>
      <c r="N141" s="17"/>
      <c r="O141" s="17"/>
    </row>
    <row r="142" spans="1:15">
      <c r="A142">
        <v>135</v>
      </c>
      <c r="B142" s="17"/>
      <c r="C142" s="17"/>
      <c r="D142" s="17"/>
      <c r="E142" s="28"/>
      <c r="F142" s="28"/>
      <c r="G142" s="19"/>
      <c r="H142" s="33"/>
      <c r="I142" s="30"/>
      <c r="J142" s="43" t="e">
        <f t="shared" si="0"/>
        <v>#DIV/0!</v>
      </c>
      <c r="K142" s="18"/>
      <c r="L142" s="18"/>
      <c r="M142" s="17"/>
      <c r="N142" s="17"/>
      <c r="O142" s="17"/>
    </row>
    <row r="143" spans="1:15">
      <c r="A143" s="42">
        <v>136</v>
      </c>
      <c r="B143" s="17"/>
      <c r="C143" s="17"/>
      <c r="D143" s="17"/>
      <c r="E143" s="28"/>
      <c r="F143" s="28"/>
      <c r="G143" s="19"/>
      <c r="H143" s="33"/>
      <c r="I143" s="30"/>
      <c r="J143" s="43" t="e">
        <f t="shared" si="0"/>
        <v>#DIV/0!</v>
      </c>
      <c r="K143" s="18"/>
      <c r="L143" s="18"/>
      <c r="M143" s="17"/>
      <c r="N143" s="17"/>
      <c r="O143" s="17"/>
    </row>
    <row r="144" spans="1:15">
      <c r="A144" s="42">
        <v>137</v>
      </c>
      <c r="B144" s="17"/>
      <c r="C144" s="17"/>
      <c r="D144" s="17"/>
      <c r="E144" s="28"/>
      <c r="F144" s="28"/>
      <c r="G144" s="19"/>
      <c r="H144" s="33"/>
      <c r="I144" s="30"/>
      <c r="J144" s="9" t="e">
        <f t="shared" si="0"/>
        <v>#DIV/0!</v>
      </c>
      <c r="K144" s="18"/>
      <c r="L144" s="18"/>
      <c r="M144" s="17"/>
      <c r="N144" s="17"/>
      <c r="O144" s="17"/>
    </row>
    <row r="145" spans="1:15">
      <c r="A145">
        <v>138</v>
      </c>
      <c r="B145" s="17"/>
      <c r="C145" s="17"/>
      <c r="D145" s="17"/>
      <c r="E145" s="28"/>
      <c r="F145" s="28"/>
      <c r="G145" s="19"/>
      <c r="H145" s="33"/>
      <c r="I145" s="30"/>
      <c r="J145" s="43" t="e">
        <f t="shared" si="0"/>
        <v>#DIV/0!</v>
      </c>
      <c r="K145" s="18"/>
      <c r="L145" s="18"/>
      <c r="M145" s="17"/>
      <c r="N145" s="17"/>
      <c r="O145" s="17"/>
    </row>
    <row r="146" spans="1:15">
      <c r="A146">
        <v>139</v>
      </c>
      <c r="B146" s="17"/>
      <c r="C146" s="17"/>
      <c r="D146" s="17"/>
      <c r="E146" s="28"/>
      <c r="F146" s="28"/>
      <c r="G146" s="19"/>
      <c r="H146" s="33"/>
      <c r="I146" s="30"/>
      <c r="J146" s="43" t="e">
        <f t="shared" si="0"/>
        <v>#DIV/0!</v>
      </c>
      <c r="K146" s="18"/>
      <c r="L146" s="18"/>
      <c r="M146" s="17"/>
      <c r="N146" s="17"/>
      <c r="O146" s="17"/>
    </row>
    <row r="147" spans="1:15">
      <c r="A147">
        <v>140</v>
      </c>
      <c r="B147" s="17"/>
      <c r="C147" s="17"/>
      <c r="D147" s="17"/>
      <c r="E147" s="28"/>
      <c r="F147" s="28"/>
      <c r="G147" s="19"/>
      <c r="H147" s="33"/>
      <c r="I147" s="30"/>
      <c r="J147" s="9" t="e">
        <f t="shared" si="0"/>
        <v>#DIV/0!</v>
      </c>
      <c r="K147" s="18"/>
      <c r="L147" s="18"/>
      <c r="M147" s="17"/>
      <c r="N147" s="17"/>
      <c r="O147" s="17"/>
    </row>
    <row r="148" spans="1:15">
      <c r="A148" s="42">
        <v>141</v>
      </c>
      <c r="B148" s="17"/>
      <c r="C148" s="17"/>
      <c r="D148" s="17"/>
      <c r="E148" s="28"/>
      <c r="F148" s="28"/>
      <c r="G148" s="19"/>
      <c r="H148" s="33"/>
      <c r="I148" s="30"/>
      <c r="J148" s="43" t="e">
        <f t="shared" si="0"/>
        <v>#DIV/0!</v>
      </c>
      <c r="K148" s="18"/>
      <c r="L148" s="18"/>
      <c r="M148" s="17"/>
      <c r="N148" s="17"/>
      <c r="O148" s="17"/>
    </row>
    <row r="149" spans="1:15">
      <c r="A149" s="42">
        <v>142</v>
      </c>
      <c r="B149" s="17"/>
      <c r="C149" s="17"/>
      <c r="D149" s="17"/>
      <c r="E149" s="28"/>
      <c r="F149" s="28"/>
      <c r="G149" s="19"/>
      <c r="H149" s="33"/>
      <c r="I149" s="30"/>
      <c r="J149" s="43" t="e">
        <f t="shared" si="0"/>
        <v>#DIV/0!</v>
      </c>
      <c r="K149" s="18"/>
      <c r="L149" s="18"/>
      <c r="M149" s="17"/>
      <c r="N149" s="17"/>
      <c r="O149" s="17"/>
    </row>
    <row r="150" spans="1:15">
      <c r="A150">
        <v>143</v>
      </c>
      <c r="B150" s="17"/>
      <c r="C150" s="17"/>
      <c r="D150" s="17"/>
      <c r="E150" s="28"/>
      <c r="F150" s="28"/>
      <c r="G150" s="19"/>
      <c r="H150" s="33"/>
      <c r="I150" s="30"/>
      <c r="J150" s="9" t="e">
        <f t="shared" si="0"/>
        <v>#DIV/0!</v>
      </c>
      <c r="K150" s="18"/>
      <c r="L150" s="18"/>
      <c r="M150" s="17"/>
      <c r="N150" s="17"/>
      <c r="O150" s="17"/>
    </row>
    <row r="151" spans="1:15">
      <c r="A151">
        <v>144</v>
      </c>
      <c r="B151" s="17"/>
      <c r="C151" s="17"/>
      <c r="D151" s="17"/>
      <c r="E151" s="28"/>
      <c r="F151" s="28"/>
      <c r="G151" s="19"/>
      <c r="H151" s="33"/>
      <c r="I151" s="30"/>
      <c r="J151" s="43" t="e">
        <f t="shared" si="0"/>
        <v>#DIV/0!</v>
      </c>
      <c r="K151" s="18"/>
      <c r="L151" s="18"/>
      <c r="M151" s="17"/>
      <c r="N151" s="17"/>
      <c r="O151" s="17"/>
    </row>
    <row r="152" spans="1:15">
      <c r="A152">
        <v>145</v>
      </c>
      <c r="B152" s="17"/>
      <c r="C152" s="17"/>
      <c r="D152" s="17"/>
      <c r="E152" s="28"/>
      <c r="F152" s="28"/>
      <c r="G152" s="19"/>
      <c r="H152" s="33"/>
      <c r="I152" s="30"/>
      <c r="J152" s="43" t="e">
        <f t="shared" si="0"/>
        <v>#DIV/0!</v>
      </c>
      <c r="K152" s="18"/>
      <c r="L152" s="18"/>
      <c r="M152" s="17"/>
      <c r="N152" s="17"/>
      <c r="O152" s="17"/>
    </row>
    <row r="153" spans="1:15">
      <c r="A153" s="42">
        <v>146</v>
      </c>
      <c r="B153" s="17"/>
      <c r="C153" s="17"/>
      <c r="D153" s="17"/>
      <c r="E153" s="28"/>
      <c r="F153" s="28"/>
      <c r="G153" s="19"/>
      <c r="H153" s="33"/>
      <c r="I153" s="30"/>
      <c r="J153" s="9" t="e">
        <f t="shared" si="0"/>
        <v>#DIV/0!</v>
      </c>
      <c r="K153" s="18"/>
      <c r="L153" s="18"/>
      <c r="M153" s="17"/>
      <c r="N153" s="17"/>
      <c r="O153" s="17"/>
    </row>
    <row r="154" spans="1:15">
      <c r="A154" s="42">
        <v>147</v>
      </c>
      <c r="B154" s="17"/>
      <c r="C154" s="17"/>
      <c r="D154" s="17"/>
      <c r="E154" s="28"/>
      <c r="F154" s="28"/>
      <c r="G154" s="19"/>
      <c r="H154" s="33"/>
      <c r="I154" s="30"/>
      <c r="J154" s="43" t="e">
        <f t="shared" si="0"/>
        <v>#DIV/0!</v>
      </c>
      <c r="K154" s="18"/>
      <c r="L154" s="18"/>
      <c r="M154" s="17"/>
      <c r="N154" s="17"/>
      <c r="O154" s="17"/>
    </row>
    <row r="155" spans="1:15">
      <c r="A155">
        <v>148</v>
      </c>
      <c r="B155" s="17"/>
      <c r="C155" s="17"/>
      <c r="D155" s="17"/>
      <c r="E155" s="28"/>
      <c r="F155" s="28"/>
      <c r="G155" s="19"/>
      <c r="H155" s="33"/>
      <c r="I155" s="30"/>
      <c r="J155" s="43" t="e">
        <f t="shared" si="0"/>
        <v>#DIV/0!</v>
      </c>
      <c r="K155" s="18"/>
      <c r="L155" s="18"/>
      <c r="M155" s="17"/>
      <c r="N155" s="17"/>
      <c r="O155" s="17"/>
    </row>
    <row r="156" spans="1:15">
      <c r="A156">
        <v>149</v>
      </c>
      <c r="B156" s="17"/>
      <c r="C156" s="17"/>
      <c r="D156" s="17"/>
      <c r="E156" s="28"/>
      <c r="F156" s="28"/>
      <c r="G156" s="19"/>
      <c r="H156" s="33"/>
      <c r="I156" s="30"/>
      <c r="J156" s="9" t="e">
        <f t="shared" si="0"/>
        <v>#DIV/0!</v>
      </c>
      <c r="K156" s="18"/>
      <c r="L156" s="18"/>
      <c r="M156" s="17"/>
      <c r="N156" s="17"/>
      <c r="O156" s="17"/>
    </row>
    <row r="157" spans="1:15">
      <c r="A157">
        <v>150</v>
      </c>
      <c r="B157" s="17"/>
      <c r="C157" s="17"/>
      <c r="D157" s="17"/>
      <c r="E157" s="28"/>
      <c r="F157" s="28"/>
      <c r="G157" s="19"/>
      <c r="H157" s="33"/>
      <c r="I157" s="30"/>
      <c r="J157" s="43" t="e">
        <f t="shared" si="0"/>
        <v>#DIV/0!</v>
      </c>
      <c r="K157" s="18"/>
      <c r="L157" s="18"/>
      <c r="M157" s="17"/>
      <c r="N157" s="17"/>
      <c r="O157" s="17"/>
    </row>
    <row r="158" spans="1:15">
      <c r="A158" s="42">
        <v>151</v>
      </c>
      <c r="B158" s="17"/>
      <c r="C158" s="17"/>
      <c r="D158" s="17"/>
      <c r="E158" s="28"/>
      <c r="F158" s="28"/>
      <c r="G158" s="19"/>
      <c r="H158" s="33"/>
      <c r="I158" s="30"/>
      <c r="J158" s="43" t="e">
        <f t="shared" si="0"/>
        <v>#DIV/0!</v>
      </c>
      <c r="K158" s="18"/>
      <c r="L158" s="18"/>
      <c r="M158" s="17"/>
      <c r="N158" s="17"/>
      <c r="O158" s="17"/>
    </row>
    <row r="159" spans="1:15">
      <c r="A159" s="42">
        <v>152</v>
      </c>
      <c r="B159" s="17"/>
      <c r="C159" s="17"/>
      <c r="D159" s="17"/>
      <c r="E159" s="28"/>
      <c r="F159" s="28"/>
      <c r="G159" s="19"/>
      <c r="H159" s="33"/>
      <c r="I159" s="30"/>
      <c r="J159" s="9" t="e">
        <f t="shared" si="0"/>
        <v>#DIV/0!</v>
      </c>
      <c r="K159" s="18"/>
      <c r="L159" s="18"/>
      <c r="M159" s="17"/>
      <c r="N159" s="17"/>
      <c r="O159" s="17"/>
    </row>
    <row r="160" spans="1:15">
      <c r="A160">
        <v>153</v>
      </c>
      <c r="B160" s="17"/>
      <c r="C160" s="17"/>
      <c r="D160" s="17"/>
      <c r="E160" s="28"/>
      <c r="F160" s="28"/>
      <c r="G160" s="19"/>
      <c r="H160" s="33"/>
      <c r="I160" s="30"/>
      <c r="J160" s="43" t="e">
        <f t="shared" si="0"/>
        <v>#DIV/0!</v>
      </c>
      <c r="K160" s="18"/>
      <c r="L160" s="18"/>
      <c r="M160" s="17"/>
      <c r="N160" s="17"/>
      <c r="O160" s="17"/>
    </row>
    <row r="161" spans="1:15">
      <c r="A161">
        <v>154</v>
      </c>
      <c r="B161" s="17"/>
      <c r="C161" s="17"/>
      <c r="D161" s="17"/>
      <c r="E161" s="28"/>
      <c r="F161" s="28"/>
      <c r="G161" s="19"/>
      <c r="H161" s="33"/>
      <c r="I161" s="30"/>
      <c r="J161" s="43" t="e">
        <f t="shared" si="0"/>
        <v>#DIV/0!</v>
      </c>
      <c r="K161" s="18"/>
      <c r="L161" s="18"/>
      <c r="M161" s="17"/>
      <c r="N161" s="17"/>
      <c r="O161" s="17"/>
    </row>
    <row r="162" spans="1:15">
      <c r="A162">
        <v>155</v>
      </c>
      <c r="B162" s="17"/>
      <c r="C162" s="17"/>
      <c r="D162" s="17"/>
      <c r="E162" s="28"/>
      <c r="F162" s="28"/>
      <c r="G162" s="19"/>
      <c r="H162" s="33"/>
      <c r="I162" s="30"/>
      <c r="J162" s="9" t="e">
        <f t="shared" si="0"/>
        <v>#DIV/0!</v>
      </c>
      <c r="K162" s="18"/>
      <c r="L162" s="18"/>
      <c r="M162" s="17"/>
      <c r="N162" s="17"/>
      <c r="O162" s="17"/>
    </row>
    <row r="163" spans="1:15">
      <c r="A163" s="42">
        <v>156</v>
      </c>
      <c r="B163" s="17"/>
      <c r="C163" s="17"/>
      <c r="D163" s="17"/>
      <c r="E163" s="28"/>
      <c r="F163" s="28"/>
      <c r="G163" s="19"/>
      <c r="H163" s="33"/>
      <c r="I163" s="30"/>
      <c r="J163" s="43" t="e">
        <f t="shared" si="0"/>
        <v>#DIV/0!</v>
      </c>
      <c r="K163" s="18"/>
      <c r="L163" s="18"/>
      <c r="M163" s="17"/>
      <c r="N163" s="17"/>
      <c r="O163" s="17"/>
    </row>
    <row r="164" spans="1:15">
      <c r="A164" s="42">
        <v>157</v>
      </c>
      <c r="B164" s="17"/>
      <c r="C164" s="17"/>
      <c r="D164" s="17"/>
      <c r="E164" s="28"/>
      <c r="F164" s="28"/>
      <c r="G164" s="19"/>
      <c r="H164" s="33"/>
      <c r="I164" s="30"/>
      <c r="J164" s="43" t="e">
        <f t="shared" si="0"/>
        <v>#DIV/0!</v>
      </c>
      <c r="K164" s="18"/>
      <c r="L164" s="18"/>
      <c r="M164" s="17"/>
      <c r="N164" s="17"/>
      <c r="O164" s="17"/>
    </row>
    <row r="165" spans="1:15">
      <c r="A165">
        <v>158</v>
      </c>
      <c r="B165" s="17"/>
      <c r="C165" s="17"/>
      <c r="D165" s="17"/>
      <c r="E165" s="28"/>
      <c r="F165" s="28"/>
      <c r="G165" s="19"/>
      <c r="H165" s="33"/>
      <c r="I165" s="30"/>
      <c r="J165" s="9" t="e">
        <f t="shared" si="0"/>
        <v>#DIV/0!</v>
      </c>
      <c r="K165" s="18"/>
      <c r="L165" s="18"/>
      <c r="M165" s="17"/>
      <c r="N165" s="17"/>
      <c r="O165" s="17"/>
    </row>
    <row r="166" spans="1:15">
      <c r="A166">
        <v>159</v>
      </c>
      <c r="B166" s="17"/>
      <c r="C166" s="17"/>
      <c r="D166" s="17"/>
      <c r="E166" s="28"/>
      <c r="F166" s="28"/>
      <c r="G166" s="19"/>
      <c r="H166" s="33"/>
      <c r="I166" s="30"/>
      <c r="J166" s="43" t="e">
        <f t="shared" si="0"/>
        <v>#DIV/0!</v>
      </c>
      <c r="K166" s="18"/>
      <c r="L166" s="18"/>
      <c r="M166" s="17"/>
      <c r="N166" s="17"/>
      <c r="O166" s="17"/>
    </row>
    <row r="167" spans="1:15">
      <c r="A167">
        <v>160</v>
      </c>
      <c r="B167" s="17"/>
      <c r="C167" s="17"/>
      <c r="D167" s="17"/>
      <c r="E167" s="28"/>
      <c r="F167" s="28"/>
      <c r="G167" s="19"/>
      <c r="H167" s="33"/>
      <c r="I167" s="30"/>
      <c r="J167" s="43" t="e">
        <f t="shared" si="0"/>
        <v>#DIV/0!</v>
      </c>
      <c r="K167" s="18"/>
      <c r="L167" s="18"/>
      <c r="M167" s="17"/>
      <c r="N167" s="17"/>
      <c r="O167" s="17"/>
    </row>
    <row r="168" spans="1:15">
      <c r="A168" s="42">
        <v>161</v>
      </c>
      <c r="B168" s="17"/>
      <c r="C168" s="17"/>
      <c r="D168" s="17"/>
      <c r="E168" s="28"/>
      <c r="F168" s="28"/>
      <c r="G168" s="19"/>
      <c r="H168" s="33"/>
      <c r="I168" s="30"/>
      <c r="J168" s="9" t="e">
        <f t="shared" si="0"/>
        <v>#DIV/0!</v>
      </c>
      <c r="K168" s="18"/>
      <c r="L168" s="18"/>
      <c r="M168" s="17"/>
      <c r="N168" s="17"/>
      <c r="O168" s="17"/>
    </row>
    <row r="169" spans="1:15">
      <c r="A169" s="42">
        <v>162</v>
      </c>
      <c r="B169" s="17"/>
      <c r="C169" s="17"/>
      <c r="D169" s="17"/>
      <c r="E169" s="28"/>
      <c r="F169" s="28"/>
      <c r="G169" s="19"/>
      <c r="H169" s="33"/>
      <c r="I169" s="30"/>
      <c r="J169" s="43" t="e">
        <f t="shared" si="0"/>
        <v>#DIV/0!</v>
      </c>
      <c r="K169" s="18"/>
      <c r="L169" s="18"/>
      <c r="M169" s="17"/>
      <c r="N169" s="17"/>
      <c r="O169" s="17"/>
    </row>
    <row r="170" spans="1:15">
      <c r="A170">
        <v>163</v>
      </c>
      <c r="B170" s="17"/>
      <c r="C170" s="17"/>
      <c r="D170" s="17"/>
      <c r="E170" s="28"/>
      <c r="F170" s="28"/>
      <c r="G170" s="19"/>
      <c r="H170" s="33"/>
      <c r="I170" s="30"/>
      <c r="J170" s="43" t="e">
        <f t="shared" si="0"/>
        <v>#DIV/0!</v>
      </c>
      <c r="K170" s="18"/>
      <c r="L170" s="18"/>
      <c r="M170" s="17"/>
      <c r="N170" s="17"/>
      <c r="O170" s="17"/>
    </row>
    <row r="171" spans="1:15">
      <c r="A171">
        <v>164</v>
      </c>
      <c r="B171" s="17"/>
      <c r="C171" s="17"/>
      <c r="D171" s="17"/>
      <c r="E171" s="28"/>
      <c r="F171" s="28"/>
      <c r="G171" s="19"/>
      <c r="H171" s="33"/>
      <c r="I171" s="30"/>
      <c r="J171" s="9" t="e">
        <f t="shared" si="0"/>
        <v>#DIV/0!</v>
      </c>
      <c r="K171" s="18"/>
      <c r="L171" s="18"/>
      <c r="M171" s="17"/>
      <c r="N171" s="17"/>
      <c r="O171" s="17"/>
    </row>
    <row r="172" spans="1:15">
      <c r="A172">
        <v>165</v>
      </c>
      <c r="B172" s="17"/>
      <c r="C172" s="17"/>
      <c r="D172" s="17"/>
      <c r="E172" s="28"/>
      <c r="F172" s="28"/>
      <c r="G172" s="19"/>
      <c r="H172" s="33"/>
      <c r="I172" s="30"/>
      <c r="J172" s="43" t="e">
        <f t="shared" si="0"/>
        <v>#DIV/0!</v>
      </c>
      <c r="K172" s="18"/>
      <c r="L172" s="18"/>
      <c r="M172" s="17"/>
      <c r="N172" s="17"/>
      <c r="O172" s="17"/>
    </row>
    <row r="173" spans="1:15">
      <c r="A173" s="42">
        <v>166</v>
      </c>
      <c r="B173" s="17"/>
      <c r="C173" s="17"/>
      <c r="D173" s="17"/>
      <c r="E173" s="28"/>
      <c r="F173" s="28"/>
      <c r="G173" s="19"/>
      <c r="H173" s="33"/>
      <c r="I173" s="30"/>
      <c r="J173" s="43" t="e">
        <f t="shared" si="0"/>
        <v>#DIV/0!</v>
      </c>
      <c r="K173" s="18"/>
      <c r="L173" s="18"/>
      <c r="M173" s="17"/>
      <c r="N173" s="17"/>
      <c r="O173" s="17"/>
    </row>
    <row r="174" spans="1:15">
      <c r="A174" s="42">
        <v>167</v>
      </c>
      <c r="B174" s="17"/>
      <c r="C174" s="17"/>
      <c r="D174" s="17"/>
      <c r="E174" s="28"/>
      <c r="F174" s="28"/>
      <c r="G174" s="19"/>
      <c r="H174" s="33"/>
      <c r="I174" s="30"/>
      <c r="J174" s="9" t="e">
        <f t="shared" si="0"/>
        <v>#DIV/0!</v>
      </c>
      <c r="K174" s="18"/>
      <c r="L174" s="18"/>
      <c r="M174" s="17"/>
      <c r="N174" s="17"/>
      <c r="O174" s="17"/>
    </row>
    <row r="175" spans="1:15">
      <c r="A175">
        <v>168</v>
      </c>
      <c r="B175" s="17"/>
      <c r="C175" s="17"/>
      <c r="D175" s="17"/>
      <c r="E175" s="28"/>
      <c r="F175" s="28"/>
      <c r="G175" s="19"/>
      <c r="H175" s="33"/>
      <c r="I175" s="30"/>
      <c r="J175" s="43" t="e">
        <f t="shared" si="0"/>
        <v>#DIV/0!</v>
      </c>
      <c r="K175" s="18"/>
      <c r="L175" s="18"/>
      <c r="M175" s="17"/>
      <c r="N175" s="17"/>
      <c r="O175" s="17"/>
    </row>
    <row r="176" spans="1:15">
      <c r="A176">
        <v>169</v>
      </c>
      <c r="B176" s="17"/>
      <c r="C176" s="17"/>
      <c r="D176" s="17"/>
      <c r="E176" s="28"/>
      <c r="F176" s="28"/>
      <c r="G176" s="19"/>
      <c r="H176" s="33"/>
      <c r="I176" s="30"/>
      <c r="J176" s="43" t="e">
        <f t="shared" si="0"/>
        <v>#DIV/0!</v>
      </c>
      <c r="K176" s="18"/>
      <c r="L176" s="18"/>
      <c r="M176" s="17"/>
      <c r="N176" s="17"/>
      <c r="O176" s="17"/>
    </row>
    <row r="177" spans="1:15">
      <c r="A177">
        <v>170</v>
      </c>
      <c r="B177" s="17"/>
      <c r="C177" s="17"/>
      <c r="D177" s="17"/>
      <c r="E177" s="28"/>
      <c r="F177" s="28"/>
      <c r="G177" s="19"/>
      <c r="H177" s="33"/>
      <c r="I177" s="30"/>
      <c r="J177" s="9" t="e">
        <f t="shared" si="0"/>
        <v>#DIV/0!</v>
      </c>
      <c r="K177" s="18"/>
      <c r="L177" s="18"/>
      <c r="M177" s="17"/>
      <c r="N177" s="17"/>
      <c r="O177" s="17"/>
    </row>
    <row r="178" spans="1:15">
      <c r="A178" s="42">
        <v>171</v>
      </c>
      <c r="B178" s="17"/>
      <c r="C178" s="17"/>
      <c r="D178" s="17"/>
      <c r="E178" s="28"/>
      <c r="F178" s="28"/>
      <c r="G178" s="19"/>
      <c r="H178" s="33"/>
      <c r="I178" s="30"/>
      <c r="J178" s="43" t="e">
        <f t="shared" si="0"/>
        <v>#DIV/0!</v>
      </c>
      <c r="K178" s="18"/>
      <c r="L178" s="18"/>
      <c r="M178" s="17"/>
      <c r="N178" s="17"/>
      <c r="O178" s="17"/>
    </row>
    <row r="179" spans="1:15">
      <c r="A179" s="42">
        <v>172</v>
      </c>
      <c r="B179" s="17"/>
      <c r="C179" s="17"/>
      <c r="D179" s="17"/>
      <c r="E179" s="28"/>
      <c r="F179" s="28"/>
      <c r="G179" s="19"/>
      <c r="H179" s="33"/>
      <c r="I179" s="30"/>
      <c r="J179" s="43" t="e">
        <f t="shared" si="0"/>
        <v>#DIV/0!</v>
      </c>
      <c r="K179" s="18"/>
      <c r="L179" s="18"/>
      <c r="M179" s="17"/>
      <c r="N179" s="17"/>
      <c r="O179" s="17"/>
    </row>
    <row r="180" spans="1:15">
      <c r="A180">
        <v>173</v>
      </c>
      <c r="B180" s="17"/>
      <c r="C180" s="17"/>
      <c r="D180" s="17"/>
      <c r="E180" s="28"/>
      <c r="F180" s="28"/>
      <c r="G180" s="19"/>
      <c r="H180" s="33"/>
      <c r="I180" s="30"/>
      <c r="J180" s="9" t="e">
        <f t="shared" si="0"/>
        <v>#DIV/0!</v>
      </c>
      <c r="K180" s="18"/>
      <c r="L180" s="18"/>
      <c r="M180" s="17"/>
      <c r="N180" s="17"/>
      <c r="O180" s="17"/>
    </row>
    <row r="181" spans="1:15">
      <c r="A181">
        <v>174</v>
      </c>
      <c r="B181" s="17"/>
      <c r="C181" s="17"/>
      <c r="D181" s="17"/>
      <c r="E181" s="28"/>
      <c r="F181" s="28"/>
      <c r="G181" s="19"/>
      <c r="H181" s="33"/>
      <c r="I181" s="30"/>
      <c r="J181" s="43" t="e">
        <f t="shared" si="0"/>
        <v>#DIV/0!</v>
      </c>
      <c r="K181" s="18"/>
      <c r="L181" s="18"/>
      <c r="M181" s="17"/>
      <c r="N181" s="17"/>
      <c r="O181" s="17"/>
    </row>
    <row r="182" spans="1:15">
      <c r="A182">
        <v>175</v>
      </c>
      <c r="B182" s="17"/>
      <c r="C182" s="17"/>
      <c r="D182" s="17"/>
      <c r="E182" s="28"/>
      <c r="F182" s="28"/>
      <c r="G182" s="19"/>
      <c r="H182" s="33"/>
      <c r="I182" s="30"/>
      <c r="J182" s="43" t="e">
        <f t="shared" si="0"/>
        <v>#DIV/0!</v>
      </c>
      <c r="K182" s="18"/>
      <c r="L182" s="18"/>
      <c r="M182" s="17"/>
      <c r="N182" s="17"/>
      <c r="O182" s="17"/>
    </row>
    <row r="183" spans="1:15">
      <c r="A183" s="42">
        <v>176</v>
      </c>
      <c r="B183" s="17"/>
      <c r="C183" s="17"/>
      <c r="D183" s="17"/>
      <c r="E183" s="28"/>
      <c r="F183" s="28"/>
      <c r="G183" s="19"/>
      <c r="H183" s="33"/>
      <c r="I183" s="30"/>
      <c r="J183" s="9" t="e">
        <f t="shared" si="0"/>
        <v>#DIV/0!</v>
      </c>
      <c r="K183" s="18"/>
      <c r="L183" s="18"/>
      <c r="M183" s="17"/>
      <c r="N183" s="17"/>
      <c r="O183" s="17"/>
    </row>
    <row r="184" spans="1:15">
      <c r="A184" s="42">
        <v>177</v>
      </c>
      <c r="B184" s="17"/>
      <c r="C184" s="17"/>
      <c r="D184" s="17"/>
      <c r="E184" s="28"/>
      <c r="F184" s="28"/>
      <c r="G184" s="19"/>
      <c r="H184" s="33"/>
      <c r="I184" s="30"/>
      <c r="J184" s="43" t="e">
        <f t="shared" si="0"/>
        <v>#DIV/0!</v>
      </c>
      <c r="K184" s="18"/>
      <c r="L184" s="18"/>
      <c r="M184" s="17"/>
      <c r="N184" s="17"/>
      <c r="O184" s="17"/>
    </row>
    <row r="185" spans="1:15">
      <c r="A185">
        <v>178</v>
      </c>
      <c r="B185" s="17"/>
      <c r="C185" s="17"/>
      <c r="D185" s="17"/>
      <c r="E185" s="28"/>
      <c r="F185" s="28"/>
      <c r="G185" s="19"/>
      <c r="H185" s="33"/>
      <c r="I185" s="30"/>
      <c r="J185" s="43" t="e">
        <f t="shared" si="0"/>
        <v>#DIV/0!</v>
      </c>
      <c r="K185" s="18"/>
      <c r="L185" s="18"/>
      <c r="M185" s="17"/>
      <c r="N185" s="17"/>
      <c r="O185" s="17"/>
    </row>
    <row r="186" spans="1:15">
      <c r="A186">
        <v>179</v>
      </c>
      <c r="B186" s="17"/>
      <c r="C186" s="17"/>
      <c r="D186" s="17"/>
      <c r="E186" s="28"/>
      <c r="F186" s="28"/>
      <c r="G186" s="19"/>
      <c r="H186" s="33"/>
      <c r="I186" s="30"/>
      <c r="J186" s="9" t="e">
        <f t="shared" si="0"/>
        <v>#DIV/0!</v>
      </c>
      <c r="K186" s="18"/>
      <c r="L186" s="18"/>
      <c r="M186" s="17"/>
      <c r="N186" s="17"/>
      <c r="O186" s="17"/>
    </row>
    <row r="187" spans="1:15">
      <c r="A187">
        <v>180</v>
      </c>
      <c r="B187" s="17"/>
      <c r="C187" s="17"/>
      <c r="D187" s="17"/>
      <c r="E187" s="28"/>
      <c r="F187" s="28"/>
      <c r="G187" s="19"/>
      <c r="H187" s="33"/>
      <c r="I187" s="30"/>
      <c r="J187" s="43" t="e">
        <f t="shared" si="0"/>
        <v>#DIV/0!</v>
      </c>
      <c r="K187" s="18"/>
      <c r="L187" s="18"/>
      <c r="M187" s="17"/>
      <c r="N187" s="17"/>
      <c r="O187" s="17"/>
    </row>
    <row r="188" spans="1:15">
      <c r="A188" s="42">
        <v>181</v>
      </c>
      <c r="B188" s="17"/>
      <c r="C188" s="17"/>
      <c r="D188" s="17"/>
      <c r="E188" s="28"/>
      <c r="F188" s="28"/>
      <c r="G188" s="19"/>
      <c r="H188" s="33"/>
      <c r="I188" s="30"/>
      <c r="J188" s="43" t="e">
        <f t="shared" si="0"/>
        <v>#DIV/0!</v>
      </c>
      <c r="K188" s="18"/>
      <c r="L188" s="18"/>
      <c r="M188" s="17"/>
      <c r="N188" s="17"/>
      <c r="O188" s="17"/>
    </row>
    <row r="189" spans="1:15">
      <c r="A189" s="42">
        <v>182</v>
      </c>
      <c r="B189" s="17"/>
      <c r="C189" s="17"/>
      <c r="D189" s="17"/>
      <c r="E189" s="28"/>
      <c r="F189" s="28"/>
      <c r="G189" s="19"/>
      <c r="H189" s="33"/>
      <c r="I189" s="30"/>
      <c r="J189" s="9" t="e">
        <f t="shared" si="0"/>
        <v>#DIV/0!</v>
      </c>
      <c r="K189" s="18"/>
      <c r="L189" s="18"/>
      <c r="M189" s="17"/>
      <c r="N189" s="17"/>
      <c r="O189" s="17"/>
    </row>
    <row r="190" spans="1:15">
      <c r="A190">
        <v>183</v>
      </c>
      <c r="B190" s="17"/>
      <c r="C190" s="17"/>
      <c r="D190" s="17"/>
      <c r="E190" s="28"/>
      <c r="F190" s="28"/>
      <c r="G190" s="19"/>
      <c r="H190" s="33"/>
      <c r="I190" s="30"/>
      <c r="J190" s="43" t="e">
        <f t="shared" si="0"/>
        <v>#DIV/0!</v>
      </c>
      <c r="K190" s="18"/>
      <c r="L190" s="18"/>
      <c r="M190" s="17"/>
      <c r="N190" s="17"/>
      <c r="O190" s="17"/>
    </row>
    <row r="191" spans="1:15">
      <c r="A191">
        <v>184</v>
      </c>
      <c r="B191" s="17"/>
      <c r="C191" s="17"/>
      <c r="D191" s="17"/>
      <c r="E191" s="28"/>
      <c r="F191" s="28"/>
      <c r="G191" s="19"/>
      <c r="H191" s="33"/>
      <c r="I191" s="30"/>
      <c r="J191" s="43" t="e">
        <f t="shared" si="0"/>
        <v>#DIV/0!</v>
      </c>
      <c r="K191" s="18"/>
      <c r="L191" s="18"/>
      <c r="M191" s="17"/>
      <c r="N191" s="17"/>
      <c r="O191" s="17"/>
    </row>
    <row r="192" spans="1:15">
      <c r="A192">
        <v>185</v>
      </c>
      <c r="B192" s="17"/>
      <c r="C192" s="17"/>
      <c r="D192" s="17"/>
      <c r="E192" s="28"/>
      <c r="F192" s="28"/>
      <c r="G192" s="19"/>
      <c r="H192" s="33"/>
      <c r="I192" s="30"/>
      <c r="J192" s="9" t="e">
        <f t="shared" si="0"/>
        <v>#DIV/0!</v>
      </c>
      <c r="K192" s="18"/>
      <c r="L192" s="18"/>
      <c r="M192" s="17"/>
      <c r="N192" s="17"/>
      <c r="O192" s="17"/>
    </row>
    <row r="193" spans="1:15">
      <c r="A193" s="42">
        <v>186</v>
      </c>
      <c r="B193" s="17"/>
      <c r="C193" s="17"/>
      <c r="D193" s="17"/>
      <c r="E193" s="28"/>
      <c r="F193" s="28"/>
      <c r="G193" s="19"/>
      <c r="H193" s="33"/>
      <c r="I193" s="30"/>
      <c r="J193" s="43" t="e">
        <f t="shared" si="0"/>
        <v>#DIV/0!</v>
      </c>
      <c r="K193" s="18"/>
      <c r="L193" s="18"/>
      <c r="M193" s="17"/>
      <c r="N193" s="17"/>
      <c r="O193" s="17"/>
    </row>
    <row r="194" spans="1:15">
      <c r="A194" s="42">
        <v>187</v>
      </c>
      <c r="B194" s="17"/>
      <c r="C194" s="17"/>
      <c r="D194" s="17"/>
      <c r="E194" s="28"/>
      <c r="F194" s="28"/>
      <c r="G194" s="19"/>
      <c r="H194" s="33"/>
      <c r="I194" s="30"/>
      <c r="J194" s="43" t="e">
        <f t="shared" si="0"/>
        <v>#DIV/0!</v>
      </c>
      <c r="K194" s="18"/>
      <c r="L194" s="18"/>
      <c r="M194" s="17"/>
      <c r="N194" s="17"/>
      <c r="O194" s="17"/>
    </row>
    <row r="195" spans="1:15">
      <c r="A195">
        <v>188</v>
      </c>
      <c r="B195" s="17"/>
      <c r="C195" s="17"/>
      <c r="D195" s="17"/>
      <c r="E195" s="28"/>
      <c r="F195" s="28"/>
      <c r="G195" s="19"/>
      <c r="H195" s="33"/>
      <c r="I195" s="30"/>
      <c r="J195" s="9" t="e">
        <f t="shared" si="0"/>
        <v>#DIV/0!</v>
      </c>
      <c r="K195" s="18"/>
      <c r="L195" s="18"/>
      <c r="M195" s="17"/>
      <c r="N195" s="17"/>
      <c r="O195" s="17"/>
    </row>
    <row r="196" spans="1:15">
      <c r="A196">
        <v>189</v>
      </c>
      <c r="B196" s="17"/>
      <c r="C196" s="17"/>
      <c r="D196" s="17"/>
      <c r="E196" s="28"/>
      <c r="F196" s="28"/>
      <c r="G196" s="19"/>
      <c r="H196" s="33"/>
      <c r="I196" s="30"/>
      <c r="J196" s="43" t="e">
        <f t="shared" si="0"/>
        <v>#DIV/0!</v>
      </c>
      <c r="K196" s="18"/>
      <c r="L196" s="18"/>
      <c r="M196" s="17"/>
      <c r="N196" s="17"/>
      <c r="O196" s="17"/>
    </row>
    <row r="197" spans="1:15">
      <c r="A197">
        <v>190</v>
      </c>
      <c r="B197" s="17"/>
      <c r="C197" s="17"/>
      <c r="D197" s="17"/>
      <c r="E197" s="28"/>
      <c r="F197" s="28"/>
      <c r="G197" s="19"/>
      <c r="H197" s="33"/>
      <c r="I197" s="30"/>
      <c r="J197" s="43" t="e">
        <f t="shared" si="0"/>
        <v>#DIV/0!</v>
      </c>
      <c r="K197" s="18"/>
      <c r="L197" s="18"/>
      <c r="M197" s="17"/>
      <c r="N197" s="17"/>
      <c r="O197" s="17"/>
    </row>
    <row r="198" spans="1:15">
      <c r="A198" s="42">
        <v>191</v>
      </c>
      <c r="B198" s="17"/>
      <c r="C198" s="17"/>
      <c r="D198" s="17"/>
      <c r="E198" s="28"/>
      <c r="F198" s="28"/>
      <c r="G198" s="19"/>
      <c r="H198" s="33"/>
      <c r="I198" s="30"/>
      <c r="J198" s="9" t="e">
        <f t="shared" si="0"/>
        <v>#DIV/0!</v>
      </c>
      <c r="K198" s="18"/>
      <c r="L198" s="18"/>
      <c r="M198" s="17"/>
      <c r="N198" s="17"/>
      <c r="O198" s="17"/>
    </row>
    <row r="199" spans="1:15">
      <c r="A199" s="42">
        <v>192</v>
      </c>
      <c r="B199" s="17"/>
      <c r="C199" s="17"/>
      <c r="D199" s="17"/>
      <c r="E199" s="28"/>
      <c r="F199" s="28"/>
      <c r="G199" s="19"/>
      <c r="H199" s="33"/>
      <c r="I199" s="30"/>
      <c r="J199" s="43" t="e">
        <f t="shared" si="0"/>
        <v>#DIV/0!</v>
      </c>
      <c r="K199" s="18"/>
      <c r="L199" s="18"/>
      <c r="M199" s="17"/>
      <c r="N199" s="17"/>
      <c r="O199" s="17"/>
    </row>
    <row r="200" spans="1:15">
      <c r="A200">
        <v>193</v>
      </c>
      <c r="B200" s="17"/>
      <c r="C200" s="17"/>
      <c r="D200" s="17"/>
      <c r="E200" s="28"/>
      <c r="F200" s="28"/>
      <c r="G200" s="19"/>
      <c r="H200" s="33"/>
      <c r="I200" s="30"/>
      <c r="J200" s="43" t="e">
        <f t="shared" si="0"/>
        <v>#DIV/0!</v>
      </c>
      <c r="K200" s="18"/>
      <c r="L200" s="18"/>
      <c r="M200" s="17"/>
      <c r="N200" s="17"/>
      <c r="O200" s="17"/>
    </row>
    <row r="201" spans="1:15">
      <c r="A201">
        <v>194</v>
      </c>
      <c r="B201" s="17"/>
      <c r="C201" s="17"/>
      <c r="D201" s="17"/>
      <c r="E201" s="28"/>
      <c r="F201" s="28"/>
      <c r="G201" s="19"/>
      <c r="H201" s="33"/>
      <c r="I201" s="30"/>
      <c r="J201" s="9" t="e">
        <f t="shared" si="0"/>
        <v>#DIV/0!</v>
      </c>
      <c r="K201" s="18"/>
      <c r="L201" s="18"/>
      <c r="M201" s="17"/>
      <c r="N201" s="17"/>
      <c r="O201" s="17"/>
    </row>
    <row r="202" spans="1:15">
      <c r="A202">
        <v>195</v>
      </c>
      <c r="B202" s="17"/>
      <c r="C202" s="17"/>
      <c r="D202" s="17"/>
      <c r="E202" s="28"/>
      <c r="F202" s="28"/>
      <c r="G202" s="19"/>
      <c r="H202" s="33"/>
      <c r="I202" s="30"/>
      <c r="J202" s="43" t="e">
        <f t="shared" si="0"/>
        <v>#DIV/0!</v>
      </c>
      <c r="K202" s="18"/>
      <c r="L202" s="18"/>
      <c r="M202" s="17"/>
      <c r="N202" s="17"/>
      <c r="O202" s="17"/>
    </row>
    <row r="203" spans="1:15">
      <c r="A203" s="42">
        <v>196</v>
      </c>
      <c r="B203" s="17"/>
      <c r="C203" s="17"/>
      <c r="D203" s="17"/>
      <c r="E203" s="28"/>
      <c r="F203" s="28"/>
      <c r="G203" s="19"/>
      <c r="H203" s="33"/>
      <c r="I203" s="30"/>
      <c r="J203" s="43" t="e">
        <f t="shared" si="0"/>
        <v>#DIV/0!</v>
      </c>
      <c r="K203" s="18"/>
      <c r="L203" s="18"/>
      <c r="M203" s="17"/>
      <c r="N203" s="17"/>
      <c r="O203" s="17"/>
    </row>
    <row r="204" spans="1:15">
      <c r="A204" s="42">
        <v>197</v>
      </c>
      <c r="B204" s="17"/>
      <c r="C204" s="17"/>
      <c r="D204" s="17"/>
      <c r="E204" s="28"/>
      <c r="F204" s="28"/>
      <c r="G204" s="19"/>
      <c r="H204" s="33"/>
      <c r="I204" s="30"/>
      <c r="J204" s="9" t="e">
        <f t="shared" si="0"/>
        <v>#DIV/0!</v>
      </c>
      <c r="K204" s="18"/>
      <c r="L204" s="18"/>
      <c r="M204" s="17"/>
      <c r="N204" s="17"/>
      <c r="O204" s="17"/>
    </row>
    <row r="205" spans="1:15">
      <c r="A205">
        <v>198</v>
      </c>
      <c r="B205" s="17"/>
      <c r="C205" s="17"/>
      <c r="D205" s="17"/>
      <c r="E205" s="28"/>
      <c r="F205" s="28"/>
      <c r="G205" s="19"/>
      <c r="H205" s="33"/>
      <c r="I205" s="30"/>
      <c r="J205" s="43" t="e">
        <f t="shared" si="0"/>
        <v>#DIV/0!</v>
      </c>
      <c r="K205" s="18"/>
      <c r="L205" s="18"/>
      <c r="M205" s="17"/>
      <c r="N205" s="17"/>
      <c r="O205" s="17"/>
    </row>
    <row r="206" spans="1:15">
      <c r="A206">
        <v>199</v>
      </c>
      <c r="B206" s="17"/>
      <c r="C206" s="17"/>
      <c r="D206" s="17"/>
      <c r="E206" s="28"/>
      <c r="F206" s="28"/>
      <c r="G206" s="19"/>
      <c r="H206" s="33"/>
      <c r="I206" s="30"/>
      <c r="J206" s="43" t="e">
        <f t="shared" si="0"/>
        <v>#DIV/0!</v>
      </c>
      <c r="K206" s="18"/>
      <c r="L206" s="18"/>
      <c r="M206" s="17"/>
      <c r="N206" s="17"/>
      <c r="O206" s="17"/>
    </row>
    <row r="207" spans="1:15">
      <c r="A207">
        <v>200</v>
      </c>
      <c r="B207" s="17"/>
      <c r="C207" s="17"/>
      <c r="D207" s="17"/>
      <c r="E207" s="28"/>
      <c r="F207" s="28"/>
      <c r="G207" s="19"/>
      <c r="H207" s="33"/>
      <c r="I207" s="30"/>
      <c r="J207" s="9" t="e">
        <f t="shared" si="0"/>
        <v>#DIV/0!</v>
      </c>
      <c r="K207" s="18"/>
      <c r="L207" s="18"/>
      <c r="M207" s="17"/>
      <c r="N207" s="17"/>
      <c r="O207" s="17"/>
    </row>
    <row r="208" spans="1:15">
      <c r="A208" s="42">
        <v>201</v>
      </c>
      <c r="B208" s="17"/>
      <c r="C208" s="17"/>
      <c r="D208" s="17"/>
      <c r="E208" s="28"/>
      <c r="F208" s="28"/>
      <c r="G208" s="19"/>
      <c r="H208" s="33"/>
      <c r="I208" s="30"/>
      <c r="J208" s="43" t="e">
        <f t="shared" si="0"/>
        <v>#DIV/0!</v>
      </c>
      <c r="K208" s="18"/>
      <c r="L208" s="18"/>
      <c r="M208" s="17"/>
      <c r="N208" s="17"/>
      <c r="O208" s="17"/>
    </row>
    <row r="209" spans="1:15">
      <c r="A209" s="42">
        <v>202</v>
      </c>
      <c r="B209" s="17"/>
      <c r="C209" s="17"/>
      <c r="D209" s="17"/>
      <c r="E209" s="28"/>
      <c r="F209" s="28"/>
      <c r="G209" s="19"/>
      <c r="H209" s="33"/>
      <c r="I209" s="30"/>
      <c r="J209" s="43" t="e">
        <f t="shared" si="0"/>
        <v>#DIV/0!</v>
      </c>
      <c r="K209" s="18"/>
      <c r="L209" s="18"/>
      <c r="M209" s="17"/>
      <c r="N209" s="17"/>
      <c r="O209" s="17"/>
    </row>
    <row r="210" spans="1:15">
      <c r="A210">
        <v>203</v>
      </c>
      <c r="B210" s="17"/>
      <c r="C210" s="17"/>
      <c r="D210" s="17"/>
      <c r="E210" s="28"/>
      <c r="F210" s="28"/>
      <c r="G210" s="19"/>
      <c r="H210" s="33"/>
      <c r="I210" s="30"/>
      <c r="J210" s="9" t="e">
        <f t="shared" si="0"/>
        <v>#DIV/0!</v>
      </c>
      <c r="K210" s="18"/>
      <c r="L210" s="18"/>
      <c r="M210" s="17"/>
      <c r="N210" s="17"/>
      <c r="O210" s="17"/>
    </row>
    <row r="211" spans="1:15">
      <c r="A211">
        <v>204</v>
      </c>
      <c r="B211" s="17"/>
      <c r="C211" s="17"/>
      <c r="D211" s="17"/>
      <c r="E211" s="28"/>
      <c r="F211" s="28"/>
      <c r="G211" s="19"/>
      <c r="H211" s="33"/>
      <c r="I211" s="30"/>
      <c r="J211" s="43" t="e">
        <f t="shared" si="0"/>
        <v>#DIV/0!</v>
      </c>
      <c r="K211" s="18"/>
      <c r="L211" s="18"/>
      <c r="M211" s="17"/>
      <c r="N211" s="17"/>
      <c r="O211" s="17"/>
    </row>
    <row r="212" spans="1:15">
      <c r="A212">
        <v>205</v>
      </c>
      <c r="B212" s="17"/>
      <c r="C212" s="17"/>
      <c r="D212" s="17"/>
      <c r="E212" s="28"/>
      <c r="F212" s="28"/>
      <c r="G212" s="19"/>
      <c r="H212" s="33"/>
      <c r="I212" s="30"/>
      <c r="J212" s="43" t="e">
        <f t="shared" si="0"/>
        <v>#DIV/0!</v>
      </c>
      <c r="K212" s="18"/>
      <c r="L212" s="18"/>
      <c r="M212" s="17"/>
      <c r="N212" s="17"/>
      <c r="O212" s="17"/>
    </row>
    <row r="213" spans="1:15">
      <c r="A213" s="42">
        <v>206</v>
      </c>
      <c r="B213" s="17"/>
      <c r="C213" s="17"/>
      <c r="D213" s="17"/>
      <c r="E213" s="28"/>
      <c r="F213" s="28"/>
      <c r="G213" s="19"/>
      <c r="H213" s="33"/>
      <c r="I213" s="30"/>
      <c r="J213" s="9" t="e">
        <f t="shared" si="0"/>
        <v>#DIV/0!</v>
      </c>
      <c r="K213" s="18"/>
      <c r="L213" s="18"/>
      <c r="M213" s="17"/>
      <c r="N213" s="17"/>
      <c r="O213" s="17"/>
    </row>
    <row r="214" spans="1:15">
      <c r="A214" s="42">
        <v>207</v>
      </c>
      <c r="B214" s="17"/>
      <c r="C214" s="17"/>
      <c r="D214" s="17"/>
      <c r="E214" s="28"/>
      <c r="F214" s="28"/>
      <c r="G214" s="19"/>
      <c r="H214" s="33"/>
      <c r="I214" s="30"/>
      <c r="J214" s="43" t="e">
        <f t="shared" si="0"/>
        <v>#DIV/0!</v>
      </c>
      <c r="K214" s="18"/>
      <c r="L214" s="18"/>
      <c r="M214" s="17"/>
      <c r="N214" s="17"/>
      <c r="O214" s="17"/>
    </row>
    <row r="215" spans="1:15">
      <c r="A215">
        <v>208</v>
      </c>
      <c r="B215" s="17"/>
      <c r="C215" s="17"/>
      <c r="D215" s="17"/>
      <c r="E215" s="28"/>
      <c r="F215" s="28"/>
      <c r="G215" s="19"/>
      <c r="H215" s="33"/>
      <c r="I215" s="30"/>
      <c r="J215" s="43" t="e">
        <f t="shared" si="0"/>
        <v>#DIV/0!</v>
      </c>
      <c r="K215" s="18"/>
      <c r="L215" s="18"/>
      <c r="M215" s="17"/>
      <c r="N215" s="17"/>
      <c r="O215" s="17"/>
    </row>
    <row r="216" spans="1:15">
      <c r="A216">
        <v>209</v>
      </c>
      <c r="B216" s="17"/>
      <c r="C216" s="17"/>
      <c r="D216" s="17"/>
      <c r="E216" s="28"/>
      <c r="F216" s="28"/>
      <c r="G216" s="19"/>
      <c r="H216" s="33"/>
      <c r="I216" s="30"/>
      <c r="J216" s="9" t="e">
        <f t="shared" si="0"/>
        <v>#DIV/0!</v>
      </c>
      <c r="K216" s="18"/>
      <c r="L216" s="18"/>
      <c r="M216" s="17"/>
      <c r="N216" s="17"/>
      <c r="O216" s="17"/>
    </row>
    <row r="217" spans="1:15">
      <c r="A217">
        <v>210</v>
      </c>
      <c r="B217" s="17"/>
      <c r="C217" s="17"/>
      <c r="D217" s="17"/>
      <c r="E217" s="28"/>
      <c r="F217" s="28"/>
      <c r="G217" s="19"/>
      <c r="H217" s="33"/>
      <c r="I217" s="30"/>
      <c r="J217" s="43" t="e">
        <f t="shared" si="0"/>
        <v>#DIV/0!</v>
      </c>
      <c r="K217" s="18"/>
      <c r="L217" s="18"/>
      <c r="M217" s="17"/>
      <c r="N217" s="17"/>
      <c r="O217" s="17"/>
    </row>
    <row r="218" spans="1:15">
      <c r="A218" s="42">
        <v>211</v>
      </c>
      <c r="B218" s="17"/>
      <c r="C218" s="17"/>
      <c r="D218" s="17"/>
      <c r="E218" s="28"/>
      <c r="F218" s="28"/>
      <c r="G218" s="19"/>
      <c r="H218" s="33"/>
      <c r="I218" s="30"/>
      <c r="J218" s="43" t="e">
        <f t="shared" si="0"/>
        <v>#DIV/0!</v>
      </c>
      <c r="K218" s="18"/>
      <c r="L218" s="18"/>
      <c r="M218" s="17"/>
      <c r="N218" s="17"/>
      <c r="O218" s="17"/>
    </row>
    <row r="219" spans="1:15">
      <c r="A219" s="42">
        <v>212</v>
      </c>
      <c r="B219" s="17"/>
      <c r="C219" s="17"/>
      <c r="D219" s="17"/>
      <c r="E219" s="28"/>
      <c r="F219" s="28"/>
      <c r="G219" s="19"/>
      <c r="H219" s="33"/>
      <c r="I219" s="30"/>
      <c r="J219" s="9" t="e">
        <f t="shared" si="0"/>
        <v>#DIV/0!</v>
      </c>
      <c r="K219" s="18"/>
      <c r="L219" s="18"/>
      <c r="M219" s="17"/>
      <c r="N219" s="17"/>
      <c r="O219" s="17"/>
    </row>
    <row r="220" spans="1:15">
      <c r="A220">
        <v>213</v>
      </c>
      <c r="B220" s="17"/>
      <c r="C220" s="17"/>
      <c r="D220" s="17"/>
      <c r="E220" s="28"/>
      <c r="F220" s="28"/>
      <c r="G220" s="19"/>
      <c r="H220" s="33"/>
      <c r="I220" s="30"/>
      <c r="J220" s="43" t="e">
        <f t="shared" si="0"/>
        <v>#DIV/0!</v>
      </c>
      <c r="K220" s="18"/>
      <c r="L220" s="18"/>
      <c r="M220" s="17"/>
      <c r="N220" s="17"/>
      <c r="O220" s="17"/>
    </row>
    <row r="221" spans="1:15">
      <c r="A221">
        <v>214</v>
      </c>
      <c r="B221" s="17"/>
      <c r="C221" s="17"/>
      <c r="D221" s="17"/>
      <c r="E221" s="28"/>
      <c r="F221" s="28"/>
      <c r="G221" s="19"/>
      <c r="H221" s="33"/>
      <c r="I221" s="30"/>
      <c r="J221" s="43" t="e">
        <f t="shared" si="0"/>
        <v>#DIV/0!</v>
      </c>
      <c r="K221" s="18"/>
      <c r="L221" s="18"/>
      <c r="M221" s="17"/>
      <c r="N221" s="17"/>
      <c r="O221" s="17"/>
    </row>
    <row r="222" spans="1:15">
      <c r="A222">
        <v>215</v>
      </c>
      <c r="B222" s="17"/>
      <c r="C222" s="17"/>
      <c r="D222" s="17"/>
      <c r="E222" s="28"/>
      <c r="F222" s="28"/>
      <c r="G222" s="19"/>
      <c r="H222" s="33"/>
      <c r="I222" s="30"/>
      <c r="J222" s="9" t="e">
        <f t="shared" si="0"/>
        <v>#DIV/0!</v>
      </c>
      <c r="K222" s="18"/>
      <c r="L222" s="18"/>
      <c r="M222" s="17"/>
      <c r="N222" s="17"/>
      <c r="O222" s="17"/>
    </row>
    <row r="223" spans="1:15">
      <c r="A223" s="42">
        <v>216</v>
      </c>
      <c r="B223" s="17"/>
      <c r="C223" s="17"/>
      <c r="D223" s="17"/>
      <c r="E223" s="28"/>
      <c r="F223" s="28"/>
      <c r="G223" s="19"/>
      <c r="H223" s="33"/>
      <c r="I223" s="30"/>
      <c r="J223" s="43" t="e">
        <f t="shared" si="0"/>
        <v>#DIV/0!</v>
      </c>
      <c r="K223" s="18"/>
      <c r="L223" s="18"/>
      <c r="M223" s="17"/>
      <c r="N223" s="17"/>
      <c r="O223" s="17"/>
    </row>
    <row r="224" spans="1:15">
      <c r="A224" s="42">
        <v>217</v>
      </c>
      <c r="B224" s="17"/>
      <c r="C224" s="17"/>
      <c r="D224" s="17"/>
      <c r="E224" s="28"/>
      <c r="F224" s="28"/>
      <c r="G224" s="19"/>
      <c r="H224" s="33"/>
      <c r="I224" s="30"/>
      <c r="J224" s="43" t="e">
        <f t="shared" si="0"/>
        <v>#DIV/0!</v>
      </c>
      <c r="K224" s="18"/>
      <c r="L224" s="18"/>
      <c r="M224" s="17"/>
      <c r="N224" s="17"/>
      <c r="O224" s="17"/>
    </row>
    <row r="225" spans="1:15">
      <c r="A225">
        <v>218</v>
      </c>
      <c r="B225" s="17"/>
      <c r="C225" s="17"/>
      <c r="D225" s="17"/>
      <c r="E225" s="28"/>
      <c r="F225" s="28"/>
      <c r="G225" s="19"/>
      <c r="H225" s="33"/>
      <c r="I225" s="30"/>
      <c r="J225" s="9" t="e">
        <f t="shared" si="0"/>
        <v>#DIV/0!</v>
      </c>
      <c r="K225" s="18"/>
      <c r="L225" s="18"/>
      <c r="M225" s="17"/>
      <c r="N225" s="17"/>
      <c r="O225" s="17"/>
    </row>
    <row r="226" spans="1:15">
      <c r="A226">
        <v>219</v>
      </c>
      <c r="B226" s="17"/>
      <c r="C226" s="17"/>
      <c r="D226" s="17"/>
      <c r="E226" s="28"/>
      <c r="F226" s="28"/>
      <c r="G226" s="19"/>
      <c r="H226" s="33"/>
      <c r="I226" s="30"/>
      <c r="J226" s="43" t="e">
        <f t="shared" si="0"/>
        <v>#DIV/0!</v>
      </c>
      <c r="K226" s="18"/>
      <c r="L226" s="18"/>
      <c r="M226" s="17"/>
      <c r="N226" s="17"/>
      <c r="O226" s="17"/>
    </row>
    <row r="227" spans="1:15">
      <c r="A227">
        <v>220</v>
      </c>
      <c r="B227" s="17"/>
      <c r="C227" s="17"/>
      <c r="D227" s="17"/>
      <c r="E227" s="28"/>
      <c r="F227" s="28"/>
      <c r="G227" s="19"/>
      <c r="H227" s="33"/>
      <c r="I227" s="30"/>
      <c r="J227" s="43" t="e">
        <f t="shared" si="0"/>
        <v>#DIV/0!</v>
      </c>
      <c r="K227" s="18"/>
      <c r="L227" s="18"/>
      <c r="M227" s="17"/>
      <c r="N227" s="17"/>
      <c r="O227" s="17"/>
    </row>
    <row r="228" spans="1:15">
      <c r="A228" s="42">
        <v>221</v>
      </c>
      <c r="B228" s="17"/>
      <c r="C228" s="17"/>
      <c r="D228" s="17"/>
      <c r="E228" s="28"/>
      <c r="F228" s="28"/>
      <c r="G228" s="19"/>
      <c r="H228" s="33"/>
      <c r="I228" s="30"/>
      <c r="J228" s="9" t="e">
        <f t="shared" si="0"/>
        <v>#DIV/0!</v>
      </c>
      <c r="K228" s="18"/>
      <c r="L228" s="18"/>
      <c r="M228" s="17"/>
      <c r="N228" s="17"/>
      <c r="O228" s="17"/>
    </row>
    <row r="229" spans="1:15">
      <c r="A229" s="42">
        <v>222</v>
      </c>
      <c r="B229" s="17"/>
      <c r="C229" s="17"/>
      <c r="D229" s="17"/>
      <c r="E229" s="28"/>
      <c r="F229" s="28"/>
      <c r="G229" s="19"/>
      <c r="H229" s="33"/>
      <c r="I229" s="30"/>
      <c r="J229" s="43" t="e">
        <f t="shared" si="0"/>
        <v>#DIV/0!</v>
      </c>
      <c r="K229" s="18"/>
      <c r="L229" s="18"/>
      <c r="M229" s="17"/>
      <c r="N229" s="17"/>
      <c r="O229" s="17"/>
    </row>
    <row r="230" spans="1:15">
      <c r="A230">
        <v>223</v>
      </c>
      <c r="B230" s="17"/>
      <c r="C230" s="17"/>
      <c r="D230" s="17"/>
      <c r="E230" s="28"/>
      <c r="F230" s="28"/>
      <c r="G230" s="19"/>
      <c r="H230" s="33"/>
      <c r="I230" s="30"/>
      <c r="J230" s="43" t="e">
        <f t="shared" si="0"/>
        <v>#DIV/0!</v>
      </c>
      <c r="K230" s="18"/>
      <c r="L230" s="18"/>
      <c r="M230" s="17"/>
      <c r="N230" s="17"/>
      <c r="O230" s="17"/>
    </row>
    <row r="231" spans="1:15">
      <c r="A231">
        <v>224</v>
      </c>
      <c r="B231" s="17"/>
      <c r="C231" s="17"/>
      <c r="D231" s="17"/>
      <c r="E231" s="28"/>
      <c r="F231" s="28"/>
      <c r="G231" s="19"/>
      <c r="H231" s="33"/>
      <c r="I231" s="30"/>
      <c r="J231" s="9" t="e">
        <f t="shared" si="0"/>
        <v>#DIV/0!</v>
      </c>
      <c r="K231" s="18"/>
      <c r="L231" s="18"/>
      <c r="M231" s="17"/>
      <c r="N231" s="17"/>
      <c r="O231" s="17"/>
    </row>
    <row r="232" spans="1:15">
      <c r="A232">
        <v>225</v>
      </c>
      <c r="B232" s="17"/>
      <c r="C232" s="17"/>
      <c r="D232" s="17"/>
      <c r="E232" s="28"/>
      <c r="F232" s="28"/>
      <c r="G232" s="19"/>
      <c r="H232" s="33"/>
      <c r="I232" s="30"/>
      <c r="J232" s="43" t="e">
        <f t="shared" si="0"/>
        <v>#DIV/0!</v>
      </c>
      <c r="K232" s="18"/>
      <c r="L232" s="18"/>
      <c r="M232" s="17"/>
      <c r="N232" s="17"/>
      <c r="O232" s="17"/>
    </row>
    <row r="233" spans="1:15">
      <c r="A233" s="42">
        <v>226</v>
      </c>
      <c r="B233" s="17"/>
      <c r="C233" s="17"/>
      <c r="D233" s="17"/>
      <c r="E233" s="28"/>
      <c r="F233" s="28"/>
      <c r="G233" s="19"/>
      <c r="H233" s="33"/>
      <c r="I233" s="30"/>
      <c r="J233" s="43" t="e">
        <f t="shared" si="0"/>
        <v>#DIV/0!</v>
      </c>
      <c r="K233" s="18"/>
      <c r="L233" s="18"/>
      <c r="M233" s="17"/>
      <c r="N233" s="17"/>
      <c r="O233" s="17"/>
    </row>
    <row r="234" spans="1:15">
      <c r="A234" s="42">
        <v>227</v>
      </c>
      <c r="B234" s="17"/>
      <c r="C234" s="17"/>
      <c r="D234" s="17"/>
      <c r="E234" s="28"/>
      <c r="F234" s="28"/>
      <c r="G234" s="19"/>
      <c r="H234" s="33"/>
      <c r="I234" s="30"/>
      <c r="J234" s="9" t="e">
        <f t="shared" si="0"/>
        <v>#DIV/0!</v>
      </c>
      <c r="K234" s="18"/>
      <c r="L234" s="18"/>
      <c r="M234" s="17"/>
      <c r="N234" s="17"/>
      <c r="O234" s="17"/>
    </row>
    <row r="235" spans="1:15">
      <c r="A235">
        <v>228</v>
      </c>
      <c r="B235" s="17"/>
      <c r="C235" s="17"/>
      <c r="D235" s="17"/>
      <c r="E235" s="28"/>
      <c r="F235" s="28"/>
      <c r="G235" s="19"/>
      <c r="H235" s="33"/>
      <c r="I235" s="30"/>
      <c r="J235" s="43" t="e">
        <f t="shared" si="0"/>
        <v>#DIV/0!</v>
      </c>
      <c r="K235" s="18"/>
      <c r="L235" s="18"/>
      <c r="M235" s="17"/>
      <c r="N235" s="17"/>
      <c r="O235" s="17"/>
    </row>
    <row r="236" spans="1:15">
      <c r="A236">
        <v>229</v>
      </c>
      <c r="B236" s="17"/>
      <c r="C236" s="17"/>
      <c r="D236" s="17"/>
      <c r="E236" s="28"/>
      <c r="F236" s="28"/>
      <c r="G236" s="19"/>
      <c r="H236" s="33"/>
      <c r="I236" s="30"/>
      <c r="J236" s="43" t="e">
        <f t="shared" si="0"/>
        <v>#DIV/0!</v>
      </c>
      <c r="K236" s="18"/>
      <c r="L236" s="18"/>
      <c r="M236" s="17"/>
      <c r="N236" s="17"/>
      <c r="O236" s="17"/>
    </row>
    <row r="237" spans="1:15">
      <c r="A237">
        <v>230</v>
      </c>
      <c r="B237" s="17"/>
      <c r="C237" s="17"/>
      <c r="D237" s="17"/>
      <c r="E237" s="28"/>
      <c r="F237" s="28"/>
      <c r="G237" s="19"/>
      <c r="H237" s="33"/>
      <c r="I237" s="30"/>
      <c r="J237" s="9" t="e">
        <f t="shared" si="0"/>
        <v>#DIV/0!</v>
      </c>
      <c r="K237" s="18"/>
      <c r="L237" s="18"/>
      <c r="M237" s="17"/>
      <c r="N237" s="17"/>
      <c r="O237" s="17"/>
    </row>
    <row r="238" spans="1:15">
      <c r="A238" s="42">
        <v>231</v>
      </c>
      <c r="B238" s="17"/>
      <c r="C238" s="17"/>
      <c r="D238" s="17"/>
      <c r="E238" s="28"/>
      <c r="F238" s="28"/>
      <c r="G238" s="19"/>
      <c r="H238" s="33"/>
      <c r="I238" s="30"/>
      <c r="J238" s="43" t="e">
        <f t="shared" si="0"/>
        <v>#DIV/0!</v>
      </c>
      <c r="K238" s="18"/>
      <c r="L238" s="18"/>
      <c r="M238" s="17"/>
      <c r="N238" s="17"/>
      <c r="O238" s="17"/>
    </row>
    <row r="239" spans="1:15">
      <c r="A239" s="42">
        <v>232</v>
      </c>
      <c r="B239" s="17"/>
      <c r="C239" s="17"/>
      <c r="D239" s="17"/>
      <c r="E239" s="28"/>
      <c r="F239" s="28"/>
      <c r="G239" s="19"/>
      <c r="H239" s="33"/>
      <c r="I239" s="30"/>
      <c r="J239" s="43" t="e">
        <f t="shared" si="0"/>
        <v>#DIV/0!</v>
      </c>
      <c r="K239" s="18"/>
      <c r="L239" s="18"/>
      <c r="M239" s="17"/>
      <c r="N239" s="17"/>
      <c r="O239" s="17"/>
    </row>
    <row r="240" spans="1:15">
      <c r="A240">
        <v>233</v>
      </c>
      <c r="B240" s="17"/>
      <c r="C240" s="17"/>
      <c r="D240" s="17"/>
      <c r="E240" s="28"/>
      <c r="F240" s="28"/>
      <c r="G240" s="19"/>
      <c r="H240" s="33"/>
      <c r="I240" s="30"/>
      <c r="J240" s="9" t="e">
        <f t="shared" si="0"/>
        <v>#DIV/0!</v>
      </c>
      <c r="K240" s="18"/>
      <c r="L240" s="18"/>
      <c r="M240" s="17"/>
      <c r="N240" s="17"/>
      <c r="O240" s="17"/>
    </row>
    <row r="241" spans="1:15">
      <c r="A241">
        <v>234</v>
      </c>
      <c r="B241" s="17"/>
      <c r="C241" s="17"/>
      <c r="D241" s="17"/>
      <c r="E241" s="28"/>
      <c r="F241" s="28"/>
      <c r="G241" s="19"/>
      <c r="H241" s="33"/>
      <c r="I241" s="30"/>
      <c r="J241" s="43" t="e">
        <f t="shared" si="0"/>
        <v>#DIV/0!</v>
      </c>
      <c r="K241" s="18"/>
      <c r="L241" s="18"/>
      <c r="M241" s="17"/>
      <c r="N241" s="17"/>
      <c r="O241" s="17"/>
    </row>
    <row r="242" spans="1:15">
      <c r="A242">
        <v>235</v>
      </c>
      <c r="B242" s="17"/>
      <c r="C242" s="17"/>
      <c r="D242" s="17"/>
      <c r="E242" s="28"/>
      <c r="F242" s="28"/>
      <c r="G242" s="19"/>
      <c r="H242" s="33"/>
      <c r="I242" s="30"/>
      <c r="J242" s="43" t="e">
        <f t="shared" si="0"/>
        <v>#DIV/0!</v>
      </c>
      <c r="K242" s="18"/>
      <c r="L242" s="18"/>
      <c r="M242" s="17"/>
      <c r="N242" s="17"/>
      <c r="O242" s="17"/>
    </row>
    <row r="243" spans="1:15">
      <c r="A243" s="42">
        <v>236</v>
      </c>
      <c r="B243" s="17"/>
      <c r="C243" s="17"/>
      <c r="D243" s="17"/>
      <c r="E243" s="28"/>
      <c r="F243" s="28"/>
      <c r="G243" s="19"/>
      <c r="H243" s="33"/>
      <c r="I243" s="30"/>
      <c r="J243" s="9" t="e">
        <f t="shared" si="0"/>
        <v>#DIV/0!</v>
      </c>
      <c r="K243" s="18"/>
      <c r="L243" s="18"/>
      <c r="M243" s="17"/>
      <c r="N243" s="17"/>
      <c r="O243" s="17"/>
    </row>
    <row r="244" spans="1:15">
      <c r="A244" s="42">
        <v>237</v>
      </c>
      <c r="B244" s="17"/>
      <c r="C244" s="17"/>
      <c r="D244" s="17"/>
      <c r="E244" s="28"/>
      <c r="F244" s="28"/>
      <c r="G244" s="19"/>
      <c r="H244" s="33"/>
      <c r="I244" s="30"/>
      <c r="J244" s="43" t="e">
        <f t="shared" si="0"/>
        <v>#DIV/0!</v>
      </c>
      <c r="K244" s="18"/>
      <c r="L244" s="18"/>
      <c r="M244" s="17"/>
      <c r="N244" s="17"/>
      <c r="O244" s="17"/>
    </row>
    <row r="245" spans="1:15">
      <c r="A245">
        <v>238</v>
      </c>
      <c r="B245" s="17"/>
      <c r="C245" s="17"/>
      <c r="D245" s="17"/>
      <c r="E245" s="28"/>
      <c r="F245" s="28"/>
      <c r="G245" s="19"/>
      <c r="H245" s="33"/>
      <c r="I245" s="30"/>
      <c r="J245" s="43" t="e">
        <f t="shared" si="0"/>
        <v>#DIV/0!</v>
      </c>
      <c r="K245" s="18"/>
      <c r="L245" s="18"/>
      <c r="M245" s="17"/>
      <c r="N245" s="17"/>
      <c r="O245" s="17"/>
    </row>
    <row r="246" spans="1:15">
      <c r="A246">
        <v>239</v>
      </c>
      <c r="B246" s="17"/>
      <c r="C246" s="17"/>
      <c r="D246" s="17"/>
      <c r="E246" s="28"/>
      <c r="F246" s="28"/>
      <c r="G246" s="19"/>
      <c r="H246" s="33"/>
      <c r="I246" s="30"/>
      <c r="J246" s="9" t="e">
        <f t="shared" si="0"/>
        <v>#DIV/0!</v>
      </c>
      <c r="K246" s="18"/>
      <c r="L246" s="18"/>
      <c r="M246" s="17"/>
      <c r="N246" s="17"/>
      <c r="O246" s="17"/>
    </row>
    <row r="247" spans="1:15">
      <c r="A247">
        <v>240</v>
      </c>
      <c r="B247" s="17"/>
      <c r="C247" s="17"/>
      <c r="D247" s="17"/>
      <c r="E247" s="28"/>
      <c r="F247" s="28"/>
      <c r="G247" s="19"/>
      <c r="H247" s="33"/>
      <c r="I247" s="30"/>
      <c r="J247" s="43" t="e">
        <f t="shared" si="0"/>
        <v>#DIV/0!</v>
      </c>
      <c r="K247" s="18"/>
      <c r="L247" s="18"/>
      <c r="M247" s="17"/>
      <c r="N247" s="17"/>
      <c r="O247" s="17"/>
    </row>
    <row r="248" spans="1:15">
      <c r="A248" s="42">
        <v>241</v>
      </c>
      <c r="B248" s="17"/>
      <c r="C248" s="17"/>
      <c r="D248" s="17"/>
      <c r="E248" s="28"/>
      <c r="F248" s="28"/>
      <c r="G248" s="19"/>
      <c r="H248" s="33"/>
      <c r="I248" s="30"/>
      <c r="J248" s="43" t="e">
        <f t="shared" si="0"/>
        <v>#DIV/0!</v>
      </c>
      <c r="K248" s="18"/>
      <c r="L248" s="18"/>
      <c r="M248" s="17"/>
      <c r="N248" s="17"/>
      <c r="O248" s="17"/>
    </row>
    <row r="249" spans="1:15">
      <c r="A249" s="42">
        <v>242</v>
      </c>
      <c r="B249" s="17"/>
      <c r="C249" s="17"/>
      <c r="D249" s="17"/>
      <c r="E249" s="28"/>
      <c r="F249" s="28"/>
      <c r="G249" s="19"/>
      <c r="H249" s="33"/>
      <c r="I249" s="30"/>
      <c r="J249" s="9" t="e">
        <f t="shared" si="0"/>
        <v>#DIV/0!</v>
      </c>
      <c r="K249" s="18"/>
      <c r="L249" s="18"/>
      <c r="M249" s="17"/>
      <c r="N249" s="17"/>
      <c r="O249" s="17"/>
    </row>
    <row r="250" spans="1:15">
      <c r="A250">
        <v>243</v>
      </c>
      <c r="B250" s="17"/>
      <c r="C250" s="17"/>
      <c r="D250" s="17"/>
      <c r="E250" s="28"/>
      <c r="F250" s="28"/>
      <c r="G250" s="19"/>
      <c r="H250" s="33"/>
      <c r="I250" s="30"/>
      <c r="J250" s="43" t="e">
        <f t="shared" si="0"/>
        <v>#DIV/0!</v>
      </c>
      <c r="K250" s="18"/>
      <c r="L250" s="18"/>
      <c r="M250" s="17"/>
      <c r="N250" s="17"/>
      <c r="O250" s="17"/>
    </row>
    <row r="251" spans="1:15">
      <c r="A251">
        <v>244</v>
      </c>
      <c r="B251" s="17"/>
      <c r="C251" s="17"/>
      <c r="D251" s="17"/>
      <c r="E251" s="28"/>
      <c r="F251" s="28"/>
      <c r="G251" s="19"/>
      <c r="H251" s="33"/>
      <c r="I251" s="30"/>
      <c r="J251" s="43" t="e">
        <f t="shared" si="0"/>
        <v>#DIV/0!</v>
      </c>
      <c r="K251" s="18"/>
      <c r="L251" s="18"/>
      <c r="M251" s="17"/>
      <c r="N251" s="17"/>
      <c r="O251" s="17"/>
    </row>
    <row r="252" spans="1:15">
      <c r="A252">
        <v>245</v>
      </c>
      <c r="B252" s="17"/>
      <c r="C252" s="17"/>
      <c r="D252" s="17"/>
      <c r="E252" s="28"/>
      <c r="F252" s="28"/>
      <c r="G252" s="19"/>
      <c r="H252" s="33"/>
      <c r="I252" s="30"/>
      <c r="J252" s="9" t="e">
        <f t="shared" si="0"/>
        <v>#DIV/0!</v>
      </c>
      <c r="K252" s="18"/>
      <c r="L252" s="18"/>
      <c r="M252" s="17"/>
      <c r="N252" s="17"/>
      <c r="O252" s="17"/>
    </row>
    <row r="253" spans="1:15">
      <c r="A253" s="42">
        <v>246</v>
      </c>
      <c r="B253" s="17"/>
      <c r="C253" s="17"/>
      <c r="D253" s="17"/>
      <c r="E253" s="28"/>
      <c r="F253" s="28"/>
      <c r="G253" s="19"/>
      <c r="H253" s="33"/>
      <c r="I253" s="30"/>
      <c r="J253" s="43" t="e">
        <f t="shared" si="0"/>
        <v>#DIV/0!</v>
      </c>
      <c r="K253" s="18"/>
      <c r="L253" s="18"/>
      <c r="M253" s="17"/>
      <c r="N253" s="17"/>
      <c r="O253" s="17"/>
    </row>
    <row r="254" spans="1:15">
      <c r="A254" s="42">
        <v>247</v>
      </c>
      <c r="B254" s="17"/>
      <c r="C254" s="17"/>
      <c r="D254" s="17"/>
      <c r="E254" s="28"/>
      <c r="F254" s="28"/>
      <c r="G254" s="19"/>
      <c r="H254" s="33"/>
      <c r="I254" s="30"/>
      <c r="J254" s="43" t="e">
        <f t="shared" ref="J254:J317" si="2">H254/I254</f>
        <v>#DIV/0!</v>
      </c>
      <c r="K254" s="18"/>
      <c r="L254" s="18"/>
      <c r="M254" s="17"/>
      <c r="N254" s="17"/>
      <c r="O254" s="17"/>
    </row>
    <row r="255" spans="1:15">
      <c r="A255">
        <v>248</v>
      </c>
      <c r="B255" s="17"/>
      <c r="C255" s="17"/>
      <c r="D255" s="17"/>
      <c r="E255" s="28"/>
      <c r="F255" s="28"/>
      <c r="G255" s="19"/>
      <c r="H255" s="33"/>
      <c r="I255" s="30"/>
      <c r="J255" s="9" t="e">
        <f t="shared" si="2"/>
        <v>#DIV/0!</v>
      </c>
      <c r="K255" s="18"/>
      <c r="L255" s="18"/>
      <c r="M255" s="17"/>
      <c r="N255" s="17"/>
      <c r="O255" s="17"/>
    </row>
    <row r="256" spans="1:15">
      <c r="A256">
        <v>249</v>
      </c>
      <c r="B256" s="17"/>
      <c r="C256" s="17"/>
      <c r="D256" s="17"/>
      <c r="E256" s="28"/>
      <c r="F256" s="28"/>
      <c r="G256" s="19"/>
      <c r="H256" s="33"/>
      <c r="I256" s="30"/>
      <c r="J256" s="43" t="e">
        <f t="shared" si="2"/>
        <v>#DIV/0!</v>
      </c>
      <c r="K256" s="18"/>
      <c r="L256" s="18"/>
      <c r="M256" s="17"/>
      <c r="N256" s="17"/>
      <c r="O256" s="17"/>
    </row>
    <row r="257" spans="1:15">
      <c r="A257">
        <v>250</v>
      </c>
      <c r="B257" s="17"/>
      <c r="C257" s="17"/>
      <c r="D257" s="17"/>
      <c r="E257" s="28"/>
      <c r="F257" s="28"/>
      <c r="G257" s="19"/>
      <c r="H257" s="33"/>
      <c r="I257" s="30"/>
      <c r="J257" s="43" t="e">
        <f t="shared" si="2"/>
        <v>#DIV/0!</v>
      </c>
      <c r="K257" s="18"/>
      <c r="L257" s="18"/>
      <c r="M257" s="17"/>
      <c r="N257" s="17"/>
      <c r="O257" s="17"/>
    </row>
    <row r="258" spans="1:15">
      <c r="A258" s="42">
        <v>251</v>
      </c>
      <c r="B258" s="17"/>
      <c r="C258" s="17"/>
      <c r="D258" s="17"/>
      <c r="E258" s="28"/>
      <c r="F258" s="28"/>
      <c r="G258" s="19"/>
      <c r="H258" s="33"/>
      <c r="I258" s="30"/>
      <c r="J258" s="9" t="e">
        <f t="shared" si="2"/>
        <v>#DIV/0!</v>
      </c>
      <c r="K258" s="18"/>
      <c r="L258" s="18"/>
      <c r="M258" s="17"/>
      <c r="N258" s="17"/>
      <c r="O258" s="17"/>
    </row>
    <row r="259" spans="1:15">
      <c r="A259" s="42">
        <v>252</v>
      </c>
      <c r="B259" s="17"/>
      <c r="C259" s="17"/>
      <c r="D259" s="17"/>
      <c r="E259" s="28"/>
      <c r="F259" s="28"/>
      <c r="G259" s="19"/>
      <c r="H259" s="33"/>
      <c r="I259" s="30"/>
      <c r="J259" s="43" t="e">
        <f t="shared" si="2"/>
        <v>#DIV/0!</v>
      </c>
      <c r="K259" s="18"/>
      <c r="L259" s="18"/>
      <c r="M259" s="17"/>
      <c r="N259" s="17"/>
      <c r="O259" s="17"/>
    </row>
    <row r="260" spans="1:15">
      <c r="A260">
        <v>253</v>
      </c>
      <c r="B260" s="17"/>
      <c r="C260" s="17"/>
      <c r="D260" s="17"/>
      <c r="E260" s="28"/>
      <c r="F260" s="28"/>
      <c r="G260" s="19"/>
      <c r="H260" s="33"/>
      <c r="I260" s="30"/>
      <c r="J260" s="43" t="e">
        <f t="shared" si="2"/>
        <v>#DIV/0!</v>
      </c>
      <c r="K260" s="18"/>
      <c r="L260" s="18"/>
      <c r="M260" s="17"/>
      <c r="N260" s="17"/>
      <c r="O260" s="17"/>
    </row>
    <row r="261" spans="1:15">
      <c r="A261">
        <v>254</v>
      </c>
      <c r="B261" s="17"/>
      <c r="C261" s="17"/>
      <c r="D261" s="17"/>
      <c r="E261" s="28"/>
      <c r="F261" s="28"/>
      <c r="G261" s="19"/>
      <c r="H261" s="33"/>
      <c r="I261" s="30"/>
      <c r="J261" s="9" t="e">
        <f t="shared" si="2"/>
        <v>#DIV/0!</v>
      </c>
      <c r="K261" s="18"/>
      <c r="L261" s="18"/>
      <c r="M261" s="17"/>
      <c r="N261" s="17"/>
      <c r="O261" s="17"/>
    </row>
    <row r="262" spans="1:15">
      <c r="A262">
        <v>255</v>
      </c>
      <c r="B262" s="17"/>
      <c r="C262" s="17"/>
      <c r="D262" s="17"/>
      <c r="E262" s="28"/>
      <c r="F262" s="28"/>
      <c r="G262" s="19"/>
      <c r="H262" s="33"/>
      <c r="I262" s="30"/>
      <c r="J262" s="43" t="e">
        <f t="shared" si="2"/>
        <v>#DIV/0!</v>
      </c>
      <c r="K262" s="18"/>
      <c r="L262" s="18"/>
      <c r="M262" s="17"/>
      <c r="N262" s="17"/>
      <c r="O262" s="17"/>
    </row>
    <row r="263" spans="1:15">
      <c r="A263" s="42">
        <v>256</v>
      </c>
      <c r="B263" s="17"/>
      <c r="C263" s="17"/>
      <c r="D263" s="17"/>
      <c r="E263" s="28"/>
      <c r="F263" s="28"/>
      <c r="G263" s="19"/>
      <c r="H263" s="33"/>
      <c r="I263" s="30"/>
      <c r="J263" s="43" t="e">
        <f t="shared" si="2"/>
        <v>#DIV/0!</v>
      </c>
      <c r="K263" s="18"/>
      <c r="L263" s="18"/>
      <c r="M263" s="17"/>
      <c r="N263" s="17"/>
      <c r="O263" s="17"/>
    </row>
    <row r="264" spans="1:15">
      <c r="A264" s="42">
        <v>257</v>
      </c>
      <c r="B264" s="17"/>
      <c r="C264" s="17"/>
      <c r="D264" s="17"/>
      <c r="E264" s="28"/>
      <c r="F264" s="28"/>
      <c r="G264" s="19"/>
      <c r="H264" s="33"/>
      <c r="I264" s="30"/>
      <c r="J264" s="9" t="e">
        <f t="shared" si="2"/>
        <v>#DIV/0!</v>
      </c>
      <c r="K264" s="18"/>
      <c r="L264" s="18"/>
      <c r="M264" s="17"/>
      <c r="N264" s="17"/>
      <c r="O264" s="17"/>
    </row>
    <row r="265" spans="1:15">
      <c r="A265">
        <v>258</v>
      </c>
      <c r="B265" s="17"/>
      <c r="C265" s="17"/>
      <c r="D265" s="17"/>
      <c r="E265" s="28"/>
      <c r="F265" s="28"/>
      <c r="G265" s="19"/>
      <c r="H265" s="33"/>
      <c r="I265" s="30"/>
      <c r="J265" s="43" t="e">
        <f t="shared" si="2"/>
        <v>#DIV/0!</v>
      </c>
      <c r="K265" s="18"/>
      <c r="L265" s="18"/>
      <c r="M265" s="17"/>
      <c r="N265" s="17"/>
      <c r="O265" s="17"/>
    </row>
    <row r="266" spans="1:15">
      <c r="A266">
        <v>259</v>
      </c>
      <c r="B266" s="17"/>
      <c r="C266" s="17"/>
      <c r="D266" s="17"/>
      <c r="E266" s="28"/>
      <c r="F266" s="28"/>
      <c r="G266" s="19"/>
      <c r="H266" s="33"/>
      <c r="I266" s="30"/>
      <c r="J266" s="43" t="e">
        <f t="shared" si="2"/>
        <v>#DIV/0!</v>
      </c>
      <c r="K266" s="18"/>
      <c r="L266" s="18"/>
      <c r="M266" s="17"/>
      <c r="N266" s="17"/>
      <c r="O266" s="17"/>
    </row>
    <row r="267" spans="1:15">
      <c r="A267">
        <v>260</v>
      </c>
      <c r="B267" s="17"/>
      <c r="C267" s="17"/>
      <c r="D267" s="17"/>
      <c r="E267" s="28"/>
      <c r="F267" s="28"/>
      <c r="G267" s="19"/>
      <c r="H267" s="33"/>
      <c r="I267" s="30"/>
      <c r="J267" s="9" t="e">
        <f t="shared" si="2"/>
        <v>#DIV/0!</v>
      </c>
      <c r="K267" s="18"/>
      <c r="L267" s="18"/>
      <c r="M267" s="17"/>
      <c r="N267" s="17"/>
      <c r="O267" s="17"/>
    </row>
    <row r="268" spans="1:15">
      <c r="A268" s="42">
        <v>261</v>
      </c>
      <c r="B268" s="17"/>
      <c r="C268" s="17"/>
      <c r="D268" s="17"/>
      <c r="E268" s="28"/>
      <c r="F268" s="28"/>
      <c r="G268" s="19"/>
      <c r="H268" s="33"/>
      <c r="I268" s="30"/>
      <c r="J268" s="43" t="e">
        <f t="shared" si="2"/>
        <v>#DIV/0!</v>
      </c>
      <c r="K268" s="18"/>
      <c r="L268" s="18"/>
      <c r="M268" s="17"/>
      <c r="N268" s="17"/>
      <c r="O268" s="17"/>
    </row>
    <row r="269" spans="1:15">
      <c r="A269" s="42">
        <v>262</v>
      </c>
      <c r="B269" s="17"/>
      <c r="C269" s="17"/>
      <c r="D269" s="17"/>
      <c r="E269" s="28"/>
      <c r="F269" s="28"/>
      <c r="G269" s="19"/>
      <c r="H269" s="33"/>
      <c r="I269" s="30"/>
      <c r="J269" s="43" t="e">
        <f t="shared" si="2"/>
        <v>#DIV/0!</v>
      </c>
      <c r="K269" s="18"/>
      <c r="L269" s="18"/>
      <c r="M269" s="17"/>
      <c r="N269" s="17"/>
      <c r="O269" s="17"/>
    </row>
    <row r="270" spans="1:15">
      <c r="A270">
        <v>263</v>
      </c>
      <c r="B270" s="17"/>
      <c r="C270" s="17"/>
      <c r="D270" s="17"/>
      <c r="E270" s="28"/>
      <c r="F270" s="28"/>
      <c r="G270" s="19"/>
      <c r="H270" s="33"/>
      <c r="I270" s="30"/>
      <c r="J270" s="9" t="e">
        <f t="shared" si="2"/>
        <v>#DIV/0!</v>
      </c>
      <c r="K270" s="18"/>
      <c r="L270" s="18"/>
      <c r="M270" s="17"/>
      <c r="N270" s="17"/>
      <c r="O270" s="17"/>
    </row>
    <row r="271" spans="1:15">
      <c r="A271">
        <v>264</v>
      </c>
      <c r="B271" s="17"/>
      <c r="C271" s="17"/>
      <c r="D271" s="17"/>
      <c r="E271" s="28"/>
      <c r="F271" s="28"/>
      <c r="G271" s="19"/>
      <c r="H271" s="33"/>
      <c r="I271" s="30"/>
      <c r="J271" s="43" t="e">
        <f t="shared" si="2"/>
        <v>#DIV/0!</v>
      </c>
      <c r="K271" s="18"/>
      <c r="L271" s="18"/>
      <c r="M271" s="17"/>
      <c r="N271" s="17"/>
      <c r="O271" s="17"/>
    </row>
    <row r="272" spans="1:15">
      <c r="A272">
        <v>265</v>
      </c>
      <c r="B272" s="17"/>
      <c r="C272" s="17"/>
      <c r="D272" s="17"/>
      <c r="E272" s="28"/>
      <c r="F272" s="28"/>
      <c r="G272" s="19"/>
      <c r="H272" s="33"/>
      <c r="I272" s="30"/>
      <c r="J272" s="43" t="e">
        <f t="shared" si="2"/>
        <v>#DIV/0!</v>
      </c>
      <c r="K272" s="18"/>
      <c r="L272" s="18"/>
      <c r="M272" s="17"/>
      <c r="N272" s="17"/>
      <c r="O272" s="17"/>
    </row>
    <row r="273" spans="1:15">
      <c r="A273" s="42">
        <v>266</v>
      </c>
      <c r="B273" s="17"/>
      <c r="C273" s="17"/>
      <c r="D273" s="17"/>
      <c r="E273" s="28"/>
      <c r="F273" s="28"/>
      <c r="G273" s="19"/>
      <c r="H273" s="33"/>
      <c r="I273" s="30"/>
      <c r="J273" s="9" t="e">
        <f t="shared" si="2"/>
        <v>#DIV/0!</v>
      </c>
      <c r="K273" s="18"/>
      <c r="L273" s="18"/>
      <c r="M273" s="17"/>
      <c r="N273" s="17"/>
      <c r="O273" s="17"/>
    </row>
    <row r="274" spans="1:15">
      <c r="A274" s="42">
        <v>267</v>
      </c>
      <c r="B274" s="17"/>
      <c r="C274" s="17"/>
      <c r="D274" s="17"/>
      <c r="E274" s="28"/>
      <c r="F274" s="28"/>
      <c r="G274" s="19"/>
      <c r="H274" s="33"/>
      <c r="I274" s="30"/>
      <c r="J274" s="43" t="e">
        <f t="shared" si="2"/>
        <v>#DIV/0!</v>
      </c>
      <c r="K274" s="18"/>
      <c r="L274" s="18"/>
      <c r="M274" s="17"/>
      <c r="N274" s="17"/>
      <c r="O274" s="17"/>
    </row>
    <row r="275" spans="1:15">
      <c r="A275">
        <v>268</v>
      </c>
      <c r="B275" s="17"/>
      <c r="C275" s="17"/>
      <c r="D275" s="17"/>
      <c r="E275" s="28"/>
      <c r="F275" s="28"/>
      <c r="G275" s="19"/>
      <c r="H275" s="33"/>
      <c r="I275" s="30"/>
      <c r="J275" s="43" t="e">
        <f t="shared" si="2"/>
        <v>#DIV/0!</v>
      </c>
      <c r="K275" s="18"/>
      <c r="L275" s="18"/>
      <c r="M275" s="17"/>
      <c r="N275" s="17"/>
      <c r="O275" s="17"/>
    </row>
    <row r="276" spans="1:15">
      <c r="A276">
        <v>269</v>
      </c>
      <c r="B276" s="17"/>
      <c r="C276" s="17"/>
      <c r="D276" s="17"/>
      <c r="E276" s="28"/>
      <c r="F276" s="28"/>
      <c r="G276" s="19"/>
      <c r="H276" s="33"/>
      <c r="I276" s="30"/>
      <c r="J276" s="9" t="e">
        <f t="shared" si="2"/>
        <v>#DIV/0!</v>
      </c>
      <c r="K276" s="18"/>
      <c r="L276" s="18"/>
      <c r="M276" s="17"/>
      <c r="N276" s="17"/>
      <c r="O276" s="17"/>
    </row>
    <row r="277" spans="1:15">
      <c r="A277">
        <v>270</v>
      </c>
      <c r="B277" s="17"/>
      <c r="C277" s="17"/>
      <c r="D277" s="17"/>
      <c r="E277" s="28"/>
      <c r="F277" s="28"/>
      <c r="G277" s="19"/>
      <c r="H277" s="33"/>
      <c r="I277" s="30"/>
      <c r="J277" s="43" t="e">
        <f t="shared" si="2"/>
        <v>#DIV/0!</v>
      </c>
      <c r="K277" s="18"/>
      <c r="L277" s="18"/>
      <c r="M277" s="17"/>
      <c r="N277" s="17"/>
      <c r="O277" s="17"/>
    </row>
    <row r="278" spans="1:15">
      <c r="A278" s="42">
        <v>271</v>
      </c>
      <c r="B278" s="17"/>
      <c r="C278" s="17"/>
      <c r="D278" s="17"/>
      <c r="E278" s="28"/>
      <c r="F278" s="28"/>
      <c r="G278" s="19"/>
      <c r="H278" s="33"/>
      <c r="I278" s="30"/>
      <c r="J278" s="43" t="e">
        <f t="shared" si="2"/>
        <v>#DIV/0!</v>
      </c>
      <c r="K278" s="18"/>
      <c r="L278" s="18"/>
      <c r="M278" s="17"/>
      <c r="N278" s="17"/>
      <c r="O278" s="17"/>
    </row>
    <row r="279" spans="1:15">
      <c r="A279" s="42">
        <v>272</v>
      </c>
      <c r="B279" s="17"/>
      <c r="C279" s="17"/>
      <c r="D279" s="17"/>
      <c r="E279" s="28"/>
      <c r="F279" s="28"/>
      <c r="G279" s="19"/>
      <c r="H279" s="33"/>
      <c r="I279" s="30"/>
      <c r="J279" s="9" t="e">
        <f t="shared" si="2"/>
        <v>#DIV/0!</v>
      </c>
      <c r="K279" s="18"/>
      <c r="L279" s="18"/>
      <c r="M279" s="17"/>
      <c r="N279" s="17"/>
      <c r="O279" s="17"/>
    </row>
    <row r="280" spans="1:15">
      <c r="A280">
        <v>273</v>
      </c>
      <c r="B280" s="17"/>
      <c r="C280" s="17"/>
      <c r="D280" s="17"/>
      <c r="E280" s="28"/>
      <c r="F280" s="28"/>
      <c r="G280" s="19"/>
      <c r="H280" s="33"/>
      <c r="I280" s="30"/>
      <c r="J280" s="43" t="e">
        <f t="shared" si="2"/>
        <v>#DIV/0!</v>
      </c>
      <c r="K280" s="18"/>
      <c r="L280" s="18"/>
      <c r="M280" s="17"/>
      <c r="N280" s="17"/>
      <c r="O280" s="17"/>
    </row>
    <row r="281" spans="1:15">
      <c r="A281">
        <v>274</v>
      </c>
      <c r="B281" s="17"/>
      <c r="C281" s="17"/>
      <c r="D281" s="17"/>
      <c r="E281" s="28"/>
      <c r="F281" s="28"/>
      <c r="G281" s="19"/>
      <c r="H281" s="33"/>
      <c r="I281" s="30"/>
      <c r="J281" s="43" t="e">
        <f t="shared" si="2"/>
        <v>#DIV/0!</v>
      </c>
      <c r="K281" s="18"/>
      <c r="L281" s="18"/>
      <c r="M281" s="17"/>
      <c r="N281" s="17"/>
      <c r="O281" s="17"/>
    </row>
    <row r="282" spans="1:15">
      <c r="A282">
        <v>275</v>
      </c>
      <c r="B282" s="17"/>
      <c r="C282" s="17"/>
      <c r="D282" s="17"/>
      <c r="E282" s="28"/>
      <c r="F282" s="28"/>
      <c r="G282" s="19"/>
      <c r="H282" s="33"/>
      <c r="I282" s="30"/>
      <c r="J282" s="9" t="e">
        <f t="shared" si="2"/>
        <v>#DIV/0!</v>
      </c>
      <c r="K282" s="18"/>
      <c r="L282" s="18"/>
      <c r="M282" s="17"/>
      <c r="N282" s="17"/>
      <c r="O282" s="17"/>
    </row>
    <row r="283" spans="1:15">
      <c r="A283" s="42">
        <v>276</v>
      </c>
      <c r="B283" s="17"/>
      <c r="C283" s="17"/>
      <c r="D283" s="17"/>
      <c r="E283" s="28"/>
      <c r="F283" s="28"/>
      <c r="G283" s="19"/>
      <c r="H283" s="33"/>
      <c r="I283" s="30"/>
      <c r="J283" s="43" t="e">
        <f t="shared" si="2"/>
        <v>#DIV/0!</v>
      </c>
      <c r="K283" s="18"/>
      <c r="L283" s="18"/>
      <c r="M283" s="17"/>
      <c r="N283" s="17"/>
      <c r="O283" s="17"/>
    </row>
    <row r="284" spans="1:15">
      <c r="A284" s="42">
        <v>277</v>
      </c>
      <c r="B284" s="17"/>
      <c r="C284" s="17"/>
      <c r="D284" s="17"/>
      <c r="E284" s="28"/>
      <c r="F284" s="28"/>
      <c r="G284" s="19"/>
      <c r="H284" s="33"/>
      <c r="I284" s="30"/>
      <c r="J284" s="43" t="e">
        <f t="shared" si="2"/>
        <v>#DIV/0!</v>
      </c>
      <c r="K284" s="18"/>
      <c r="L284" s="18"/>
      <c r="M284" s="17"/>
      <c r="N284" s="17"/>
      <c r="O284" s="17"/>
    </row>
    <row r="285" spans="1:15">
      <c r="A285">
        <v>278</v>
      </c>
      <c r="B285" s="17"/>
      <c r="C285" s="17"/>
      <c r="D285" s="17"/>
      <c r="E285" s="28"/>
      <c r="F285" s="28"/>
      <c r="G285" s="19"/>
      <c r="H285" s="33"/>
      <c r="I285" s="30"/>
      <c r="J285" s="9" t="e">
        <f t="shared" si="2"/>
        <v>#DIV/0!</v>
      </c>
      <c r="K285" s="18"/>
      <c r="L285" s="18"/>
      <c r="M285" s="17"/>
      <c r="N285" s="17"/>
      <c r="O285" s="17"/>
    </row>
    <row r="286" spans="1:15">
      <c r="A286">
        <v>279</v>
      </c>
      <c r="B286" s="17"/>
      <c r="C286" s="17"/>
      <c r="D286" s="17"/>
      <c r="E286" s="28"/>
      <c r="F286" s="28"/>
      <c r="G286" s="19"/>
      <c r="H286" s="33"/>
      <c r="I286" s="30"/>
      <c r="J286" s="43" t="e">
        <f t="shared" si="2"/>
        <v>#DIV/0!</v>
      </c>
      <c r="K286" s="18"/>
      <c r="L286" s="18"/>
      <c r="M286" s="17"/>
      <c r="N286" s="17"/>
      <c r="O286" s="17"/>
    </row>
    <row r="287" spans="1:15">
      <c r="A287">
        <v>280</v>
      </c>
      <c r="B287" s="17"/>
      <c r="C287" s="17"/>
      <c r="D287" s="17"/>
      <c r="E287" s="28"/>
      <c r="F287" s="28"/>
      <c r="G287" s="19"/>
      <c r="H287" s="33"/>
      <c r="I287" s="30"/>
      <c r="J287" s="43" t="e">
        <f t="shared" si="2"/>
        <v>#DIV/0!</v>
      </c>
      <c r="K287" s="18"/>
      <c r="L287" s="18"/>
      <c r="M287" s="17"/>
      <c r="N287" s="17"/>
      <c r="O287" s="17"/>
    </row>
    <row r="288" spans="1:15">
      <c r="A288" s="42">
        <v>281</v>
      </c>
      <c r="B288" s="17"/>
      <c r="C288" s="17"/>
      <c r="D288" s="17"/>
      <c r="E288" s="28"/>
      <c r="F288" s="28"/>
      <c r="G288" s="19"/>
      <c r="H288" s="33"/>
      <c r="I288" s="30"/>
      <c r="J288" s="9" t="e">
        <f t="shared" si="2"/>
        <v>#DIV/0!</v>
      </c>
      <c r="K288" s="18"/>
      <c r="L288" s="18"/>
      <c r="M288" s="17"/>
      <c r="N288" s="17"/>
      <c r="O288" s="17"/>
    </row>
    <row r="289" spans="1:15">
      <c r="A289" s="42">
        <v>282</v>
      </c>
      <c r="B289" s="17"/>
      <c r="C289" s="17"/>
      <c r="D289" s="17"/>
      <c r="E289" s="28"/>
      <c r="F289" s="28"/>
      <c r="G289" s="19"/>
      <c r="H289" s="33"/>
      <c r="I289" s="30"/>
      <c r="J289" s="43" t="e">
        <f t="shared" si="2"/>
        <v>#DIV/0!</v>
      </c>
      <c r="K289" s="18"/>
      <c r="L289" s="18"/>
      <c r="M289" s="17"/>
      <c r="N289" s="17"/>
      <c r="O289" s="17"/>
    </row>
    <row r="290" spans="1:15">
      <c r="A290">
        <v>283</v>
      </c>
      <c r="B290" s="17"/>
      <c r="C290" s="17"/>
      <c r="D290" s="17"/>
      <c r="E290" s="28"/>
      <c r="F290" s="28"/>
      <c r="G290" s="19"/>
      <c r="H290" s="33"/>
      <c r="I290" s="30"/>
      <c r="J290" s="43" t="e">
        <f t="shared" si="2"/>
        <v>#DIV/0!</v>
      </c>
      <c r="K290" s="18"/>
      <c r="L290" s="18"/>
      <c r="M290" s="17"/>
      <c r="N290" s="17"/>
      <c r="O290" s="17"/>
    </row>
    <row r="291" spans="1:15">
      <c r="A291">
        <v>284</v>
      </c>
      <c r="B291" s="17"/>
      <c r="C291" s="17"/>
      <c r="D291" s="17"/>
      <c r="E291" s="28"/>
      <c r="F291" s="28"/>
      <c r="G291" s="19"/>
      <c r="H291" s="33"/>
      <c r="I291" s="30"/>
      <c r="J291" s="9" t="e">
        <f t="shared" si="2"/>
        <v>#DIV/0!</v>
      </c>
      <c r="K291" s="18"/>
      <c r="L291" s="18"/>
      <c r="M291" s="17"/>
      <c r="N291" s="17"/>
      <c r="O291" s="17"/>
    </row>
    <row r="292" spans="1:15">
      <c r="A292">
        <v>285</v>
      </c>
      <c r="B292" s="17"/>
      <c r="C292" s="17"/>
      <c r="D292" s="17"/>
      <c r="E292" s="28"/>
      <c r="F292" s="28"/>
      <c r="G292" s="19"/>
      <c r="H292" s="33"/>
      <c r="I292" s="30"/>
      <c r="J292" s="43" t="e">
        <f t="shared" si="2"/>
        <v>#DIV/0!</v>
      </c>
      <c r="K292" s="18"/>
      <c r="L292" s="18"/>
      <c r="M292" s="17"/>
      <c r="N292" s="17"/>
      <c r="O292" s="17"/>
    </row>
    <row r="293" spans="1:15">
      <c r="A293" s="42">
        <v>286</v>
      </c>
      <c r="B293" s="17"/>
      <c r="C293" s="17"/>
      <c r="D293" s="17"/>
      <c r="E293" s="28"/>
      <c r="F293" s="28"/>
      <c r="G293" s="19"/>
      <c r="H293" s="33"/>
      <c r="I293" s="30"/>
      <c r="J293" s="43" t="e">
        <f t="shared" si="2"/>
        <v>#DIV/0!</v>
      </c>
      <c r="K293" s="18"/>
      <c r="L293" s="18"/>
      <c r="M293" s="17"/>
      <c r="N293" s="17"/>
      <c r="O293" s="17"/>
    </row>
    <row r="294" spans="1:15">
      <c r="A294" s="42">
        <v>287</v>
      </c>
      <c r="B294" s="17"/>
      <c r="C294" s="17"/>
      <c r="D294" s="17"/>
      <c r="E294" s="28"/>
      <c r="F294" s="28"/>
      <c r="G294" s="19"/>
      <c r="H294" s="33"/>
      <c r="I294" s="30"/>
      <c r="J294" s="9" t="e">
        <f t="shared" si="2"/>
        <v>#DIV/0!</v>
      </c>
      <c r="K294" s="18"/>
      <c r="L294" s="18"/>
      <c r="M294" s="17"/>
      <c r="N294" s="17"/>
      <c r="O294" s="17"/>
    </row>
    <row r="295" spans="1:15">
      <c r="A295">
        <v>288</v>
      </c>
      <c r="B295" s="17"/>
      <c r="C295" s="17"/>
      <c r="D295" s="17"/>
      <c r="E295" s="28"/>
      <c r="F295" s="28"/>
      <c r="G295" s="19"/>
      <c r="H295" s="33"/>
      <c r="I295" s="30"/>
      <c r="J295" s="43" t="e">
        <f t="shared" si="2"/>
        <v>#DIV/0!</v>
      </c>
      <c r="K295" s="18"/>
      <c r="L295" s="18"/>
      <c r="M295" s="17"/>
      <c r="N295" s="17"/>
      <c r="O295" s="17"/>
    </row>
    <row r="296" spans="1:15">
      <c r="A296">
        <v>289</v>
      </c>
      <c r="B296" s="17"/>
      <c r="C296" s="17"/>
      <c r="D296" s="17"/>
      <c r="E296" s="28"/>
      <c r="F296" s="28"/>
      <c r="G296" s="19"/>
      <c r="H296" s="33"/>
      <c r="I296" s="30"/>
      <c r="J296" s="43" t="e">
        <f t="shared" si="2"/>
        <v>#DIV/0!</v>
      </c>
      <c r="K296" s="18"/>
      <c r="L296" s="18"/>
      <c r="M296" s="17"/>
      <c r="N296" s="17"/>
      <c r="O296" s="17"/>
    </row>
    <row r="297" spans="1:15">
      <c r="A297">
        <v>290</v>
      </c>
      <c r="B297" s="17"/>
      <c r="C297" s="17"/>
      <c r="D297" s="17"/>
      <c r="E297" s="28"/>
      <c r="F297" s="28"/>
      <c r="G297" s="19"/>
      <c r="H297" s="33"/>
      <c r="I297" s="30"/>
      <c r="J297" s="9" t="e">
        <f t="shared" si="2"/>
        <v>#DIV/0!</v>
      </c>
      <c r="K297" s="18"/>
      <c r="L297" s="18"/>
      <c r="M297" s="17"/>
      <c r="N297" s="17"/>
      <c r="O297" s="17"/>
    </row>
    <row r="298" spans="1:15">
      <c r="A298" s="42">
        <v>291</v>
      </c>
      <c r="B298" s="17"/>
      <c r="C298" s="17"/>
      <c r="D298" s="17"/>
      <c r="E298" s="28"/>
      <c r="F298" s="28"/>
      <c r="G298" s="19"/>
      <c r="H298" s="33"/>
      <c r="I298" s="30"/>
      <c r="J298" s="43" t="e">
        <f t="shared" si="2"/>
        <v>#DIV/0!</v>
      </c>
      <c r="K298" s="18"/>
      <c r="L298" s="18"/>
      <c r="M298" s="17"/>
      <c r="N298" s="17"/>
      <c r="O298" s="17"/>
    </row>
    <row r="299" spans="1:15">
      <c r="A299" s="42">
        <v>292</v>
      </c>
      <c r="B299" s="17"/>
      <c r="C299" s="17"/>
      <c r="D299" s="17"/>
      <c r="E299" s="28"/>
      <c r="F299" s="28"/>
      <c r="G299" s="19"/>
      <c r="H299" s="33"/>
      <c r="I299" s="30"/>
      <c r="J299" s="43" t="e">
        <f t="shared" si="2"/>
        <v>#DIV/0!</v>
      </c>
      <c r="K299" s="18"/>
      <c r="L299" s="18"/>
      <c r="M299" s="17"/>
      <c r="N299" s="17"/>
      <c r="O299" s="17"/>
    </row>
    <row r="300" spans="1:15">
      <c r="A300">
        <v>293</v>
      </c>
      <c r="B300" s="17"/>
      <c r="C300" s="17"/>
      <c r="D300" s="17"/>
      <c r="E300" s="28"/>
      <c r="F300" s="28"/>
      <c r="G300" s="19"/>
      <c r="H300" s="33"/>
      <c r="I300" s="30"/>
      <c r="J300" s="9" t="e">
        <f t="shared" si="2"/>
        <v>#DIV/0!</v>
      </c>
      <c r="K300" s="18"/>
      <c r="L300" s="18"/>
      <c r="M300" s="17"/>
      <c r="N300" s="17"/>
      <c r="O300" s="17"/>
    </row>
    <row r="301" spans="1:15">
      <c r="A301">
        <v>294</v>
      </c>
      <c r="B301" s="17"/>
      <c r="C301" s="17"/>
      <c r="D301" s="17"/>
      <c r="E301" s="28"/>
      <c r="F301" s="28"/>
      <c r="G301" s="19"/>
      <c r="H301" s="33"/>
      <c r="I301" s="30"/>
      <c r="J301" s="43" t="e">
        <f t="shared" si="2"/>
        <v>#DIV/0!</v>
      </c>
      <c r="K301" s="18"/>
      <c r="L301" s="18"/>
      <c r="M301" s="17"/>
      <c r="N301" s="17"/>
      <c r="O301" s="17"/>
    </row>
    <row r="302" spans="1:15">
      <c r="A302">
        <v>295</v>
      </c>
      <c r="B302" s="17"/>
      <c r="C302" s="17"/>
      <c r="D302" s="17"/>
      <c r="E302" s="28"/>
      <c r="F302" s="28"/>
      <c r="G302" s="19"/>
      <c r="H302" s="33"/>
      <c r="I302" s="30"/>
      <c r="J302" s="43" t="e">
        <f t="shared" si="2"/>
        <v>#DIV/0!</v>
      </c>
      <c r="K302" s="18"/>
      <c r="L302" s="18"/>
      <c r="M302" s="17"/>
      <c r="N302" s="17"/>
      <c r="O302" s="17"/>
    </row>
    <row r="303" spans="1:15">
      <c r="A303" s="42">
        <v>296</v>
      </c>
      <c r="B303" s="17"/>
      <c r="C303" s="17"/>
      <c r="D303" s="17"/>
      <c r="E303" s="28"/>
      <c r="F303" s="28"/>
      <c r="G303" s="19"/>
      <c r="H303" s="33"/>
      <c r="I303" s="30"/>
      <c r="J303" s="9" t="e">
        <f t="shared" si="2"/>
        <v>#DIV/0!</v>
      </c>
      <c r="K303" s="18"/>
      <c r="L303" s="18"/>
      <c r="M303" s="17"/>
      <c r="N303" s="17"/>
      <c r="O303" s="17"/>
    </row>
    <row r="304" spans="1:15">
      <c r="A304" s="42">
        <v>297</v>
      </c>
      <c r="B304" s="17"/>
      <c r="C304" s="17"/>
      <c r="D304" s="17"/>
      <c r="E304" s="28"/>
      <c r="F304" s="28"/>
      <c r="G304" s="19"/>
      <c r="H304" s="33"/>
      <c r="I304" s="30"/>
      <c r="J304" s="43" t="e">
        <f t="shared" si="2"/>
        <v>#DIV/0!</v>
      </c>
      <c r="K304" s="18"/>
      <c r="L304" s="18"/>
      <c r="M304" s="17"/>
      <c r="N304" s="17"/>
      <c r="O304" s="17"/>
    </row>
    <row r="305" spans="1:15">
      <c r="A305">
        <v>298</v>
      </c>
      <c r="B305" s="17"/>
      <c r="C305" s="17"/>
      <c r="D305" s="17"/>
      <c r="E305" s="28"/>
      <c r="F305" s="28"/>
      <c r="G305" s="19"/>
      <c r="H305" s="33"/>
      <c r="I305" s="30"/>
      <c r="J305" s="43" t="e">
        <f t="shared" si="2"/>
        <v>#DIV/0!</v>
      </c>
      <c r="K305" s="18"/>
      <c r="L305" s="18"/>
      <c r="M305" s="17"/>
      <c r="N305" s="17"/>
      <c r="O305" s="17"/>
    </row>
    <row r="306" spans="1:15">
      <c r="A306">
        <v>299</v>
      </c>
      <c r="B306" s="17"/>
      <c r="C306" s="17"/>
      <c r="D306" s="17"/>
      <c r="E306" s="28"/>
      <c r="F306" s="28"/>
      <c r="G306" s="19"/>
      <c r="H306" s="33"/>
      <c r="I306" s="30"/>
      <c r="J306" s="9" t="e">
        <f t="shared" si="2"/>
        <v>#DIV/0!</v>
      </c>
      <c r="K306" s="18"/>
      <c r="L306" s="18"/>
      <c r="M306" s="17"/>
      <c r="N306" s="17"/>
      <c r="O306" s="17"/>
    </row>
    <row r="307" spans="1:15">
      <c r="A307">
        <v>300</v>
      </c>
      <c r="B307" s="17"/>
      <c r="C307" s="17"/>
      <c r="D307" s="17"/>
      <c r="E307" s="28"/>
      <c r="F307" s="28"/>
      <c r="G307" s="19"/>
      <c r="H307" s="33"/>
      <c r="I307" s="30"/>
      <c r="J307" s="43" t="e">
        <f t="shared" si="2"/>
        <v>#DIV/0!</v>
      </c>
      <c r="K307" s="18"/>
      <c r="L307" s="18"/>
      <c r="M307" s="17"/>
      <c r="N307" s="17"/>
      <c r="O307" s="17"/>
    </row>
    <row r="308" spans="1:15">
      <c r="A308" s="42">
        <v>301</v>
      </c>
      <c r="B308" s="17"/>
      <c r="C308" s="17"/>
      <c r="D308" s="17"/>
      <c r="E308" s="28"/>
      <c r="F308" s="28"/>
      <c r="G308" s="19"/>
      <c r="H308" s="33"/>
      <c r="I308" s="30"/>
      <c r="J308" s="43" t="e">
        <f t="shared" si="2"/>
        <v>#DIV/0!</v>
      </c>
      <c r="K308" s="18"/>
      <c r="L308" s="18"/>
      <c r="M308" s="17"/>
      <c r="N308" s="17"/>
      <c r="O308" s="17"/>
    </row>
    <row r="309" spans="1:15">
      <c r="A309" s="42">
        <v>302</v>
      </c>
      <c r="B309" s="17"/>
      <c r="C309" s="17"/>
      <c r="D309" s="17"/>
      <c r="E309" s="28"/>
      <c r="F309" s="28"/>
      <c r="G309" s="19"/>
      <c r="H309" s="33"/>
      <c r="I309" s="30"/>
      <c r="J309" s="9" t="e">
        <f t="shared" si="2"/>
        <v>#DIV/0!</v>
      </c>
      <c r="K309" s="18"/>
      <c r="L309" s="18"/>
      <c r="M309" s="17"/>
      <c r="N309" s="17"/>
      <c r="O309" s="17"/>
    </row>
    <row r="310" spans="1:15">
      <c r="A310">
        <v>303</v>
      </c>
      <c r="B310" s="17"/>
      <c r="C310" s="17"/>
      <c r="D310" s="17"/>
      <c r="E310" s="28"/>
      <c r="F310" s="28"/>
      <c r="G310" s="19"/>
      <c r="H310" s="33"/>
      <c r="I310" s="30"/>
      <c r="J310" s="43" t="e">
        <f t="shared" si="2"/>
        <v>#DIV/0!</v>
      </c>
      <c r="K310" s="18"/>
      <c r="L310" s="18"/>
      <c r="M310" s="17"/>
      <c r="N310" s="17"/>
      <c r="O310" s="17"/>
    </row>
    <row r="311" spans="1:15">
      <c r="A311">
        <v>304</v>
      </c>
      <c r="B311" s="17"/>
      <c r="C311" s="17"/>
      <c r="D311" s="17"/>
      <c r="E311" s="28"/>
      <c r="F311" s="28"/>
      <c r="G311" s="19"/>
      <c r="H311" s="33"/>
      <c r="I311" s="30"/>
      <c r="J311" s="43" t="e">
        <f t="shared" si="2"/>
        <v>#DIV/0!</v>
      </c>
      <c r="K311" s="18"/>
      <c r="L311" s="18"/>
      <c r="M311" s="17"/>
      <c r="N311" s="17"/>
      <c r="O311" s="17"/>
    </row>
    <row r="312" spans="1:15">
      <c r="A312">
        <v>305</v>
      </c>
      <c r="B312" s="17"/>
      <c r="C312" s="17"/>
      <c r="D312" s="17"/>
      <c r="E312" s="28"/>
      <c r="F312" s="28"/>
      <c r="G312" s="19"/>
      <c r="H312" s="33"/>
      <c r="I312" s="30"/>
      <c r="J312" s="9" t="e">
        <f t="shared" si="2"/>
        <v>#DIV/0!</v>
      </c>
      <c r="K312" s="18"/>
      <c r="L312" s="18"/>
      <c r="M312" s="17"/>
      <c r="N312" s="17"/>
      <c r="O312" s="17"/>
    </row>
    <row r="313" spans="1:15">
      <c r="A313" s="42">
        <v>306</v>
      </c>
      <c r="B313" s="17"/>
      <c r="C313" s="17"/>
      <c r="D313" s="17"/>
      <c r="E313" s="28"/>
      <c r="F313" s="28"/>
      <c r="G313" s="19"/>
      <c r="H313" s="33"/>
      <c r="I313" s="30"/>
      <c r="J313" s="43" t="e">
        <f t="shared" si="2"/>
        <v>#DIV/0!</v>
      </c>
      <c r="K313" s="18"/>
      <c r="L313" s="18"/>
      <c r="M313" s="17"/>
      <c r="N313" s="17"/>
      <c r="O313" s="17"/>
    </row>
    <row r="314" spans="1:15">
      <c r="A314" s="42">
        <v>307</v>
      </c>
      <c r="B314" s="17"/>
      <c r="C314" s="17"/>
      <c r="D314" s="17"/>
      <c r="E314" s="28"/>
      <c r="F314" s="28"/>
      <c r="G314" s="19"/>
      <c r="H314" s="33"/>
      <c r="I314" s="30"/>
      <c r="J314" s="43" t="e">
        <f t="shared" si="2"/>
        <v>#DIV/0!</v>
      </c>
      <c r="K314" s="18"/>
      <c r="L314" s="18"/>
      <c r="M314" s="17"/>
      <c r="N314" s="17"/>
      <c r="O314" s="17"/>
    </row>
    <row r="315" spans="1:15">
      <c r="A315">
        <v>308</v>
      </c>
      <c r="B315" s="17"/>
      <c r="C315" s="17"/>
      <c r="D315" s="17"/>
      <c r="E315" s="28"/>
      <c r="F315" s="28"/>
      <c r="G315" s="19"/>
      <c r="H315" s="33"/>
      <c r="I315" s="30"/>
      <c r="J315" s="9" t="e">
        <f t="shared" si="2"/>
        <v>#DIV/0!</v>
      </c>
      <c r="K315" s="18"/>
      <c r="L315" s="18"/>
      <c r="M315" s="17"/>
      <c r="N315" s="17"/>
      <c r="O315" s="17"/>
    </row>
    <row r="316" spans="1:15">
      <c r="A316">
        <v>309</v>
      </c>
      <c r="B316" s="17"/>
      <c r="C316" s="17"/>
      <c r="D316" s="17"/>
      <c r="E316" s="28"/>
      <c r="F316" s="28"/>
      <c r="G316" s="19"/>
      <c r="H316" s="33"/>
      <c r="I316" s="30"/>
      <c r="J316" s="43" t="e">
        <f t="shared" si="2"/>
        <v>#DIV/0!</v>
      </c>
      <c r="K316" s="18"/>
      <c r="L316" s="18"/>
      <c r="M316" s="17"/>
      <c r="N316" s="17"/>
      <c r="O316" s="17"/>
    </row>
    <row r="317" spans="1:15">
      <c r="A317">
        <v>310</v>
      </c>
      <c r="B317" s="17"/>
      <c r="C317" s="17"/>
      <c r="D317" s="17"/>
      <c r="E317" s="28"/>
      <c r="F317" s="28"/>
      <c r="G317" s="19"/>
      <c r="H317" s="33"/>
      <c r="I317" s="30"/>
      <c r="J317" s="43" t="e">
        <f t="shared" si="2"/>
        <v>#DIV/0!</v>
      </c>
      <c r="K317" s="18"/>
      <c r="L317" s="18"/>
      <c r="M317" s="17"/>
      <c r="N317" s="17"/>
      <c r="O317" s="17"/>
    </row>
    <row r="318" spans="1:15">
      <c r="A318" s="42">
        <v>311</v>
      </c>
      <c r="B318" s="17"/>
      <c r="C318" s="17"/>
      <c r="D318" s="17"/>
      <c r="E318" s="28"/>
      <c r="F318" s="28"/>
      <c r="G318" s="19"/>
      <c r="H318" s="33"/>
      <c r="I318" s="30"/>
      <c r="J318" s="9" t="e">
        <f t="shared" ref="J318:J357" si="3">H318/I318</f>
        <v>#DIV/0!</v>
      </c>
      <c r="K318" s="18"/>
      <c r="L318" s="18"/>
      <c r="M318" s="17"/>
      <c r="N318" s="17"/>
      <c r="O318" s="17"/>
    </row>
    <row r="319" spans="1:15">
      <c r="A319" s="42">
        <v>312</v>
      </c>
      <c r="B319" s="17"/>
      <c r="C319" s="17"/>
      <c r="D319" s="17"/>
      <c r="E319" s="28"/>
      <c r="F319" s="28"/>
      <c r="G319" s="19"/>
      <c r="H319" s="33"/>
      <c r="I319" s="30"/>
      <c r="J319" s="43" t="e">
        <f t="shared" si="3"/>
        <v>#DIV/0!</v>
      </c>
      <c r="K319" s="18"/>
      <c r="L319" s="18"/>
      <c r="M319" s="17"/>
      <c r="N319" s="17"/>
      <c r="O319" s="17"/>
    </row>
    <row r="320" spans="1:15">
      <c r="A320">
        <v>313</v>
      </c>
      <c r="B320" s="17"/>
      <c r="C320" s="17"/>
      <c r="D320" s="17"/>
      <c r="E320" s="28"/>
      <c r="F320" s="28"/>
      <c r="G320" s="19"/>
      <c r="H320" s="33"/>
      <c r="I320" s="30"/>
      <c r="J320" s="43" t="e">
        <f t="shared" si="3"/>
        <v>#DIV/0!</v>
      </c>
      <c r="K320" s="18"/>
      <c r="L320" s="18"/>
      <c r="M320" s="17"/>
      <c r="N320" s="17"/>
      <c r="O320" s="17"/>
    </row>
    <row r="321" spans="1:15">
      <c r="A321">
        <v>314</v>
      </c>
      <c r="B321" s="17"/>
      <c r="C321" s="17"/>
      <c r="D321" s="17"/>
      <c r="E321" s="28"/>
      <c r="F321" s="28"/>
      <c r="G321" s="19"/>
      <c r="H321" s="33"/>
      <c r="I321" s="30"/>
      <c r="J321" s="9" t="e">
        <f t="shared" si="3"/>
        <v>#DIV/0!</v>
      </c>
      <c r="K321" s="18"/>
      <c r="L321" s="18"/>
      <c r="M321" s="17"/>
      <c r="N321" s="17"/>
      <c r="O321" s="17"/>
    </row>
    <row r="322" spans="1:15">
      <c r="A322">
        <v>315</v>
      </c>
      <c r="B322" s="17"/>
      <c r="C322" s="17"/>
      <c r="D322" s="17"/>
      <c r="E322" s="28"/>
      <c r="F322" s="28"/>
      <c r="G322" s="19"/>
      <c r="H322" s="33"/>
      <c r="I322" s="30"/>
      <c r="J322" s="43" t="e">
        <f t="shared" si="3"/>
        <v>#DIV/0!</v>
      </c>
      <c r="K322" s="18"/>
      <c r="L322" s="18"/>
      <c r="M322" s="17"/>
      <c r="N322" s="17"/>
      <c r="O322" s="17"/>
    </row>
    <row r="323" spans="1:15">
      <c r="A323" s="42">
        <v>316</v>
      </c>
      <c r="B323" s="17"/>
      <c r="C323" s="17"/>
      <c r="D323" s="17"/>
      <c r="E323" s="28"/>
      <c r="F323" s="28"/>
      <c r="G323" s="19"/>
      <c r="H323" s="33"/>
      <c r="I323" s="30"/>
      <c r="J323" s="43" t="e">
        <f t="shared" si="3"/>
        <v>#DIV/0!</v>
      </c>
      <c r="K323" s="18"/>
      <c r="L323" s="18"/>
      <c r="M323" s="17"/>
      <c r="N323" s="17"/>
      <c r="O323" s="17"/>
    </row>
    <row r="324" spans="1:15">
      <c r="A324" s="42">
        <v>317</v>
      </c>
      <c r="B324" s="17"/>
      <c r="C324" s="17"/>
      <c r="D324" s="17"/>
      <c r="E324" s="28"/>
      <c r="F324" s="28"/>
      <c r="G324" s="19"/>
      <c r="H324" s="33"/>
      <c r="I324" s="30"/>
      <c r="J324" s="9" t="e">
        <f t="shared" si="3"/>
        <v>#DIV/0!</v>
      </c>
      <c r="K324" s="18"/>
      <c r="L324" s="18"/>
      <c r="M324" s="17"/>
      <c r="N324" s="17"/>
      <c r="O324" s="17"/>
    </row>
    <row r="325" spans="1:15">
      <c r="A325">
        <v>318</v>
      </c>
      <c r="B325" s="17"/>
      <c r="C325" s="17"/>
      <c r="D325" s="17"/>
      <c r="E325" s="28"/>
      <c r="F325" s="28"/>
      <c r="G325" s="19"/>
      <c r="H325" s="33"/>
      <c r="I325" s="30"/>
      <c r="J325" s="43" t="e">
        <f t="shared" si="3"/>
        <v>#DIV/0!</v>
      </c>
      <c r="K325" s="18"/>
      <c r="L325" s="18"/>
      <c r="M325" s="17"/>
      <c r="N325" s="17"/>
      <c r="O325" s="17"/>
    </row>
    <row r="326" spans="1:15">
      <c r="A326">
        <v>319</v>
      </c>
      <c r="B326" s="17"/>
      <c r="C326" s="17"/>
      <c r="D326" s="17"/>
      <c r="E326" s="28"/>
      <c r="F326" s="28"/>
      <c r="G326" s="19"/>
      <c r="H326" s="33"/>
      <c r="I326" s="30"/>
      <c r="J326" s="43" t="e">
        <f t="shared" si="3"/>
        <v>#DIV/0!</v>
      </c>
      <c r="K326" s="18"/>
      <c r="L326" s="18"/>
      <c r="M326" s="17"/>
      <c r="N326" s="17"/>
      <c r="O326" s="17"/>
    </row>
    <row r="327" spans="1:15">
      <c r="A327">
        <v>320</v>
      </c>
      <c r="B327" s="17"/>
      <c r="C327" s="17"/>
      <c r="D327" s="17"/>
      <c r="E327" s="28"/>
      <c r="F327" s="28"/>
      <c r="G327" s="19"/>
      <c r="H327" s="33"/>
      <c r="I327" s="30"/>
      <c r="J327" s="9" t="e">
        <f t="shared" si="3"/>
        <v>#DIV/0!</v>
      </c>
      <c r="K327" s="18"/>
      <c r="L327" s="18"/>
      <c r="M327" s="17"/>
      <c r="N327" s="17"/>
      <c r="O327" s="17"/>
    </row>
    <row r="328" spans="1:15">
      <c r="A328" s="42">
        <v>321</v>
      </c>
      <c r="B328" s="17"/>
      <c r="C328" s="17"/>
      <c r="D328" s="17"/>
      <c r="E328" s="28"/>
      <c r="F328" s="28"/>
      <c r="G328" s="19"/>
      <c r="H328" s="33"/>
      <c r="I328" s="30"/>
      <c r="J328" s="43" t="e">
        <f t="shared" si="3"/>
        <v>#DIV/0!</v>
      </c>
      <c r="K328" s="18"/>
      <c r="L328" s="18"/>
      <c r="M328" s="17"/>
      <c r="N328" s="17"/>
      <c r="O328" s="17"/>
    </row>
    <row r="329" spans="1:15">
      <c r="A329" s="42">
        <v>322</v>
      </c>
      <c r="B329" s="17"/>
      <c r="C329" s="17"/>
      <c r="D329" s="17"/>
      <c r="E329" s="28"/>
      <c r="F329" s="28"/>
      <c r="G329" s="19"/>
      <c r="H329" s="33"/>
      <c r="I329" s="30"/>
      <c r="J329" s="43" t="e">
        <f t="shared" si="3"/>
        <v>#DIV/0!</v>
      </c>
      <c r="K329" s="18"/>
      <c r="L329" s="18"/>
      <c r="M329" s="17"/>
      <c r="N329" s="17"/>
      <c r="O329" s="17"/>
    </row>
    <row r="330" spans="1:15">
      <c r="A330">
        <v>323</v>
      </c>
      <c r="B330" s="17"/>
      <c r="C330" s="17"/>
      <c r="D330" s="17"/>
      <c r="E330" s="28"/>
      <c r="F330" s="28"/>
      <c r="G330" s="19"/>
      <c r="H330" s="33"/>
      <c r="I330" s="30"/>
      <c r="J330" s="9" t="e">
        <f t="shared" si="3"/>
        <v>#DIV/0!</v>
      </c>
      <c r="K330" s="18"/>
      <c r="L330" s="18"/>
      <c r="M330" s="17"/>
      <c r="N330" s="17"/>
      <c r="O330" s="17"/>
    </row>
    <row r="331" spans="1:15">
      <c r="A331">
        <v>324</v>
      </c>
      <c r="B331" s="17"/>
      <c r="C331" s="17"/>
      <c r="D331" s="17"/>
      <c r="E331" s="28"/>
      <c r="F331" s="28"/>
      <c r="G331" s="19"/>
      <c r="H331" s="33"/>
      <c r="I331" s="30"/>
      <c r="J331" s="43" t="e">
        <f t="shared" si="3"/>
        <v>#DIV/0!</v>
      </c>
      <c r="K331" s="18"/>
      <c r="L331" s="18"/>
      <c r="M331" s="17"/>
      <c r="N331" s="17"/>
      <c r="O331" s="17"/>
    </row>
    <row r="332" spans="1:15">
      <c r="A332">
        <v>325</v>
      </c>
      <c r="B332" s="17"/>
      <c r="C332" s="17"/>
      <c r="D332" s="17"/>
      <c r="E332" s="28"/>
      <c r="F332" s="28"/>
      <c r="G332" s="19"/>
      <c r="H332" s="33"/>
      <c r="I332" s="30"/>
      <c r="J332" s="43" t="e">
        <f t="shared" si="3"/>
        <v>#DIV/0!</v>
      </c>
      <c r="K332" s="18"/>
      <c r="L332" s="18"/>
      <c r="M332" s="17"/>
      <c r="N332" s="17"/>
      <c r="O332" s="17"/>
    </row>
    <row r="333" spans="1:15">
      <c r="A333" s="42">
        <v>326</v>
      </c>
      <c r="B333" s="17"/>
      <c r="C333" s="17"/>
      <c r="D333" s="17"/>
      <c r="E333" s="28"/>
      <c r="F333" s="28"/>
      <c r="G333" s="19"/>
      <c r="H333" s="33"/>
      <c r="I333" s="30"/>
      <c r="J333" s="9" t="e">
        <f t="shared" si="3"/>
        <v>#DIV/0!</v>
      </c>
      <c r="K333" s="18"/>
      <c r="L333" s="18"/>
      <c r="M333" s="17"/>
      <c r="N333" s="17"/>
      <c r="O333" s="17"/>
    </row>
    <row r="334" spans="1:15">
      <c r="A334" s="42">
        <v>327</v>
      </c>
      <c r="B334" s="17"/>
      <c r="C334" s="17"/>
      <c r="D334" s="17"/>
      <c r="E334" s="28"/>
      <c r="F334" s="28"/>
      <c r="G334" s="19"/>
      <c r="H334" s="33"/>
      <c r="I334" s="30"/>
      <c r="J334" s="43" t="e">
        <f t="shared" si="3"/>
        <v>#DIV/0!</v>
      </c>
      <c r="K334" s="18"/>
      <c r="L334" s="18"/>
      <c r="M334" s="17"/>
      <c r="N334" s="17"/>
      <c r="O334" s="17"/>
    </row>
    <row r="335" spans="1:15">
      <c r="A335">
        <v>328</v>
      </c>
      <c r="B335" s="17"/>
      <c r="C335" s="17"/>
      <c r="D335" s="17"/>
      <c r="E335" s="28"/>
      <c r="F335" s="28"/>
      <c r="G335" s="19"/>
      <c r="H335" s="33"/>
      <c r="I335" s="30"/>
      <c r="J335" s="43" t="e">
        <f t="shared" si="3"/>
        <v>#DIV/0!</v>
      </c>
      <c r="K335" s="18"/>
      <c r="L335" s="18"/>
      <c r="M335" s="17"/>
      <c r="N335" s="17"/>
      <c r="O335" s="17"/>
    </row>
    <row r="336" spans="1:15">
      <c r="A336">
        <v>329</v>
      </c>
      <c r="B336" s="17"/>
      <c r="C336" s="17"/>
      <c r="D336" s="17"/>
      <c r="E336" s="28"/>
      <c r="F336" s="28"/>
      <c r="G336" s="19"/>
      <c r="H336" s="33"/>
      <c r="I336" s="30"/>
      <c r="J336" s="9" t="e">
        <f t="shared" si="3"/>
        <v>#DIV/0!</v>
      </c>
      <c r="K336" s="18"/>
      <c r="L336" s="18"/>
      <c r="M336" s="17"/>
      <c r="N336" s="17"/>
      <c r="O336" s="17"/>
    </row>
    <row r="337" spans="1:15">
      <c r="A337">
        <v>330</v>
      </c>
      <c r="B337" s="17"/>
      <c r="C337" s="17"/>
      <c r="D337" s="17"/>
      <c r="E337" s="28"/>
      <c r="F337" s="28"/>
      <c r="G337" s="19"/>
      <c r="H337" s="33"/>
      <c r="I337" s="30"/>
      <c r="J337" s="43" t="e">
        <f t="shared" si="3"/>
        <v>#DIV/0!</v>
      </c>
      <c r="K337" s="18"/>
      <c r="L337" s="18"/>
      <c r="M337" s="17"/>
      <c r="N337" s="17"/>
      <c r="O337" s="17"/>
    </row>
    <row r="338" spans="1:15">
      <c r="A338" s="42">
        <v>331</v>
      </c>
      <c r="B338" s="17"/>
      <c r="C338" s="17"/>
      <c r="D338" s="17"/>
      <c r="E338" s="28"/>
      <c r="F338" s="28"/>
      <c r="G338" s="19"/>
      <c r="H338" s="33"/>
      <c r="I338" s="30"/>
      <c r="J338" s="43" t="e">
        <f t="shared" si="3"/>
        <v>#DIV/0!</v>
      </c>
      <c r="K338" s="18"/>
      <c r="L338" s="18"/>
      <c r="M338" s="17"/>
      <c r="N338" s="17"/>
      <c r="O338" s="17"/>
    </row>
    <row r="339" spans="1:15">
      <c r="A339" s="42">
        <v>332</v>
      </c>
      <c r="B339" s="17"/>
      <c r="C339" s="17"/>
      <c r="D339" s="17"/>
      <c r="E339" s="28"/>
      <c r="F339" s="28"/>
      <c r="G339" s="19"/>
      <c r="H339" s="33"/>
      <c r="I339" s="30"/>
      <c r="J339" s="9" t="e">
        <f t="shared" si="3"/>
        <v>#DIV/0!</v>
      </c>
      <c r="K339" s="18"/>
      <c r="L339" s="18"/>
      <c r="M339" s="17"/>
      <c r="N339" s="17"/>
      <c r="O339" s="17"/>
    </row>
    <row r="340" spans="1:15">
      <c r="A340">
        <v>333</v>
      </c>
      <c r="B340" s="17"/>
      <c r="C340" s="17"/>
      <c r="D340" s="17"/>
      <c r="E340" s="28"/>
      <c r="F340" s="28"/>
      <c r="G340" s="19"/>
      <c r="H340" s="33"/>
      <c r="I340" s="30"/>
      <c r="J340" s="43" t="e">
        <f t="shared" si="3"/>
        <v>#DIV/0!</v>
      </c>
      <c r="K340" s="18"/>
      <c r="L340" s="18"/>
      <c r="M340" s="17"/>
      <c r="N340" s="17"/>
      <c r="O340" s="17"/>
    </row>
    <row r="341" spans="1:15">
      <c r="A341">
        <v>334</v>
      </c>
      <c r="B341" s="17"/>
      <c r="C341" s="17"/>
      <c r="D341" s="17"/>
      <c r="E341" s="28"/>
      <c r="F341" s="28"/>
      <c r="G341" s="19"/>
      <c r="H341" s="33"/>
      <c r="I341" s="30"/>
      <c r="J341" s="43" t="e">
        <f t="shared" si="3"/>
        <v>#DIV/0!</v>
      </c>
      <c r="K341" s="18"/>
      <c r="L341" s="18"/>
      <c r="M341" s="17"/>
      <c r="N341" s="17"/>
      <c r="O341" s="17"/>
    </row>
    <row r="342" spans="1:15">
      <c r="A342">
        <v>335</v>
      </c>
      <c r="B342" s="17"/>
      <c r="C342" s="17"/>
      <c r="D342" s="17"/>
      <c r="E342" s="28"/>
      <c r="F342" s="28"/>
      <c r="G342" s="19"/>
      <c r="H342" s="33"/>
      <c r="I342" s="30"/>
      <c r="J342" s="9" t="e">
        <f t="shared" si="3"/>
        <v>#DIV/0!</v>
      </c>
      <c r="K342" s="18"/>
      <c r="L342" s="18"/>
      <c r="M342" s="17"/>
      <c r="N342" s="17"/>
      <c r="O342" s="17"/>
    </row>
    <row r="343" spans="1:15">
      <c r="A343" s="42">
        <v>336</v>
      </c>
      <c r="B343" s="17"/>
      <c r="C343" s="17"/>
      <c r="D343" s="17"/>
      <c r="E343" s="28"/>
      <c r="F343" s="28"/>
      <c r="G343" s="19"/>
      <c r="H343" s="33"/>
      <c r="I343" s="30"/>
      <c r="J343" s="43" t="e">
        <f t="shared" si="3"/>
        <v>#DIV/0!</v>
      </c>
      <c r="K343" s="18"/>
      <c r="L343" s="18"/>
      <c r="M343" s="17"/>
      <c r="N343" s="17"/>
      <c r="O343" s="17"/>
    </row>
    <row r="344" spans="1:15">
      <c r="A344" s="42">
        <v>337</v>
      </c>
      <c r="B344" s="17"/>
      <c r="C344" s="17"/>
      <c r="D344" s="17"/>
      <c r="E344" s="28"/>
      <c r="F344" s="28"/>
      <c r="G344" s="19"/>
      <c r="H344" s="33"/>
      <c r="I344" s="30"/>
      <c r="J344" s="43" t="e">
        <f t="shared" si="3"/>
        <v>#DIV/0!</v>
      </c>
      <c r="K344" s="18"/>
      <c r="L344" s="18"/>
      <c r="M344" s="17"/>
      <c r="N344" s="17"/>
      <c r="O344" s="17"/>
    </row>
    <row r="345" spans="1:15">
      <c r="A345">
        <v>338</v>
      </c>
      <c r="B345" s="17"/>
      <c r="C345" s="17"/>
      <c r="D345" s="17"/>
      <c r="E345" s="28"/>
      <c r="F345" s="28"/>
      <c r="G345" s="19"/>
      <c r="H345" s="33"/>
      <c r="I345" s="30"/>
      <c r="J345" s="9" t="e">
        <f t="shared" si="3"/>
        <v>#DIV/0!</v>
      </c>
      <c r="K345" s="18"/>
      <c r="L345" s="18"/>
      <c r="M345" s="17"/>
      <c r="N345" s="17"/>
      <c r="O345" s="17"/>
    </row>
    <row r="346" spans="1:15">
      <c r="A346">
        <v>339</v>
      </c>
      <c r="B346" s="17"/>
      <c r="C346" s="17"/>
      <c r="D346" s="17"/>
      <c r="E346" s="28"/>
      <c r="F346" s="28"/>
      <c r="G346" s="19"/>
      <c r="H346" s="33"/>
      <c r="I346" s="30"/>
      <c r="J346" s="43" t="e">
        <f t="shared" si="3"/>
        <v>#DIV/0!</v>
      </c>
      <c r="K346" s="18"/>
      <c r="L346" s="18"/>
      <c r="M346" s="17"/>
      <c r="N346" s="17"/>
      <c r="O346" s="17"/>
    </row>
    <row r="347" spans="1:15">
      <c r="A347">
        <v>340</v>
      </c>
      <c r="B347" s="17"/>
      <c r="C347" s="17"/>
      <c r="D347" s="17"/>
      <c r="E347" s="28"/>
      <c r="F347" s="28"/>
      <c r="G347" s="19"/>
      <c r="H347" s="33"/>
      <c r="I347" s="30"/>
      <c r="J347" s="43" t="e">
        <f t="shared" si="3"/>
        <v>#DIV/0!</v>
      </c>
      <c r="K347" s="18"/>
      <c r="L347" s="18"/>
      <c r="M347" s="17"/>
      <c r="N347" s="17"/>
      <c r="O347" s="17"/>
    </row>
    <row r="348" spans="1:15">
      <c r="A348" s="42">
        <v>341</v>
      </c>
      <c r="B348" s="17"/>
      <c r="C348" s="17"/>
      <c r="D348" s="17"/>
      <c r="E348" s="28"/>
      <c r="F348" s="28"/>
      <c r="G348" s="19"/>
      <c r="H348" s="33"/>
      <c r="I348" s="30"/>
      <c r="J348" s="9" t="e">
        <f t="shared" si="3"/>
        <v>#DIV/0!</v>
      </c>
      <c r="K348" s="18"/>
      <c r="L348" s="18"/>
      <c r="M348" s="17"/>
      <c r="N348" s="17"/>
      <c r="O348" s="17"/>
    </row>
    <row r="349" spans="1:15">
      <c r="A349" s="42">
        <v>342</v>
      </c>
      <c r="B349" s="17"/>
      <c r="C349" s="17"/>
      <c r="D349" s="17"/>
      <c r="E349" s="28"/>
      <c r="F349" s="28"/>
      <c r="G349" s="19"/>
      <c r="H349" s="33"/>
      <c r="I349" s="30"/>
      <c r="J349" s="43" t="e">
        <f t="shared" si="3"/>
        <v>#DIV/0!</v>
      </c>
      <c r="K349" s="18"/>
      <c r="L349" s="18"/>
      <c r="M349" s="17"/>
      <c r="N349" s="17"/>
      <c r="O349" s="17"/>
    </row>
    <row r="350" spans="1:15">
      <c r="A350">
        <v>343</v>
      </c>
      <c r="B350" s="17"/>
      <c r="C350" s="17"/>
      <c r="D350" s="17"/>
      <c r="E350" s="28"/>
      <c r="F350" s="28"/>
      <c r="G350" s="19"/>
      <c r="H350" s="33"/>
      <c r="I350" s="30"/>
      <c r="J350" s="43" t="e">
        <f t="shared" si="3"/>
        <v>#DIV/0!</v>
      </c>
      <c r="K350" s="18"/>
      <c r="L350" s="18"/>
      <c r="M350" s="17"/>
      <c r="N350" s="17"/>
      <c r="O350" s="17"/>
    </row>
    <row r="351" spans="1:15">
      <c r="A351">
        <v>344</v>
      </c>
      <c r="B351" s="17"/>
      <c r="C351" s="17"/>
      <c r="D351" s="17"/>
      <c r="E351" s="28"/>
      <c r="F351" s="28"/>
      <c r="G351" s="19"/>
      <c r="H351" s="33"/>
      <c r="I351" s="30"/>
      <c r="J351" s="9" t="e">
        <f t="shared" si="3"/>
        <v>#DIV/0!</v>
      </c>
      <c r="K351" s="18"/>
      <c r="L351" s="18"/>
      <c r="M351" s="17"/>
      <c r="N351" s="17"/>
      <c r="O351" s="17"/>
    </row>
    <row r="352" spans="1:15">
      <c r="A352">
        <v>345</v>
      </c>
      <c r="B352" s="17"/>
      <c r="C352" s="17"/>
      <c r="D352" s="17"/>
      <c r="E352" s="28"/>
      <c r="F352" s="28"/>
      <c r="G352" s="19"/>
      <c r="H352" s="33"/>
      <c r="I352" s="30"/>
      <c r="J352" s="43" t="e">
        <f t="shared" si="3"/>
        <v>#DIV/0!</v>
      </c>
      <c r="K352" s="18"/>
      <c r="L352" s="18"/>
      <c r="M352" s="17"/>
      <c r="N352" s="17"/>
      <c r="O352" s="17"/>
    </row>
    <row r="353" spans="1:15">
      <c r="A353" s="42">
        <v>346</v>
      </c>
      <c r="B353" s="17"/>
      <c r="C353" s="17"/>
      <c r="D353" s="17"/>
      <c r="E353" s="28"/>
      <c r="F353" s="28"/>
      <c r="G353" s="19"/>
      <c r="H353" s="33"/>
      <c r="I353" s="30"/>
      <c r="J353" s="43" t="e">
        <f t="shared" si="3"/>
        <v>#DIV/0!</v>
      </c>
      <c r="K353" s="18"/>
      <c r="L353" s="18"/>
      <c r="M353" s="17"/>
      <c r="N353" s="17"/>
      <c r="O353" s="17"/>
    </row>
    <row r="354" spans="1:15">
      <c r="A354" s="42">
        <v>347</v>
      </c>
      <c r="B354" s="17"/>
      <c r="C354" s="17"/>
      <c r="D354" s="17"/>
      <c r="E354" s="28"/>
      <c r="F354" s="28"/>
      <c r="G354" s="19"/>
      <c r="H354" s="33"/>
      <c r="I354" s="30"/>
      <c r="J354" s="9" t="e">
        <f t="shared" si="3"/>
        <v>#DIV/0!</v>
      </c>
      <c r="K354" s="18"/>
      <c r="L354" s="18"/>
      <c r="M354" s="17"/>
      <c r="N354" s="17"/>
      <c r="O354" s="17"/>
    </row>
    <row r="355" spans="1:15">
      <c r="A355">
        <v>348</v>
      </c>
      <c r="B355" s="17"/>
      <c r="C355" s="17"/>
      <c r="D355" s="17"/>
      <c r="E355" s="28"/>
      <c r="F355" s="28"/>
      <c r="G355" s="19"/>
      <c r="H355" s="33"/>
      <c r="I355" s="30"/>
      <c r="J355" s="43" t="e">
        <f t="shared" si="3"/>
        <v>#DIV/0!</v>
      </c>
      <c r="K355" s="18"/>
      <c r="L355" s="18"/>
      <c r="M355" s="17"/>
      <c r="N355" s="17"/>
      <c r="O355" s="17"/>
    </row>
    <row r="356" spans="1:15">
      <c r="A356">
        <v>349</v>
      </c>
      <c r="B356" s="17"/>
      <c r="C356" s="17"/>
      <c r="D356" s="17"/>
      <c r="E356" s="28"/>
      <c r="F356" s="28"/>
      <c r="G356" s="19"/>
      <c r="H356" s="33"/>
      <c r="I356" s="30"/>
      <c r="J356" s="43" t="e">
        <f t="shared" si="3"/>
        <v>#DIV/0!</v>
      </c>
      <c r="K356" s="18"/>
      <c r="L356" s="18"/>
      <c r="M356" s="17"/>
      <c r="N356" s="17"/>
      <c r="O356" s="17"/>
    </row>
    <row r="357" spans="1:15">
      <c r="A357">
        <v>350</v>
      </c>
      <c r="B357" s="17"/>
      <c r="C357" s="17"/>
      <c r="D357" s="17"/>
      <c r="E357" s="28"/>
      <c r="F357" s="28"/>
      <c r="G357" s="19"/>
      <c r="H357" s="33"/>
      <c r="I357" s="30"/>
      <c r="J357" s="9" t="e">
        <f t="shared" si="3"/>
        <v>#DIV/0!</v>
      </c>
      <c r="K357" s="18"/>
      <c r="L357" s="18"/>
      <c r="M357" s="17"/>
      <c r="N357" s="17"/>
      <c r="O357" s="17"/>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180</vt:i4>
      </vt:variant>
      <vt:variant>
        <vt:lpstr>名前付き一覧</vt:lpstr>
      </vt:variant>
      <vt:variant>
        <vt:i4>172</vt:i4>
      </vt:variant>
    </vt:vector>
  </HeadingPairs>
  <TitlesOfParts>
    <vt:vector size="352" baseType="lpstr">
      <vt:lpstr>北海道【別表1】電気購入入札詳細</vt:lpstr>
      <vt:lpstr>北海道【別表2】電気購入随意契約詳細</vt:lpstr>
      <vt:lpstr>北海道【別表３】電気売却入札詳細</vt:lpstr>
      <vt:lpstr>北海道【別表４】電気売却随意契約詳細 </vt:lpstr>
      <vt:lpstr>青森県【別表1】電気購入入札詳細</vt:lpstr>
      <vt:lpstr>青森県【別表2】電気購入随意契約詳細</vt:lpstr>
      <vt:lpstr>青森県【別表３】電気売却入札詳細</vt:lpstr>
      <vt:lpstr>青森県【別表４】電気売却随意契約詳細 </vt:lpstr>
      <vt:lpstr>岩手県【別表1】電気購入入札詳細</vt:lpstr>
      <vt:lpstr>岩手県【別表2】電気購入随意契約詳細</vt:lpstr>
      <vt:lpstr>岩手県【別表３】電気売却入札詳細</vt:lpstr>
      <vt:lpstr>岩手県【別表４】電気売却随意契約詳細 </vt:lpstr>
      <vt:lpstr>宮城県【別表1】電気購入入札詳細</vt:lpstr>
      <vt:lpstr>宮城県【別表2】電気購入随意契約詳細</vt:lpstr>
      <vt:lpstr>宮城県【別表３】電気売却入札詳細</vt:lpstr>
      <vt:lpstr>宮城県【別表４】電気売却随意契約詳細 </vt:lpstr>
      <vt:lpstr>秋田県【別表1】電気購入入札詳細</vt:lpstr>
      <vt:lpstr>秋田県【別表2】電気購入随意契約詳細</vt:lpstr>
      <vt:lpstr>秋田県【別表３】電気売却入札詳細</vt:lpstr>
      <vt:lpstr>秋田県【別表４】電気売却随意契約詳細 </vt:lpstr>
      <vt:lpstr>山形県【別表1】電気購入入札詳細</vt:lpstr>
      <vt:lpstr>山形県【別表2】電気購入随意契約詳細</vt:lpstr>
      <vt:lpstr>山形県【別表３】電気売却入札詳細</vt:lpstr>
      <vt:lpstr>山形県【別表４】電気売却随意契約詳細 </vt:lpstr>
      <vt:lpstr>福島県【別表1】電気購入入札詳細</vt:lpstr>
      <vt:lpstr>福島県【別表2】電気購入随意契約詳細</vt:lpstr>
      <vt:lpstr>福島県【別表３】電気売却入札詳細</vt:lpstr>
      <vt:lpstr>福島県【別表４】電気売却随意契約詳細 </vt:lpstr>
      <vt:lpstr>茨城県(別表１)電気購入入札詳細</vt:lpstr>
      <vt:lpstr>茨城県【別表2】電気購入随意契約詳細</vt:lpstr>
      <vt:lpstr>茨城県【別表３】電気売却入札詳細</vt:lpstr>
      <vt:lpstr>茨城県【別表４】電気売却随意契約詳細 </vt:lpstr>
      <vt:lpstr>栃木県【別表1】電気購入入札詳細 (2)</vt:lpstr>
      <vt:lpstr>栃木県【別表2】電気購入随意契約詳細</vt:lpstr>
      <vt:lpstr>栃木県【別表３】電気売却入札詳細</vt:lpstr>
      <vt:lpstr>栃木県【別表４】電気売却随意契約詳細 </vt:lpstr>
      <vt:lpstr>群馬県【別表1】電気購入入札詳細</vt:lpstr>
      <vt:lpstr>群馬県【別表2】電気購入随意契約詳細</vt:lpstr>
      <vt:lpstr>群馬県【別表３】電気売却入札詳細</vt:lpstr>
      <vt:lpstr>群馬県【別表４】電気売却随意契約詳細 </vt:lpstr>
      <vt:lpstr>埼玉県【別表1】電気購入入札詳細</vt:lpstr>
      <vt:lpstr>埼玉県【別表2】電気購入随意契約詳細</vt:lpstr>
      <vt:lpstr>埼玉県【別表３】電気売却入札詳細</vt:lpstr>
      <vt:lpstr>埼玉県【別表４】電気売却随意契約詳細 </vt:lpstr>
      <vt:lpstr>千葉県【別表1】電気購入入札詳細</vt:lpstr>
      <vt:lpstr>千葉県【別表2】電気購入随意契約詳細</vt:lpstr>
      <vt:lpstr>千葉県【別表３】電気売却入札詳細</vt:lpstr>
      <vt:lpstr>千葉県【別表４】電気売却随意契約詳細 </vt:lpstr>
      <vt:lpstr>東京都【別表1】電気購入入札詳細</vt:lpstr>
      <vt:lpstr>東京都【別表2】電気購入随意契約詳細</vt:lpstr>
      <vt:lpstr>東京都【別表３】電気売却入札詳細</vt:lpstr>
      <vt:lpstr>東京都【別表４】電気売却随意契約詳細 </vt:lpstr>
      <vt:lpstr>神奈川県【別表1】電気購入入札詳細</vt:lpstr>
      <vt:lpstr>神奈川県【別表2】電気購入随意契約詳細</vt:lpstr>
      <vt:lpstr>神奈川県【別表３】電気売却入札詳細</vt:lpstr>
      <vt:lpstr>神奈川県【別表４】電気売却随意契約詳細 </vt:lpstr>
      <vt:lpstr>新潟県【別表1】電気購入入札詳細</vt:lpstr>
      <vt:lpstr>新潟県【別表2】電気購入随意契約詳細</vt:lpstr>
      <vt:lpstr>新潟県【別表３】電気売却入札詳細</vt:lpstr>
      <vt:lpstr>新潟県【別表４】電気売却随意契約詳細 </vt:lpstr>
      <vt:lpstr>富山県【別表1】電気購入入札詳細</vt:lpstr>
      <vt:lpstr>富山県【別表2】電気購入随意契約詳細</vt:lpstr>
      <vt:lpstr>富山県【別表３】電気売却入札詳細</vt:lpstr>
      <vt:lpstr>富山県【別表４】電気売却随意契約詳細 </vt:lpstr>
      <vt:lpstr>石川県【別表４】電気売却随意契約詳細 </vt:lpstr>
      <vt:lpstr>福井県【別表1】電気購入入札詳細</vt:lpstr>
      <vt:lpstr>福井県【別表2】電気購入随意契約詳細</vt:lpstr>
      <vt:lpstr>福井県【別表３】電気売却入札詳細</vt:lpstr>
      <vt:lpstr>福井県【別表４】電気売却随意契約詳細 </vt:lpstr>
      <vt:lpstr>長野県【別表1】電気購入入札詳細</vt:lpstr>
      <vt:lpstr>長野県【別表2】電気購入随意契約詳細</vt:lpstr>
      <vt:lpstr>長野県【別表３】電気売却入札詳細</vt:lpstr>
      <vt:lpstr>長野県【別表４】電気売却随意契約詳細 </vt:lpstr>
      <vt:lpstr>岐阜県【別表1】電気購入入札詳細</vt:lpstr>
      <vt:lpstr>岐阜県【別表2】電気購入随意契約詳細</vt:lpstr>
      <vt:lpstr>岐阜県【別表３】電気売却入札詳細</vt:lpstr>
      <vt:lpstr>岐阜県【別表４】電気売却随意契約詳細 </vt:lpstr>
      <vt:lpstr>静岡県【別表1】電気購入入札詳細</vt:lpstr>
      <vt:lpstr>静岡県【別表2】電気購入随意契約詳細</vt:lpstr>
      <vt:lpstr>静岡県【別表３】電気売却入札詳細</vt:lpstr>
      <vt:lpstr>静岡県【別表４】電気売却随意契約詳細 </vt:lpstr>
      <vt:lpstr>愛知県【別表1】電気購入入札詳細</vt:lpstr>
      <vt:lpstr>愛知県【別表2】電気購入随意契約詳細</vt:lpstr>
      <vt:lpstr>愛知県【別表３】電気売却入札詳細</vt:lpstr>
      <vt:lpstr>愛知県【別表４】電気売却随意契約詳細 </vt:lpstr>
      <vt:lpstr>三重県【別表1】電気購入入札詳細</vt:lpstr>
      <vt:lpstr>三重県【別表2】電気購入随意契約詳細</vt:lpstr>
      <vt:lpstr>三重県【別表３】電気売却入札詳細</vt:lpstr>
      <vt:lpstr>三重県【別表４】電気売却随意契約詳細 </vt:lpstr>
      <vt:lpstr>滋賀県【別表1】電気購入入札詳細</vt:lpstr>
      <vt:lpstr>滋賀県【別表2】電気購入随意契約詳細</vt:lpstr>
      <vt:lpstr>滋賀県【別表３】電気売却入札詳細</vt:lpstr>
      <vt:lpstr>滋賀県【別表４】電気売却随意契約詳細 </vt:lpstr>
      <vt:lpstr>京都府【別表1】電気購入入札詳細</vt:lpstr>
      <vt:lpstr>京都府【別表2】電気購入随意契約詳細</vt:lpstr>
      <vt:lpstr>京都府【別表３】電気売却入札詳細</vt:lpstr>
      <vt:lpstr>京都府【別表４】電気売却随意契約詳細 </vt:lpstr>
      <vt:lpstr>大阪府【別表1】電気購入入札詳細</vt:lpstr>
      <vt:lpstr>大阪府【別表2】電気購入随意契約詳細</vt:lpstr>
      <vt:lpstr>大阪府【別表３】電気売却入札詳細</vt:lpstr>
      <vt:lpstr>大阪府【別表４】電気売却随意契約詳細 </vt:lpstr>
      <vt:lpstr>兵庫県　別紙</vt:lpstr>
      <vt:lpstr>兵庫県【別表1】電気購入詳細</vt:lpstr>
      <vt:lpstr>兵庫県【別表２】電気売却詳細</vt:lpstr>
      <vt:lpstr>奈良県【別表1】電気購入入札詳細</vt:lpstr>
      <vt:lpstr>奈良県【別表2】電気購入随意契約詳細</vt:lpstr>
      <vt:lpstr>奈良県【別表３】電気売却入札詳細</vt:lpstr>
      <vt:lpstr>奈良県【別表４】電気売却随意契約詳細 </vt:lpstr>
      <vt:lpstr>和歌山県【別表1】電気購入入札詳細</vt:lpstr>
      <vt:lpstr>和歌山県【別表2】電気購入随意契約詳細</vt:lpstr>
      <vt:lpstr>和歌山県【別表３】電気売却入札詳細</vt:lpstr>
      <vt:lpstr>和歌山県【別表４】電気売却随意契約詳細 </vt:lpstr>
      <vt:lpstr>鳥取県【別表1】電気購入入札詳細</vt:lpstr>
      <vt:lpstr>鳥取県【別表2】電気購入随意契約詳細</vt:lpstr>
      <vt:lpstr>鳥取県【別表３】電気売却入札詳細</vt:lpstr>
      <vt:lpstr>鳥取県【別表４】電気売却随意契約詳細 </vt:lpstr>
      <vt:lpstr>島根県【別表1】電気購入入札詳細</vt:lpstr>
      <vt:lpstr>島根県【別表2】電気購入随意契約詳細</vt:lpstr>
      <vt:lpstr>島根県【別表３】電気売却入札詳細</vt:lpstr>
      <vt:lpstr>島根県【別表４】電気売却随意契約詳細 </vt:lpstr>
      <vt:lpstr>岡山県【別表1】電気購入入札詳細</vt:lpstr>
      <vt:lpstr>岡山県【別表2】電気購入随意契約詳細</vt:lpstr>
      <vt:lpstr>岡山県【別表３】電気売却入札詳細</vt:lpstr>
      <vt:lpstr>岡山県【別表４】電気売却随意契約詳細 </vt:lpstr>
      <vt:lpstr>広島県【別表1】電気購入入札詳細</vt:lpstr>
      <vt:lpstr>広島県【別表2】電気購入随意契約詳細</vt:lpstr>
      <vt:lpstr>広島県【別表３】電気売却入札詳細</vt:lpstr>
      <vt:lpstr>広島県【別表４】電気売却随意契約詳細 </vt:lpstr>
      <vt:lpstr>山口県【別表1】電気購入入札詳細</vt:lpstr>
      <vt:lpstr>山口県【別表2】電気購入随意契約詳細</vt:lpstr>
      <vt:lpstr>山口県【別表３】電気売却入札詳細</vt:lpstr>
      <vt:lpstr>山口県【別表４】電気売却随意契約詳細 </vt:lpstr>
      <vt:lpstr>徳島県【別表1】電気購入入札詳細</vt:lpstr>
      <vt:lpstr>徳島県【別表2】電気購入随意契約詳細</vt:lpstr>
      <vt:lpstr>徳島県【別表３】電気売却入札詳細</vt:lpstr>
      <vt:lpstr>徳島県【別表４】電気売却随意契約詳細 </vt:lpstr>
      <vt:lpstr>香川県　別表１</vt:lpstr>
      <vt:lpstr>香川県　別表２</vt:lpstr>
      <vt:lpstr>香川県　別表3</vt:lpstr>
      <vt:lpstr>香川県　別表4</vt:lpstr>
      <vt:lpstr>愛媛県【別表1】電気購入入札詳細</vt:lpstr>
      <vt:lpstr>愛媛県【別表2】電気購入随意契約詳細</vt:lpstr>
      <vt:lpstr>愛媛県【別表３】電気売却入札詳細</vt:lpstr>
      <vt:lpstr>愛媛県【別表４】電気売却随意契約詳細 </vt:lpstr>
      <vt:lpstr>高知県【別表1】電気購入入札詳細</vt:lpstr>
      <vt:lpstr>高知県【別表2】電気購入随意契約詳細</vt:lpstr>
      <vt:lpstr>高知県【別表３】電気売却入札詳細</vt:lpstr>
      <vt:lpstr>高知県【別表４】電気売却随意契約詳細 </vt:lpstr>
      <vt:lpstr>福岡県【別表1】電気購入入札詳細</vt:lpstr>
      <vt:lpstr>福岡県【別表2】電気購入随意契約詳細</vt:lpstr>
      <vt:lpstr>福岡県【別表３】電気売却入札詳細</vt:lpstr>
      <vt:lpstr>福岡県【別表４】電気売却随意契約詳細 </vt:lpstr>
      <vt:lpstr>佐賀県【別表1】電気購入入札詳細</vt:lpstr>
      <vt:lpstr>佐賀県【別表2】電気購入随意契約詳細</vt:lpstr>
      <vt:lpstr>佐賀県【別表３】電気売却入札詳細</vt:lpstr>
      <vt:lpstr>佐賀県【別表４】電気売却随意契約詳細 </vt:lpstr>
      <vt:lpstr>長崎県【別表1】電気購入入札詳細</vt:lpstr>
      <vt:lpstr>長崎県【別表2】電気購入随意契約詳細</vt:lpstr>
      <vt:lpstr>長崎県【別表３】電気売却入札詳細</vt:lpstr>
      <vt:lpstr>長崎県【別表４】電気売却随意契約詳細 </vt:lpstr>
      <vt:lpstr>熊本県【別表1】電気購入入札詳細</vt:lpstr>
      <vt:lpstr>熊本県【別表2】電気購入随意契約詳細</vt:lpstr>
      <vt:lpstr>熊本県【別表３】電気売却入札詳細</vt:lpstr>
      <vt:lpstr>熊本県熊本県【別表４】電気売却随意契約詳細 </vt:lpstr>
      <vt:lpstr>大分県【別表1】電気購入入札詳細</vt:lpstr>
      <vt:lpstr>大分県【別表2】電気購入随意契約詳細</vt:lpstr>
      <vt:lpstr>大分県【別表３】電気売却入札詳細</vt:lpstr>
      <vt:lpstr>大分県【別表４】電気売却随意契約詳細 </vt:lpstr>
      <vt:lpstr>宮崎県（別表１）電気購入入札詳細</vt:lpstr>
      <vt:lpstr>宮崎県（別表2）</vt:lpstr>
      <vt:lpstr>宮崎県（別表3）</vt:lpstr>
      <vt:lpstr>宮崎県（別表4）</vt:lpstr>
      <vt:lpstr>鹿児島県【別表1】電気購入入札詳細</vt:lpstr>
      <vt:lpstr>鹿児島県【別表2】電気購入随意契約詳細</vt:lpstr>
      <vt:lpstr>鹿児島県【別表３】電気売却入札詳細</vt:lpstr>
      <vt:lpstr>鹿児島県【別表４】電気売却随意契約詳細 </vt:lpstr>
      <vt:lpstr>沖縄県【別表1】電気購入入札詳細</vt:lpstr>
      <vt:lpstr>沖縄県【別表2】電気購入随意契約詳細</vt:lpstr>
      <vt:lpstr>沖縄県【別表３】電気売却入札詳細</vt:lpstr>
      <vt:lpstr>沖縄県【別表４】電気売却随意契約詳細 </vt:lpstr>
      <vt:lpstr>愛知県【別表1】電気購入入札詳細!Print_Area</vt:lpstr>
      <vt:lpstr>愛知県【別表2】電気購入随意契約詳細!Print_Area</vt:lpstr>
      <vt:lpstr>愛知県【別表３】電気売却入札詳細!Print_Area</vt:lpstr>
      <vt:lpstr>'愛知県【別表４】電気売却随意契約詳細 '!Print_Area</vt:lpstr>
      <vt:lpstr>愛媛県【別表1】電気購入入札詳細!Print_Area</vt:lpstr>
      <vt:lpstr>愛媛県【別表2】電気購入随意契約詳細!Print_Area</vt:lpstr>
      <vt:lpstr>愛媛県【別表３】電気売却入札詳細!Print_Area</vt:lpstr>
      <vt:lpstr>'愛媛県【別表４】電気売却随意契約詳細 '!Print_Area</vt:lpstr>
      <vt:lpstr>'茨城県(別表１)電気購入入札詳細'!Print_Area</vt:lpstr>
      <vt:lpstr>茨城県【別表2】電気購入随意契約詳細!Print_Area</vt:lpstr>
      <vt:lpstr>茨城県【別表３】電気売却入札詳細!Print_Area</vt:lpstr>
      <vt:lpstr>'茨城県【別表４】電気売却随意契約詳細 '!Print_Area</vt:lpstr>
      <vt:lpstr>岡山県【別表1】電気購入入札詳細!Print_Area</vt:lpstr>
      <vt:lpstr>岡山県【別表2】電気購入随意契約詳細!Print_Area</vt:lpstr>
      <vt:lpstr>岡山県【別表３】電気売却入札詳細!Print_Area</vt:lpstr>
      <vt:lpstr>'岡山県【別表４】電気売却随意契約詳細 '!Print_Area</vt:lpstr>
      <vt:lpstr>沖縄県【別表1】電気購入入札詳細!Print_Area</vt:lpstr>
      <vt:lpstr>沖縄県【別表2】電気購入随意契約詳細!Print_Area</vt:lpstr>
      <vt:lpstr>沖縄県【別表３】電気売却入札詳細!Print_Area</vt:lpstr>
      <vt:lpstr>'沖縄県【別表４】電気売却随意契約詳細 '!Print_Area</vt:lpstr>
      <vt:lpstr>岩手県【別表1】電気購入入札詳細!Print_Area</vt:lpstr>
      <vt:lpstr>岩手県【別表2】電気購入随意契約詳細!Print_Area</vt:lpstr>
      <vt:lpstr>岩手県【別表３】電気売却入札詳細!Print_Area</vt:lpstr>
      <vt:lpstr>'岩手県【別表４】電気売却随意契約詳細 '!Print_Area</vt:lpstr>
      <vt:lpstr>岐阜県【別表2】電気購入随意契約詳細!Print_Area</vt:lpstr>
      <vt:lpstr>岐阜県【別表３】電気売却入札詳細!Print_Area</vt:lpstr>
      <vt:lpstr>'岐阜県【別表４】電気売却随意契約詳細 '!Print_Area</vt:lpstr>
      <vt:lpstr>宮城県【別表1】電気購入入札詳細!Print_Area</vt:lpstr>
      <vt:lpstr>宮城県【別表2】電気購入随意契約詳細!Print_Area</vt:lpstr>
      <vt:lpstr>宮城県【別表３】電気売却入札詳細!Print_Area</vt:lpstr>
      <vt:lpstr>'宮城県【別表４】電気売却随意契約詳細 '!Print_Area</vt:lpstr>
      <vt:lpstr>京都府【別表1】電気購入入札詳細!Print_Area</vt:lpstr>
      <vt:lpstr>京都府【別表2】電気購入随意契約詳細!Print_Area</vt:lpstr>
      <vt:lpstr>京都府【別表３】電気売却入札詳細!Print_Area</vt:lpstr>
      <vt:lpstr>'京都府【別表４】電気売却随意契約詳細 '!Print_Area</vt:lpstr>
      <vt:lpstr>熊本県【別表1】電気購入入札詳細!Print_Area</vt:lpstr>
      <vt:lpstr>熊本県【別表2】電気購入随意契約詳細!Print_Area</vt:lpstr>
      <vt:lpstr>熊本県【別表３】電気売却入札詳細!Print_Area</vt:lpstr>
      <vt:lpstr>'熊本県熊本県【別表４】電気売却随意契約詳細 '!Print_Area</vt:lpstr>
      <vt:lpstr>群馬県【別表1】電気購入入札詳細!Print_Area</vt:lpstr>
      <vt:lpstr>群馬県【別表2】電気購入随意契約詳細!Print_Area</vt:lpstr>
      <vt:lpstr>群馬県【別表３】電気売却入札詳細!Print_Area</vt:lpstr>
      <vt:lpstr>'群馬県【別表４】電気売却随意契約詳細 '!Print_Area</vt:lpstr>
      <vt:lpstr>広島県【別表1】電気購入入札詳細!Print_Area</vt:lpstr>
      <vt:lpstr>広島県【別表2】電気購入随意契約詳細!Print_Area</vt:lpstr>
      <vt:lpstr>広島県【別表３】電気売却入札詳細!Print_Area</vt:lpstr>
      <vt:lpstr>'広島県【別表４】電気売却随意契約詳細 '!Print_Area</vt:lpstr>
      <vt:lpstr>高知県【別表1】電気購入入札詳細!Print_Area</vt:lpstr>
      <vt:lpstr>高知県【別表2】電気購入随意契約詳細!Print_Area</vt:lpstr>
      <vt:lpstr>高知県【別表３】電気売却入札詳細!Print_Area</vt:lpstr>
      <vt:lpstr>'高知県【別表４】電気売却随意契約詳細 '!Print_Area</vt:lpstr>
      <vt:lpstr>佐賀県【別表1】電気購入入札詳細!Print_Area</vt:lpstr>
      <vt:lpstr>佐賀県【別表2】電気購入随意契約詳細!Print_Area</vt:lpstr>
      <vt:lpstr>佐賀県【別表３】電気売却入札詳細!Print_Area</vt:lpstr>
      <vt:lpstr>'佐賀県【別表４】電気売却随意契約詳細 '!Print_Area</vt:lpstr>
      <vt:lpstr>埼玉県【別表1】電気購入入札詳細!Print_Area</vt:lpstr>
      <vt:lpstr>埼玉県【別表2】電気購入随意契約詳細!Print_Area</vt:lpstr>
      <vt:lpstr>埼玉県【別表３】電気売却入札詳細!Print_Area</vt:lpstr>
      <vt:lpstr>'埼玉県【別表４】電気売却随意契約詳細 '!Print_Area</vt:lpstr>
      <vt:lpstr>三重県【別表1】電気購入入札詳細!Print_Area</vt:lpstr>
      <vt:lpstr>三重県【別表2】電気購入随意契約詳細!Print_Area</vt:lpstr>
      <vt:lpstr>三重県【別表３】電気売却入札詳細!Print_Area</vt:lpstr>
      <vt:lpstr>'三重県【別表４】電気売却随意契約詳細 '!Print_Area</vt:lpstr>
      <vt:lpstr>山形県【別表1】電気購入入札詳細!Print_Area</vt:lpstr>
      <vt:lpstr>山形県【別表2】電気購入随意契約詳細!Print_Area</vt:lpstr>
      <vt:lpstr>山形県【別表３】電気売却入札詳細!Print_Area</vt:lpstr>
      <vt:lpstr>'山形県【別表４】電気売却随意契約詳細 '!Print_Area</vt:lpstr>
      <vt:lpstr>山口県【別表1】電気購入入札詳細!Print_Area</vt:lpstr>
      <vt:lpstr>山口県【別表2】電気購入随意契約詳細!Print_Area</vt:lpstr>
      <vt:lpstr>山口県【別表３】電気売却入札詳細!Print_Area</vt:lpstr>
      <vt:lpstr>'山口県【別表４】電気売却随意契約詳細 '!Print_Area</vt:lpstr>
      <vt:lpstr>滋賀県【別表1】電気購入入札詳細!Print_Area</vt:lpstr>
      <vt:lpstr>滋賀県【別表2】電気購入随意契約詳細!Print_Area</vt:lpstr>
      <vt:lpstr>滋賀県【別表３】電気売却入札詳細!Print_Area</vt:lpstr>
      <vt:lpstr>'滋賀県【別表４】電気売却随意契約詳細 '!Print_Area</vt:lpstr>
      <vt:lpstr>鹿児島県【別表1】電気購入入札詳細!Print_Area</vt:lpstr>
      <vt:lpstr>鹿児島県【別表2】電気購入随意契約詳細!Print_Area</vt:lpstr>
      <vt:lpstr>鹿児島県【別表３】電気売却入札詳細!Print_Area</vt:lpstr>
      <vt:lpstr>'鹿児島県【別表４】電気売却随意契約詳細 '!Print_Area</vt:lpstr>
      <vt:lpstr>秋田県【別表1】電気購入入札詳細!Print_Area</vt:lpstr>
      <vt:lpstr>秋田県【別表2】電気購入随意契約詳細!Print_Area</vt:lpstr>
      <vt:lpstr>秋田県【別表３】電気売却入札詳細!Print_Area</vt:lpstr>
      <vt:lpstr>'秋田県【別表４】電気売却随意契約詳細 '!Print_Area</vt:lpstr>
      <vt:lpstr>新潟県【別表1】電気購入入札詳細!Print_Area</vt:lpstr>
      <vt:lpstr>新潟県【別表2】電気購入随意契約詳細!Print_Area</vt:lpstr>
      <vt:lpstr>新潟県【別表３】電気売却入札詳細!Print_Area</vt:lpstr>
      <vt:lpstr>'新潟県【別表４】電気売却随意契約詳細 '!Print_Area</vt:lpstr>
      <vt:lpstr>神奈川県【別表1】電気購入入札詳細!Print_Area</vt:lpstr>
      <vt:lpstr>神奈川県【別表2】電気購入随意契約詳細!Print_Area</vt:lpstr>
      <vt:lpstr>神奈川県【別表３】電気売却入札詳細!Print_Area</vt:lpstr>
      <vt:lpstr>'神奈川県【別表４】電気売却随意契約詳細 '!Print_Area</vt:lpstr>
      <vt:lpstr>青森県【別表1】電気購入入札詳細!Print_Area</vt:lpstr>
      <vt:lpstr>青森県【別表2】電気購入随意契約詳細!Print_Area</vt:lpstr>
      <vt:lpstr>青森県【別表３】電気売却入札詳細!Print_Area</vt:lpstr>
      <vt:lpstr>'青森県【別表４】電気売却随意契約詳細 '!Print_Area</vt:lpstr>
      <vt:lpstr>静岡県【別表1】電気購入入札詳細!Print_Area</vt:lpstr>
      <vt:lpstr>静岡県【別表2】電気購入随意契約詳細!Print_Area</vt:lpstr>
      <vt:lpstr>静岡県【別表３】電気売却入札詳細!Print_Area</vt:lpstr>
      <vt:lpstr>'静岡県【別表４】電気売却随意契約詳細 '!Print_Area</vt:lpstr>
      <vt:lpstr>'石川県【別表４】電気売却随意契約詳細 '!Print_Area</vt:lpstr>
      <vt:lpstr>千葉県【別表1】電気購入入札詳細!Print_Area</vt:lpstr>
      <vt:lpstr>千葉県【別表2】電気購入随意契約詳細!Print_Area</vt:lpstr>
      <vt:lpstr>千葉県【別表３】電気売却入札詳細!Print_Area</vt:lpstr>
      <vt:lpstr>'千葉県【別表４】電気売却随意契約詳細 '!Print_Area</vt:lpstr>
      <vt:lpstr>大阪府【別表1】電気購入入札詳細!Print_Area</vt:lpstr>
      <vt:lpstr>大阪府【別表2】電気購入随意契約詳細!Print_Area</vt:lpstr>
      <vt:lpstr>大阪府【別表３】電気売却入札詳細!Print_Area</vt:lpstr>
      <vt:lpstr>'大阪府【別表４】電気売却随意契約詳細 '!Print_Area</vt:lpstr>
      <vt:lpstr>大分県【別表1】電気購入入札詳細!Print_Area</vt:lpstr>
      <vt:lpstr>大分県【別表2】電気購入随意契約詳細!Print_Area</vt:lpstr>
      <vt:lpstr>大分県【別表３】電気売却入札詳細!Print_Area</vt:lpstr>
      <vt:lpstr>'大分県【別表４】電気売却随意契約詳細 '!Print_Area</vt:lpstr>
      <vt:lpstr>長崎県【別表1】電気購入入札詳細!Print_Area</vt:lpstr>
      <vt:lpstr>長崎県【別表2】電気購入随意契約詳細!Print_Area</vt:lpstr>
      <vt:lpstr>長崎県【別表３】電気売却入札詳細!Print_Area</vt:lpstr>
      <vt:lpstr>'長崎県【別表４】電気売却随意契約詳細 '!Print_Area</vt:lpstr>
      <vt:lpstr>長野県【別表1】電気購入入札詳細!Print_Area</vt:lpstr>
      <vt:lpstr>長野県【別表2】電気購入随意契約詳細!Print_Area</vt:lpstr>
      <vt:lpstr>長野県【別表３】電気売却入札詳細!Print_Area</vt:lpstr>
      <vt:lpstr>'長野県【別表４】電気売却随意契約詳細 '!Print_Area</vt:lpstr>
      <vt:lpstr>鳥取県【別表1】電気購入入札詳細!Print_Area</vt:lpstr>
      <vt:lpstr>鳥取県【別表2】電気購入随意契約詳細!Print_Area</vt:lpstr>
      <vt:lpstr>鳥取県【別表３】電気売却入札詳細!Print_Area</vt:lpstr>
      <vt:lpstr>'鳥取県【別表４】電気売却随意契約詳細 '!Print_Area</vt:lpstr>
      <vt:lpstr>島根県【別表1】電気購入入札詳細!Print_Area</vt:lpstr>
      <vt:lpstr>島根県【別表2】電気購入随意契約詳細!Print_Area</vt:lpstr>
      <vt:lpstr>島根県【別表３】電気売却入札詳細!Print_Area</vt:lpstr>
      <vt:lpstr>'島根県【別表４】電気売却随意契約詳細 '!Print_Area</vt:lpstr>
      <vt:lpstr>東京都【別表1】電気購入入札詳細!Print_Area</vt:lpstr>
      <vt:lpstr>東京都【別表2】電気購入随意契約詳細!Print_Area</vt:lpstr>
      <vt:lpstr>東京都【別表３】電気売却入札詳細!Print_Area</vt:lpstr>
      <vt:lpstr>'東京都【別表４】電気売却随意契約詳細 '!Print_Area</vt:lpstr>
      <vt:lpstr>徳島県【別表1】電気購入入札詳細!Print_Area</vt:lpstr>
      <vt:lpstr>徳島県【別表2】電気購入随意契約詳細!Print_Area</vt:lpstr>
      <vt:lpstr>徳島県【別表３】電気売却入札詳細!Print_Area</vt:lpstr>
      <vt:lpstr>'徳島県【別表４】電気売却随意契約詳細 '!Print_Area</vt:lpstr>
      <vt:lpstr>'栃木県【別表1】電気購入入札詳細 (2)'!Print_Area</vt:lpstr>
      <vt:lpstr>栃木県【別表2】電気購入随意契約詳細!Print_Area</vt:lpstr>
      <vt:lpstr>栃木県【別表３】電気売却入札詳細!Print_Area</vt:lpstr>
      <vt:lpstr>'栃木県【別表４】電気売却随意契約詳細 '!Print_Area</vt:lpstr>
      <vt:lpstr>奈良県【別表1】電気購入入札詳細!Print_Area</vt:lpstr>
      <vt:lpstr>奈良県【別表2】電気購入随意契約詳細!Print_Area</vt:lpstr>
      <vt:lpstr>奈良県【別表３】電気売却入札詳細!Print_Area</vt:lpstr>
      <vt:lpstr>'奈良県【別表４】電気売却随意契約詳細 '!Print_Area</vt:lpstr>
      <vt:lpstr>富山県【別表1】電気購入入札詳細!Print_Area</vt:lpstr>
      <vt:lpstr>富山県【別表2】電気購入随意契約詳細!Print_Area</vt:lpstr>
      <vt:lpstr>富山県【別表３】電気売却入札詳細!Print_Area</vt:lpstr>
      <vt:lpstr>'富山県【別表４】電気売却随意契約詳細 '!Print_Area</vt:lpstr>
      <vt:lpstr>福井県【別表1】電気購入入札詳細!Print_Area</vt:lpstr>
      <vt:lpstr>福井県【別表2】電気購入随意契約詳細!Print_Area</vt:lpstr>
      <vt:lpstr>福井県【別表３】電気売却入札詳細!Print_Area</vt:lpstr>
      <vt:lpstr>'福井県【別表４】電気売却随意契約詳細 '!Print_Area</vt:lpstr>
      <vt:lpstr>福岡県【別表1】電気購入入札詳細!Print_Area</vt:lpstr>
      <vt:lpstr>福岡県【別表2】電気購入随意契約詳細!Print_Area</vt:lpstr>
      <vt:lpstr>福岡県【別表３】電気売却入札詳細!Print_Area</vt:lpstr>
      <vt:lpstr>'福岡県【別表４】電気売却随意契約詳細 '!Print_Area</vt:lpstr>
      <vt:lpstr>福島県【別表1】電気購入入札詳細!Print_Area</vt:lpstr>
      <vt:lpstr>福島県【別表2】電気購入随意契約詳細!Print_Area</vt:lpstr>
      <vt:lpstr>福島県【別表３】電気売却入札詳細!Print_Area</vt:lpstr>
      <vt:lpstr>'福島県【別表４】電気売却随意契約詳細 '!Print_Area</vt:lpstr>
      <vt:lpstr>'兵庫県　別紙'!Print_Area</vt:lpstr>
      <vt:lpstr>兵庫県【別表1】電気購入詳細!Print_Area</vt:lpstr>
      <vt:lpstr>北海道【別表1】電気購入入札詳細!Print_Area</vt:lpstr>
      <vt:lpstr>北海道【別表2】電気購入随意契約詳細!Print_Area</vt:lpstr>
      <vt:lpstr>北海道【別表３】電気売却入札詳細!Print_Area</vt:lpstr>
      <vt:lpstr>'北海道【別表４】電気売却随意契約詳細 '!Print_Area</vt:lpstr>
      <vt:lpstr>和歌山県【別表1】電気購入入札詳細!Print_Area</vt:lpstr>
      <vt:lpstr>和歌山県【別表2】電気購入随意契約詳細!Print_Area</vt:lpstr>
      <vt:lpstr>和歌山県【別表３】電気売却入札詳細!Print_Area</vt:lpstr>
      <vt:lpstr>'和歌山県【別表４】電気売却随意契約詳細 '!Print_Area</vt:lpstr>
      <vt:lpstr>岐阜県【別表1】電気購入入札詳細!Print_Titles</vt:lpstr>
      <vt:lpstr>'兵庫県　別紙'!Print_Titles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包括外部監査</dc:creator>
  <cp:lastModifiedBy>MR8000</cp:lastModifiedBy>
  <dcterms:created xsi:type="dcterms:W3CDTF">2016-08-10T05:07:59Z</dcterms:created>
  <dcterms:modified xsi:type="dcterms:W3CDTF">2019-12-03T13:36:20Z</dcterms:modified>
</cp:coreProperties>
</file>